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vnd.openxmlformats-officedocument.spreadsheetml.pivotTable+xml" PartName="/xl/pivotTables/pivotTable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pivotCacheDefinition+xml" PartName="/xl/pivotCache/pivotCacheDefinition1.xml"/>
  <Override ContentType="application/vnd.openxmlformats-officedocument.custom-properties+xml" PartName="/docProps/custom.xml"/>
  <Override ContentType="application/vnd.openxmlformats-officedocument.spreadsheetml.table+xml" PartName="/xl/tables/table13.xml"/>
  <Override ContentType="application/vnd.openxmlformats-officedocument.spreadsheetml.table+xml" PartName="/xl/tables/table4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5.xml"/>
  <Override ContentType="application/vnd.openxmlformats-officedocument.spreadsheetml.table+xml" PartName="/xl/tables/table3.xml"/>
  <Override ContentType="application/vnd.openxmlformats-officedocument.spreadsheetml.table+xml" PartName="/xl/tables/table10.xml"/>
  <Override ContentType="application/vnd.openxmlformats-officedocument.spreadsheetml.table+xml" PartName="/xl/tables/table7.xml"/>
  <Override ContentType="application/vnd.openxmlformats-officedocument.spreadsheetml.table+xml" PartName="/xl/tables/table12.xml"/>
  <Override ContentType="application/vnd.openxmlformats-officedocument.spreadsheetml.table+xml" PartName="/xl/tables/table9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Jan" sheetId="1" r:id="rId4"/>
    <sheet state="visible" name="Fev" sheetId="2" r:id="rId5"/>
    <sheet state="visible" name="Mar" sheetId="3" r:id="rId6"/>
    <sheet state="visible" name="Abr" sheetId="4" r:id="rId7"/>
    <sheet state="visible" name="Mai" sheetId="5" r:id="rId8"/>
    <sheet state="visible" name="Jun" sheetId="6" r:id="rId9"/>
    <sheet state="visible" name="Jul" sheetId="7" r:id="rId10"/>
    <sheet state="visible" name="Ago" sheetId="8" r:id="rId11"/>
    <sheet state="visible" name="Set" sheetId="9" r:id="rId12"/>
    <sheet state="visible" name="Out" sheetId="10" r:id="rId13"/>
    <sheet state="visible" name="Nov" sheetId="11" r:id="rId14"/>
    <sheet state="visible" name="Dez" sheetId="12" r:id="rId15"/>
    <sheet state="visible" name="Utilização Instrutores " sheetId="13" r:id="rId16"/>
    <sheet state="visible" name="Planilhas Gráficos" sheetId="14" r:id="rId17"/>
    <sheet state="visible" name="Graficos" sheetId="15" r:id="rId18"/>
  </sheets>
  <externalReferences>
    <externalReference r:id="rId19"/>
    <externalReference r:id="rId20"/>
  </externalReferences>
  <definedNames>
    <definedName localSheetId="3" name="CalendárioAno10">Abr!#REF!</definedName>
    <definedName localSheetId="7" name="CalendárioAno10">Ago!#REF!</definedName>
    <definedName localSheetId="11" name="CalendárioAno10">Dez!#REF!</definedName>
    <definedName localSheetId="1" name="CalendárioAno10">Fev!#REF!</definedName>
    <definedName localSheetId="0" name="CalendárioAno10">Jan!#REF!</definedName>
    <definedName localSheetId="6" name="CalendárioAno10">Jul!#REF!</definedName>
    <definedName localSheetId="5" name="CalendárioAno10">Jun!#REF!</definedName>
    <definedName localSheetId="4" name="CalendárioAno10">Mai!#REF!</definedName>
    <definedName localSheetId="2" name="CalendárioAno10">Mar!#REF!</definedName>
    <definedName localSheetId="10" name="CalendárioAno10">Nov!#REF!</definedName>
    <definedName localSheetId="9" name="CalendárioAno10">Out!#REF!</definedName>
    <definedName localSheetId="8" name="CalendárioAno10">Set!#REF!</definedName>
    <definedName localSheetId="3" name="CalendárioAno11">Abr!#REF!</definedName>
    <definedName localSheetId="7" name="CalendárioAno11">Ago!#REF!</definedName>
    <definedName localSheetId="11" name="CalendárioAno11">Dez!#REF!</definedName>
    <definedName localSheetId="1" name="CalendárioAno11">Fev!#REF!</definedName>
    <definedName localSheetId="0" name="CalendárioAno11">Jan!#REF!</definedName>
    <definedName localSheetId="6" name="CalendárioAno11">Jul!#REF!</definedName>
    <definedName localSheetId="5" name="CalendárioAno11">Jun!#REF!</definedName>
    <definedName localSheetId="4" name="CalendárioAno11">Mai!#REF!</definedName>
    <definedName localSheetId="2" name="CalendárioAno11">Mar!#REF!</definedName>
    <definedName localSheetId="10" name="CalendárioAno11">Nov!#REF!</definedName>
    <definedName localSheetId="9" name="CalendárioAno11">Out!#REF!</definedName>
    <definedName localSheetId="8" name="CalendárioAno11">Set!#REF!</definedName>
    <definedName localSheetId="3" name="CalendárioAno12">Abr!#REF!</definedName>
    <definedName localSheetId="7" name="CalendárioAno12">Ago!#REF!</definedName>
    <definedName localSheetId="11" name="CalendárioAno12">Dez!#REF!</definedName>
    <definedName localSheetId="1" name="CalendárioAno12">Fev!#REF!</definedName>
    <definedName localSheetId="0" name="CalendárioAno12">Jan!#REF!</definedName>
    <definedName localSheetId="6" name="CalendárioAno12">Jul!#REF!</definedName>
    <definedName localSheetId="5" name="CalendárioAno12">Jun!#REF!</definedName>
    <definedName localSheetId="4" name="CalendárioAno12">Mai!#REF!</definedName>
    <definedName localSheetId="2" name="CalendárioAno12">Mar!#REF!</definedName>
    <definedName localSheetId="10" name="CalendárioAno12">Nov!#REF!</definedName>
    <definedName localSheetId="9" name="CalendárioAno12">Out!#REF!</definedName>
    <definedName localSheetId="8" name="CalendárioAno12">Set!#REF!</definedName>
    <definedName localSheetId="3" name="CalendárioAno2">Abr!#REF!</definedName>
    <definedName localSheetId="7" name="CalendárioAno2">Ago!#REF!</definedName>
    <definedName localSheetId="11" name="CalendárioAno2">Dez!#REF!</definedName>
    <definedName localSheetId="1" name="CalendárioAno2">Fev!#REF!</definedName>
    <definedName localSheetId="0" name="CalendárioAno2">Jan!#REF!</definedName>
    <definedName localSheetId="6" name="CalendárioAno2">Jul!#REF!</definedName>
    <definedName localSheetId="5" name="CalendárioAno2">Jun!#REF!</definedName>
    <definedName localSheetId="4" name="CalendárioAno2">Mai!#REF!</definedName>
    <definedName localSheetId="2" name="CalendárioAno2">Mar!#REF!</definedName>
    <definedName localSheetId="10" name="CalendárioAno2">Nov!#REF!</definedName>
    <definedName localSheetId="9" name="CalendárioAno2">Out!#REF!</definedName>
    <definedName localSheetId="8" name="CalendárioAno2">Set!#REF!</definedName>
    <definedName localSheetId="3" name="CalendárioAno3">Abr!#REF!</definedName>
    <definedName localSheetId="7" name="CalendárioAno3">Ago!#REF!</definedName>
    <definedName localSheetId="11" name="CalendárioAno3">Dez!#REF!</definedName>
    <definedName localSheetId="1" name="CalendárioAno3">Fev!#REF!</definedName>
    <definedName localSheetId="0" name="CalendárioAno3">Jan!#REF!</definedName>
    <definedName localSheetId="6" name="CalendárioAno3">Jul!#REF!</definedName>
    <definedName localSheetId="5" name="CalendárioAno3">Jun!#REF!</definedName>
    <definedName localSheetId="4" name="CalendárioAno3">Mai!#REF!</definedName>
    <definedName localSheetId="2" name="CalendárioAno3">Mar!#REF!</definedName>
    <definedName localSheetId="10" name="CalendárioAno3">Nov!#REF!</definedName>
    <definedName localSheetId="9" name="CalendárioAno3">Out!#REF!</definedName>
    <definedName localSheetId="8" name="CalendárioAno3">Set!#REF!</definedName>
    <definedName localSheetId="3" name="CalendárioAno4">Abr!#REF!</definedName>
    <definedName localSheetId="7" name="CalendárioAno4">Ago!#REF!</definedName>
    <definedName localSheetId="11" name="CalendárioAno4">Dez!#REF!</definedName>
    <definedName localSheetId="1" name="CalendárioAno4">Fev!#REF!</definedName>
    <definedName localSheetId="0" name="CalendárioAno4">Jan!#REF!</definedName>
    <definedName localSheetId="6" name="CalendárioAno4">Jul!#REF!</definedName>
    <definedName localSheetId="5" name="CalendárioAno4">Jun!#REF!</definedName>
    <definedName localSheetId="4" name="CalendárioAno4">Mai!#REF!</definedName>
    <definedName localSheetId="2" name="CalendárioAno4">Mar!#REF!</definedName>
    <definedName localSheetId="10" name="CalendárioAno4">Nov!#REF!</definedName>
    <definedName localSheetId="9" name="CalendárioAno4">Out!#REF!</definedName>
    <definedName localSheetId="8" name="CalendárioAno4">Set!#REF!</definedName>
    <definedName localSheetId="3" name="CalendárioAno5">Abr!#REF!</definedName>
    <definedName localSheetId="7" name="CalendárioAno5">Ago!#REF!</definedName>
    <definedName localSheetId="11" name="CalendárioAno5">Dez!#REF!</definedName>
    <definedName localSheetId="1" name="CalendárioAno5">Fev!#REF!</definedName>
    <definedName localSheetId="0" name="CalendárioAno5">Jan!#REF!</definedName>
    <definedName localSheetId="6" name="CalendárioAno5">Jul!#REF!</definedName>
    <definedName localSheetId="5" name="CalendárioAno5">Jun!#REF!</definedName>
    <definedName localSheetId="4" name="CalendárioAno5">Mai!#REF!</definedName>
    <definedName localSheetId="2" name="CalendárioAno5">Mar!#REF!</definedName>
    <definedName localSheetId="10" name="CalendárioAno5">Nov!#REF!</definedName>
    <definedName localSheetId="9" name="CalendárioAno5">Out!#REF!</definedName>
    <definedName localSheetId="8" name="CalendárioAno5">Set!#REF!</definedName>
    <definedName localSheetId="3" name="CalendárioAno6">Abr!#REF!</definedName>
    <definedName localSheetId="7" name="CalendárioAno6">Ago!#REF!</definedName>
    <definedName localSheetId="11" name="CalendárioAno6">Dez!#REF!</definedName>
    <definedName localSheetId="1" name="CalendárioAno6">Fev!#REF!</definedName>
    <definedName localSheetId="0" name="CalendárioAno6">Jan!#REF!</definedName>
    <definedName localSheetId="6" name="CalendárioAno6">Jul!#REF!</definedName>
    <definedName localSheetId="5" name="CalendárioAno6">Jun!#REF!</definedName>
    <definedName localSheetId="4" name="CalendárioAno6">Mai!#REF!</definedName>
    <definedName localSheetId="2" name="CalendárioAno6">Mar!#REF!</definedName>
    <definedName localSheetId="10" name="CalendárioAno6">Nov!#REF!</definedName>
    <definedName localSheetId="9" name="CalendárioAno6">Out!#REF!</definedName>
    <definedName localSheetId="8" name="CalendárioAno6">Set!#REF!</definedName>
    <definedName localSheetId="3" name="CalendárioAno7">Abr!#REF!</definedName>
    <definedName localSheetId="7" name="CalendárioAno7">Ago!#REF!</definedName>
    <definedName localSheetId="11" name="CalendárioAno7">Dez!#REF!</definedName>
    <definedName localSheetId="1" name="CalendárioAno7">Fev!#REF!</definedName>
    <definedName localSheetId="0" name="CalendárioAno7">Jan!#REF!</definedName>
    <definedName localSheetId="6" name="CalendárioAno7">Jul!#REF!</definedName>
    <definedName localSheetId="5" name="CalendárioAno7">Jun!#REF!</definedName>
    <definedName localSheetId="4" name="CalendárioAno7">Mai!#REF!</definedName>
    <definedName localSheetId="2" name="CalendárioAno7">Mar!#REF!</definedName>
    <definedName localSheetId="10" name="CalendárioAno7">Nov!#REF!</definedName>
    <definedName localSheetId="9" name="CalendárioAno7">Out!#REF!</definedName>
    <definedName localSheetId="8" name="CalendárioAno7">Set!#REF!</definedName>
    <definedName localSheetId="3" name="CalendárioAno8">Abr!#REF!</definedName>
    <definedName localSheetId="7" name="CalendárioAno8">Ago!#REF!</definedName>
    <definedName localSheetId="11" name="CalendárioAno8">Dez!#REF!</definedName>
    <definedName localSheetId="1" name="CalendárioAno8">Fev!#REF!</definedName>
    <definedName localSheetId="0" name="CalendárioAno8">Jan!#REF!</definedName>
    <definedName localSheetId="6" name="CalendárioAno8">Jul!#REF!</definedName>
    <definedName localSheetId="5" name="CalendárioAno8">Jun!#REF!</definedName>
    <definedName localSheetId="4" name="CalendárioAno8">Mai!#REF!</definedName>
    <definedName localSheetId="2" name="CalendárioAno8">Mar!#REF!</definedName>
    <definedName localSheetId="10" name="CalendárioAno8">Nov!#REF!</definedName>
    <definedName localSheetId="9" name="CalendárioAno8">Out!#REF!</definedName>
    <definedName localSheetId="8" name="CalendárioAno8">Set!#REF!</definedName>
    <definedName localSheetId="3" name="CalendárioAno9">Abr!#REF!</definedName>
    <definedName localSheetId="7" name="CalendárioAno9">Ago!#REF!</definedName>
    <definedName localSheetId="11" name="CalendárioAno9">Dez!#REF!</definedName>
    <definedName localSheetId="1" name="CalendárioAno9">Fev!#REF!</definedName>
    <definedName localSheetId="0" name="CalendárioAno9">Jan!#REF!</definedName>
    <definedName localSheetId="6" name="CalendárioAno9">Jul!#REF!</definedName>
    <definedName localSheetId="5" name="CalendárioAno9">Jun!#REF!</definedName>
    <definedName localSheetId="4" name="CalendárioAno9">Mai!#REF!</definedName>
    <definedName localSheetId="2" name="CalendárioAno9">Mar!#REF!</definedName>
    <definedName localSheetId="10" name="CalendárioAno9">Nov!#REF!</definedName>
    <definedName localSheetId="9" name="CalendárioAno9">Out!#REF!</definedName>
    <definedName localSheetId="8" name="CalendárioAno9">Set!#REF!</definedName>
    <definedName localSheetId="3" name="CaléndárioMês10">Abr!#REF!</definedName>
    <definedName localSheetId="7" name="CaléndárioMês10">Ago!#REF!</definedName>
    <definedName localSheetId="11" name="CaléndárioMês10">Dez!#REF!</definedName>
    <definedName localSheetId="1" name="CaléndárioMês10">Fev!#REF!</definedName>
    <definedName localSheetId="0" name="CaléndárioMês10">Jan!#REF!</definedName>
    <definedName localSheetId="6" name="CaléndárioMês10">Jul!#REF!</definedName>
    <definedName localSheetId="5" name="CaléndárioMês10">Jun!#REF!</definedName>
    <definedName localSheetId="4" name="CaléndárioMês10">Mai!#REF!</definedName>
    <definedName localSheetId="2" name="CaléndárioMês10">Mar!#REF!</definedName>
    <definedName localSheetId="10" name="CaléndárioMês10">Nov!#REF!</definedName>
    <definedName localSheetId="9" name="CaléndárioMês10">Out!#REF!</definedName>
    <definedName localSheetId="8" name="CaléndárioMês10">Set!#REF!</definedName>
    <definedName localSheetId="3" name="CaléndárioMês10Opção">MATCH(Abr!CaléndárioMês10,Meses,0)</definedName>
    <definedName localSheetId="7" name="CaléndárioMês10Opção">MATCH(Ago!CaléndárioMês10,Meses,0)</definedName>
    <definedName localSheetId="11" name="CaléndárioMês10Opção">MATCH(Dez!CaléndárioMês10,Meses,0)</definedName>
    <definedName localSheetId="1" name="CaléndárioMês10Opção">MATCH(Fev!CaléndárioMês10,Meses,0)</definedName>
    <definedName localSheetId="0" name="CaléndárioMês10Opção">MATCH(Jan!CaléndárioMês10,Meses,0)</definedName>
    <definedName localSheetId="6" name="CaléndárioMês10Opção">MATCH(Jul!CaléndárioMês10,Meses,0)</definedName>
    <definedName localSheetId="5" name="CaléndárioMês10Opção">MATCH(Jun!CaléndárioMês10,Meses,0)</definedName>
    <definedName localSheetId="4" name="CaléndárioMês10Opção">MATCH(Mai!CaléndárioMês10,Meses,0)</definedName>
    <definedName localSheetId="2" name="CaléndárioMês10Opção">MATCH(Mar!CaléndárioMês10,Meses,0)</definedName>
    <definedName localSheetId="10" name="CaléndárioMês10Opção">MATCH(Nov!CaléndárioMês10,Meses,0)</definedName>
    <definedName localSheetId="9" name="CaléndárioMês10Opção">MATCH(Out!CaléndárioMês10,Meses,0)</definedName>
    <definedName localSheetId="8" name="CaléndárioMês10Opção">MATCH(Set!CaléndárioMês10,Meses,0)</definedName>
    <definedName localSheetId="15" name="CaléndárioMês10Opção">MATCH(Vinícius!CaléndárioMês10,Vinícius!Meses,0)</definedName>
    <definedName localSheetId="3" name="CaléndárioMês11">Abr!#REF!</definedName>
    <definedName localSheetId="7" name="CaléndárioMês11">Ago!#REF!</definedName>
    <definedName localSheetId="11" name="CaléndárioMês11">Dez!#REF!</definedName>
    <definedName localSheetId="1" name="CaléndárioMês11">Fev!#REF!</definedName>
    <definedName localSheetId="0" name="CaléndárioMês11">Jan!#REF!</definedName>
    <definedName localSheetId="6" name="CaléndárioMês11">Jul!#REF!</definedName>
    <definedName localSheetId="5" name="CaléndárioMês11">Jun!#REF!</definedName>
    <definedName localSheetId="4" name="CaléndárioMês11">Mai!#REF!</definedName>
    <definedName localSheetId="2" name="CaléndárioMês11">Mar!#REF!</definedName>
    <definedName localSheetId="10" name="CaléndárioMês11">Nov!#REF!</definedName>
    <definedName localSheetId="9" name="CaléndárioMês11">Out!#REF!</definedName>
    <definedName localSheetId="8" name="CaléndárioMês11">Set!#REF!</definedName>
    <definedName localSheetId="3" name="CaléndárioMês11Opção">MATCH(Abr!CaléndárioMês11,Meses,0)</definedName>
    <definedName localSheetId="7" name="CaléndárioMês11Opção">MATCH(Ago!CaléndárioMês11,Meses,0)</definedName>
    <definedName localSheetId="11" name="CaléndárioMês11Opção">MATCH(Dez!CaléndárioMês11,Meses,0)</definedName>
    <definedName localSheetId="1" name="CaléndárioMês11Opção">MATCH(Fev!CaléndárioMês11,Meses,0)</definedName>
    <definedName localSheetId="0" name="CaléndárioMês11Opção">MATCH(Jan!CaléndárioMês11,Meses,0)</definedName>
    <definedName localSheetId="6" name="CaléndárioMês11Opção">MATCH(Jul!CaléndárioMês11,Meses,0)</definedName>
    <definedName localSheetId="5" name="CaléndárioMês11Opção">MATCH(Jun!CaléndárioMês11,Meses,0)</definedName>
    <definedName localSheetId="4" name="CaléndárioMês11Opção">MATCH(Mai!CaléndárioMês11,Meses,0)</definedName>
    <definedName localSheetId="2" name="CaléndárioMês11Opção">MATCH(Mar!CaléndárioMês11,Meses,0)</definedName>
    <definedName localSheetId="10" name="CaléndárioMês11Opção">MATCH(Nov!CaléndárioMês11,Meses,0)</definedName>
    <definedName localSheetId="9" name="CaléndárioMês11Opção">MATCH(Out!CaléndárioMês11,Meses,0)</definedName>
    <definedName localSheetId="8" name="CaléndárioMês11Opção">MATCH(Set!CaléndárioMês11,Meses,0)</definedName>
    <definedName localSheetId="15" name="CaléndárioMês11Opção">MATCH(Vinícius!CaléndárioMês11,Vinícius!Meses,0)</definedName>
    <definedName localSheetId="3" name="CaléndárioMês12">Abr!#REF!</definedName>
    <definedName localSheetId="7" name="CaléndárioMês12">Ago!#REF!</definedName>
    <definedName localSheetId="11" name="CaléndárioMês12">Dez!#REF!</definedName>
    <definedName localSheetId="1" name="CaléndárioMês12">Fev!#REF!</definedName>
    <definedName localSheetId="0" name="CaléndárioMês12">Jan!#REF!</definedName>
    <definedName localSheetId="6" name="CaléndárioMês12">Jul!#REF!</definedName>
    <definedName localSheetId="5" name="CaléndárioMês12">Jun!#REF!</definedName>
    <definedName localSheetId="4" name="CaléndárioMês12">Mai!#REF!</definedName>
    <definedName localSheetId="2" name="CaléndárioMês12">Mar!#REF!</definedName>
    <definedName localSheetId="10" name="CaléndárioMês12">Nov!#REF!</definedName>
    <definedName localSheetId="9" name="CaléndárioMês12">Out!#REF!</definedName>
    <definedName localSheetId="8" name="CaléndárioMês12">Set!#REF!</definedName>
    <definedName localSheetId="3" name="CaléndárioMês12Opção">MATCH(Abr!CaléndárioMês12,Meses,0)</definedName>
    <definedName localSheetId="7" name="CaléndárioMês12Opção">MATCH(Ago!CaléndárioMês12,Meses,0)</definedName>
    <definedName localSheetId="11" name="CaléndárioMês12Opção">MATCH(Dez!CaléndárioMês12,Meses,0)</definedName>
    <definedName localSheetId="1" name="CaléndárioMês12Opção">MATCH(Fev!CaléndárioMês12,Meses,0)</definedName>
    <definedName localSheetId="0" name="CaléndárioMês12Opção">MATCH(Jan!CaléndárioMês12,Meses,0)</definedName>
    <definedName localSheetId="6" name="CaléndárioMês12Opção">MATCH(Jul!CaléndárioMês12,Meses,0)</definedName>
    <definedName localSheetId="5" name="CaléndárioMês12Opção">MATCH(Jun!CaléndárioMês12,Meses,0)</definedName>
    <definedName localSheetId="4" name="CaléndárioMês12Opção">MATCH(Mai!CaléndárioMês12,Meses,0)</definedName>
    <definedName localSheetId="2" name="CaléndárioMês12Opção">MATCH(Mar!CaléndárioMês12,Meses,0)</definedName>
    <definedName localSheetId="10" name="CaléndárioMês12Opção">MATCH(Nov!CaléndárioMês12,Meses,0)</definedName>
    <definedName localSheetId="9" name="CaléndárioMês12Opção">MATCH(Out!CaléndárioMês12,Meses,0)</definedName>
    <definedName localSheetId="8" name="CaléndárioMês12Opção">MATCH(Set!CaléndárioMês12,Meses,0)</definedName>
    <definedName localSheetId="15" name="CaléndárioMês12Opção">MATCH(Vinícius!CaléndárioMês12,Vinícius!Meses,0)</definedName>
    <definedName localSheetId="3" name="CaléndárioMês1Opção">MATCH(Abr!CaléndárioMês1,Meses,0)</definedName>
    <definedName localSheetId="7" name="CaléndárioMês1Opção">MATCH(Ago!CaléndárioMês1,Meses,0)</definedName>
    <definedName localSheetId="11" name="CaléndárioMês1Opção">MATCH(Dez!CaléndárioMês1,Meses,0)</definedName>
    <definedName localSheetId="1" name="CaléndárioMês1Opção">MATCH(Fev!CaléndárioMês1,Meses,0)</definedName>
    <definedName localSheetId="0" name="CaléndárioMês1Opção">MATCH(Jan!CaléndárioMês1,Meses,0)</definedName>
    <definedName localSheetId="6" name="CaléndárioMês1Opção">MATCH(Jul!CaléndárioMês1,Meses,0)</definedName>
    <definedName localSheetId="5" name="CaléndárioMês1Opção">MATCH(Jun!CaléndárioMês1,Meses,0)</definedName>
    <definedName localSheetId="4" name="CaléndárioMês1Opção">MATCH(Mai!CaléndárioMês1,Meses,0)</definedName>
    <definedName localSheetId="2" name="CaléndárioMês1Opção">MATCH(Mar!CaléndárioMês1,Meses,0)</definedName>
    <definedName localSheetId="10" name="CaléndárioMês1Opção">MATCH(Nov!CaléndárioMês1,Meses,0)</definedName>
    <definedName localSheetId="9" name="CaléndárioMês1Opção">MATCH(Out!CaléndárioMês1,Meses,0)</definedName>
    <definedName localSheetId="8" name="CaléndárioMês1Opção">MATCH(Set!CaléndárioMês1,Meses,0)</definedName>
    <definedName localSheetId="15" name="CaléndárioMês1Opção">MATCH(Vinícius!CaléndárioMês1,Vinícius!Meses,0)</definedName>
    <definedName localSheetId="3" name="CaléndárioMês2">Abr!#REF!</definedName>
    <definedName localSheetId="7" name="CaléndárioMês2">Ago!#REF!</definedName>
    <definedName localSheetId="11" name="CaléndárioMês2">Dez!#REF!</definedName>
    <definedName localSheetId="1" name="CaléndárioMês2">Fev!#REF!</definedName>
    <definedName localSheetId="0" name="CaléndárioMês2">Jan!#REF!</definedName>
    <definedName localSheetId="6" name="CaléndárioMês2">Jul!#REF!</definedName>
    <definedName localSheetId="5" name="CaléndárioMês2">Jun!#REF!</definedName>
    <definedName localSheetId="4" name="CaléndárioMês2">Mai!#REF!</definedName>
    <definedName localSheetId="2" name="CaléndárioMês2">Mar!#REF!</definedName>
    <definedName localSheetId="10" name="CaléndárioMês2">Nov!#REF!</definedName>
    <definedName localSheetId="9" name="CaléndárioMês2">Out!#REF!</definedName>
    <definedName localSheetId="8" name="CaléndárioMês2">Set!#REF!</definedName>
    <definedName localSheetId="3" name="CaléndárioMês2Opção">MATCH(Abr!CaléndárioMês2,Meses,0)</definedName>
    <definedName localSheetId="7" name="CaléndárioMês2Opção">MATCH(Ago!CaléndárioMês2,Meses,0)</definedName>
    <definedName localSheetId="11" name="CaléndárioMês2Opção">MATCH(Dez!CaléndárioMês2,Meses,0)</definedName>
    <definedName localSheetId="1" name="CaléndárioMês2Opção">MATCH(Fev!CaléndárioMês2,Meses,0)</definedName>
    <definedName localSheetId="0" name="CaléndárioMês2Opção">MATCH(Jan!CaléndárioMês2,Meses,0)</definedName>
    <definedName localSheetId="6" name="CaléndárioMês2Opção">MATCH(Jul!CaléndárioMês2,Meses,0)</definedName>
    <definedName localSheetId="5" name="CaléndárioMês2Opção">MATCH(Jun!CaléndárioMês2,Meses,0)</definedName>
    <definedName localSheetId="4" name="CaléndárioMês2Opção">MATCH(Mai!CaléndárioMês2,Meses,0)</definedName>
    <definedName localSheetId="2" name="CaléndárioMês2Opção">MATCH(Mar!CaléndárioMês2,Meses,0)</definedName>
    <definedName localSheetId="10" name="CaléndárioMês2Opção">MATCH(Nov!CaléndárioMês2,Meses,0)</definedName>
    <definedName localSheetId="9" name="CaléndárioMês2Opção">MATCH(Out!CaléndárioMês2,Meses,0)</definedName>
    <definedName localSheetId="8" name="CaléndárioMês2Opção">MATCH(Set!CaléndárioMês2,Meses,0)</definedName>
    <definedName localSheetId="15" name="CaléndárioMês2Opção">MATCH(Vinícius!CaléndárioMês2,Vinícius!Meses,0)</definedName>
    <definedName localSheetId="3" name="CaléndárioMês3">Abr!#REF!</definedName>
    <definedName localSheetId="7" name="CaléndárioMês3">Ago!#REF!</definedName>
    <definedName localSheetId="11" name="CaléndárioMês3">Dez!#REF!</definedName>
    <definedName localSheetId="1" name="CaléndárioMês3">Fev!#REF!</definedName>
    <definedName localSheetId="0" name="CaléndárioMês3">Jan!#REF!</definedName>
    <definedName localSheetId="6" name="CaléndárioMês3">Jul!#REF!</definedName>
    <definedName localSheetId="5" name="CaléndárioMês3">Jun!#REF!</definedName>
    <definedName localSheetId="4" name="CaléndárioMês3">Mai!#REF!</definedName>
    <definedName localSheetId="2" name="CaléndárioMês3">Mar!#REF!</definedName>
    <definedName localSheetId="10" name="CaléndárioMês3">Nov!#REF!</definedName>
    <definedName localSheetId="9" name="CaléndárioMês3">Out!#REF!</definedName>
    <definedName localSheetId="8" name="CaléndárioMês3">Set!#REF!</definedName>
    <definedName localSheetId="3" name="CaléndárioMês3Opção">MATCH(Abr!CaléndárioMês3,Meses,0)</definedName>
    <definedName localSheetId="7" name="CaléndárioMês3Opção">MATCH(Ago!CaléndárioMês3,Meses,0)</definedName>
    <definedName localSheetId="11" name="CaléndárioMês3Opção">MATCH(Dez!CaléndárioMês3,Meses,0)</definedName>
    <definedName localSheetId="1" name="CaléndárioMês3Opção">MATCH(Fev!CaléndárioMês3,Meses,0)</definedName>
    <definedName localSheetId="0" name="CaléndárioMês3Opção">MATCH(Jan!CaléndárioMês3,Meses,0)</definedName>
    <definedName localSheetId="6" name="CaléndárioMês3Opção">MATCH(Jul!CaléndárioMês3,Meses,0)</definedName>
    <definedName localSheetId="5" name="CaléndárioMês3Opção">MATCH(Jun!CaléndárioMês3,Meses,0)</definedName>
    <definedName localSheetId="4" name="CaléndárioMês3Opção">MATCH(Mai!CaléndárioMês3,Meses,0)</definedName>
    <definedName localSheetId="2" name="CaléndárioMês3Opção">MATCH(Mar!CaléndárioMês3,Meses,0)</definedName>
    <definedName localSheetId="10" name="CaléndárioMês3Opção">MATCH(Nov!CaléndárioMês3,Meses,0)</definedName>
    <definedName localSheetId="9" name="CaléndárioMês3Opção">MATCH(Out!CaléndárioMês3,Meses,0)</definedName>
    <definedName localSheetId="8" name="CaléndárioMês3Opção">MATCH(Set!CaléndárioMês3,Meses,0)</definedName>
    <definedName localSheetId="15" name="CaléndárioMês3Opção">MATCH(Vinícius!CaléndárioMês3,Vinícius!Meses,0)</definedName>
    <definedName localSheetId="3" name="CaléndárioMês4">Abr!#REF!</definedName>
    <definedName localSheetId="7" name="CaléndárioMês4">Ago!#REF!</definedName>
    <definedName localSheetId="11" name="CaléndárioMês4">Dez!#REF!</definedName>
    <definedName localSheetId="1" name="CaléndárioMês4">Fev!#REF!</definedName>
    <definedName localSheetId="0" name="CaléndárioMês4">Jan!#REF!</definedName>
    <definedName localSheetId="6" name="CaléndárioMês4">Jul!#REF!</definedName>
    <definedName localSheetId="5" name="CaléndárioMês4">Jun!#REF!</definedName>
    <definedName localSheetId="4" name="CaléndárioMês4">Mai!#REF!</definedName>
    <definedName localSheetId="2" name="CaléndárioMês4">Mar!#REF!</definedName>
    <definedName localSheetId="10" name="CaléndárioMês4">Nov!#REF!</definedName>
    <definedName localSheetId="9" name="CaléndárioMês4">Out!#REF!</definedName>
    <definedName localSheetId="8" name="CaléndárioMês4">Set!#REF!</definedName>
    <definedName localSheetId="3" name="CaléndárioMês4Opção">MATCH(Abr!CaléndárioMês4,Meses,0)</definedName>
    <definedName localSheetId="7" name="CaléndárioMês4Opção">MATCH(Ago!CaléndárioMês4,Meses,0)</definedName>
    <definedName localSheetId="11" name="CaléndárioMês4Opção">MATCH(Dez!CaléndárioMês4,Meses,0)</definedName>
    <definedName localSheetId="1" name="CaléndárioMês4Opção">MATCH(Fev!CaléndárioMês4,Meses,0)</definedName>
    <definedName localSheetId="0" name="CaléndárioMês4Opção">MATCH(Jan!CaléndárioMês4,Meses,0)</definedName>
    <definedName localSheetId="6" name="CaléndárioMês4Opção">MATCH(Jul!CaléndárioMês4,Meses,0)</definedName>
    <definedName localSheetId="5" name="CaléndárioMês4Opção">MATCH(Jun!CaléndárioMês4,Meses,0)</definedName>
    <definedName localSheetId="4" name="CaléndárioMês4Opção">MATCH(Mai!CaléndárioMês4,Meses,0)</definedName>
    <definedName localSheetId="2" name="CaléndárioMês4Opção">MATCH(Mar!CaléndárioMês4,Meses,0)</definedName>
    <definedName localSheetId="10" name="CaléndárioMês4Opção">MATCH(Nov!CaléndárioMês4,Meses,0)</definedName>
    <definedName localSheetId="9" name="CaléndárioMês4Opção">MATCH(Out!CaléndárioMês4,Meses,0)</definedName>
    <definedName localSheetId="8" name="CaléndárioMês4Opção">MATCH(Set!CaléndárioMês4,Meses,0)</definedName>
    <definedName localSheetId="15" name="CaléndárioMês4Opção">MATCH(Vinícius!CaléndárioMês4,Vinícius!Meses,0)</definedName>
    <definedName localSheetId="3" name="CaléndárioMês5">Abr!#REF!</definedName>
    <definedName localSheetId="7" name="CaléndárioMês5">Ago!#REF!</definedName>
    <definedName localSheetId="11" name="CaléndárioMês5">Dez!#REF!</definedName>
    <definedName localSheetId="1" name="CaléndárioMês5">Fev!#REF!</definedName>
    <definedName localSheetId="0" name="CaléndárioMês5">Jan!#REF!</definedName>
    <definedName localSheetId="6" name="CaléndárioMês5">Jul!#REF!</definedName>
    <definedName localSheetId="5" name="CaléndárioMês5">Jun!#REF!</definedName>
    <definedName localSheetId="4" name="CaléndárioMês5">Mai!#REF!</definedName>
    <definedName localSheetId="2" name="CaléndárioMês5">Mar!#REF!</definedName>
    <definedName localSheetId="10" name="CaléndárioMês5">Nov!#REF!</definedName>
    <definedName localSheetId="9" name="CaléndárioMês5">Out!#REF!</definedName>
    <definedName localSheetId="8" name="CaléndárioMês5">Set!#REF!</definedName>
    <definedName localSheetId="3" name="CaléndárioMês5Opção">MATCH(Abr!CaléndárioMês5,Meses,0)</definedName>
    <definedName localSheetId="7" name="CaléndárioMês5Opção">MATCH(Ago!CaléndárioMês5,Meses,0)</definedName>
    <definedName localSheetId="11" name="CaléndárioMês5Opção">MATCH(Dez!CaléndárioMês5,Meses,0)</definedName>
    <definedName localSheetId="1" name="CaléndárioMês5Opção">MATCH(Fev!CaléndárioMês5,Meses,0)</definedName>
    <definedName localSheetId="0" name="CaléndárioMês5Opção">MATCH(Jan!CaléndárioMês5,Meses,0)</definedName>
    <definedName localSheetId="6" name="CaléndárioMês5Opção">MATCH(Jul!CaléndárioMês5,Meses,0)</definedName>
    <definedName localSheetId="5" name="CaléndárioMês5Opção">MATCH(Jun!CaléndárioMês5,Meses,0)</definedName>
    <definedName localSheetId="4" name="CaléndárioMês5Opção">MATCH(Mai!CaléndárioMês5,Meses,0)</definedName>
    <definedName localSheetId="2" name="CaléndárioMês5Opção">MATCH(Mar!CaléndárioMês5,Meses,0)</definedName>
    <definedName localSheetId="10" name="CaléndárioMês5Opção">MATCH(Nov!CaléndárioMês5,Meses,0)</definedName>
    <definedName localSheetId="9" name="CaléndárioMês5Opção">MATCH(Out!CaléndárioMês5,Meses,0)</definedName>
    <definedName localSheetId="8" name="CaléndárioMês5Opção">MATCH(Set!CaléndárioMês5,Meses,0)</definedName>
    <definedName localSheetId="15" name="CaléndárioMês5Opção">MATCH(Vinícius!CaléndárioMês5,Vinícius!Meses,0)</definedName>
    <definedName localSheetId="3" name="CaléndárioMês6">Abr!#REF!</definedName>
    <definedName localSheetId="7" name="CaléndárioMês6">Ago!#REF!</definedName>
    <definedName localSheetId="11" name="CaléndárioMês6">Dez!#REF!</definedName>
    <definedName localSheetId="1" name="CaléndárioMês6">Fev!#REF!</definedName>
    <definedName localSheetId="0" name="CaléndárioMês6">Jan!#REF!</definedName>
    <definedName localSheetId="6" name="CaléndárioMês6">Jul!#REF!</definedName>
    <definedName localSheetId="5" name="CaléndárioMês6">Jun!#REF!</definedName>
    <definedName localSheetId="4" name="CaléndárioMês6">Mai!#REF!</definedName>
    <definedName localSheetId="2" name="CaléndárioMês6">Mar!#REF!</definedName>
    <definedName localSheetId="10" name="CaléndárioMês6">Nov!#REF!</definedName>
    <definedName localSheetId="9" name="CaléndárioMês6">Out!#REF!</definedName>
    <definedName localSheetId="8" name="CaléndárioMês6">Set!#REF!</definedName>
    <definedName localSheetId="3" name="CaléndárioMês6Opção">MATCH(Abr!CaléndárioMês6,Meses,0)</definedName>
    <definedName localSheetId="7" name="CaléndárioMês6Opção">MATCH(Ago!CaléndárioMês6,Meses,0)</definedName>
    <definedName localSheetId="11" name="CaléndárioMês6Opção">MATCH(Dez!CaléndárioMês6,Meses,0)</definedName>
    <definedName localSheetId="1" name="CaléndárioMês6Opção">MATCH(Fev!CaléndárioMês6,Meses,0)</definedName>
    <definedName localSheetId="0" name="CaléndárioMês6Opção">MATCH(Jan!CaléndárioMês6,Meses,0)</definedName>
    <definedName localSheetId="6" name="CaléndárioMês6Opção">MATCH(Jul!CaléndárioMês6,Meses,0)</definedName>
    <definedName localSheetId="5" name="CaléndárioMês6Opção">MATCH(Jun!CaléndárioMês6,Meses,0)</definedName>
    <definedName localSheetId="4" name="CaléndárioMês6Opção">MATCH(Mai!CaléndárioMês6,Meses,0)</definedName>
    <definedName localSheetId="2" name="CaléndárioMês6Opção">MATCH(Mar!CaléndárioMês6,Meses,0)</definedName>
    <definedName localSheetId="10" name="CaléndárioMês6Opção">MATCH(Nov!CaléndárioMês6,Meses,0)</definedName>
    <definedName localSheetId="9" name="CaléndárioMês6Opção">MATCH(Out!CaléndárioMês6,Meses,0)</definedName>
    <definedName localSheetId="8" name="CaléndárioMês6Opção">MATCH(Set!CaléndárioMês6,Meses,0)</definedName>
    <definedName localSheetId="15" name="CaléndárioMês6Opção">MATCH(Vinícius!CaléndárioMês6,Vinícius!Meses,0)</definedName>
    <definedName localSheetId="3" name="CaléndárioMês7">Abr!#REF!</definedName>
    <definedName localSheetId="7" name="CaléndárioMês7">Ago!#REF!</definedName>
    <definedName localSheetId="11" name="CaléndárioMês7">Dez!#REF!</definedName>
    <definedName localSheetId="1" name="CaléndárioMês7">Fev!#REF!</definedName>
    <definedName localSheetId="0" name="CaléndárioMês7">Jan!#REF!</definedName>
    <definedName localSheetId="6" name="CaléndárioMês7">Jul!#REF!</definedName>
    <definedName localSheetId="5" name="CaléndárioMês7">Jun!#REF!</definedName>
    <definedName localSheetId="4" name="CaléndárioMês7">Mai!#REF!</definedName>
    <definedName localSheetId="2" name="CaléndárioMês7">Mar!#REF!</definedName>
    <definedName localSheetId="10" name="CaléndárioMês7">Nov!#REF!</definedName>
    <definedName localSheetId="9" name="CaléndárioMês7">Out!#REF!</definedName>
    <definedName localSheetId="8" name="CaléndárioMês7">Set!#REF!</definedName>
    <definedName localSheetId="3" name="CaléndárioMês7Opção">MATCH(Abr!CaléndárioMês7,Meses,0)</definedName>
    <definedName localSheetId="7" name="CaléndárioMês7Opção">MATCH(Ago!CaléndárioMês7,Meses,0)</definedName>
    <definedName localSheetId="11" name="CaléndárioMês7Opção">MATCH(Dez!CaléndárioMês7,Meses,0)</definedName>
    <definedName localSheetId="1" name="CaléndárioMês7Opção">MATCH(Fev!CaléndárioMês7,Meses,0)</definedName>
    <definedName localSheetId="0" name="CaléndárioMês7Opção">MATCH(Jan!CaléndárioMês7,Meses,0)</definedName>
    <definedName localSheetId="6" name="CaléndárioMês7Opção">MATCH(Jul!CaléndárioMês7,Meses,0)</definedName>
    <definedName localSheetId="5" name="CaléndárioMês7Opção">MATCH(Jun!CaléndárioMês7,Meses,0)</definedName>
    <definedName localSheetId="4" name="CaléndárioMês7Opção">MATCH(Mai!CaléndárioMês7,Meses,0)</definedName>
    <definedName localSheetId="2" name="CaléndárioMês7Opção">MATCH(Mar!CaléndárioMês7,Meses,0)</definedName>
    <definedName localSheetId="10" name="CaléndárioMês7Opção">MATCH(Nov!CaléndárioMês7,Meses,0)</definedName>
    <definedName localSheetId="9" name="CaléndárioMês7Opção">MATCH(Out!CaléndárioMês7,Meses,0)</definedName>
    <definedName localSheetId="8" name="CaléndárioMês7Opção">MATCH(Set!CaléndárioMês7,Meses,0)</definedName>
    <definedName localSheetId="15" name="CaléndárioMês7Opção">MATCH(Vinícius!CaléndárioMês7,Vinícius!Meses,0)</definedName>
    <definedName localSheetId="3" name="CaléndárioMês8">Abr!#REF!</definedName>
    <definedName localSheetId="7" name="CaléndárioMês8">Ago!#REF!</definedName>
    <definedName localSheetId="11" name="CaléndárioMês8">Dez!#REF!</definedName>
    <definedName localSheetId="1" name="CaléndárioMês8">Fev!#REF!</definedName>
    <definedName localSheetId="0" name="CaléndárioMês8">Jan!#REF!</definedName>
    <definedName localSheetId="6" name="CaléndárioMês8">Jul!#REF!</definedName>
    <definedName localSheetId="5" name="CaléndárioMês8">Jun!#REF!</definedName>
    <definedName localSheetId="4" name="CaléndárioMês8">Mai!#REF!</definedName>
    <definedName localSheetId="2" name="CaléndárioMês8">Mar!#REF!</definedName>
    <definedName localSheetId="10" name="CaléndárioMês8">Nov!#REF!</definedName>
    <definedName localSheetId="9" name="CaléndárioMês8">Out!#REF!</definedName>
    <definedName localSheetId="8" name="CaléndárioMês8">Set!#REF!</definedName>
    <definedName localSheetId="3" name="CaléndárioMês8Opção">MATCH(Abr!CaléndárioMês8,Meses,0)</definedName>
    <definedName localSheetId="7" name="CaléndárioMês8Opção">MATCH(Ago!CaléndárioMês8,Meses,0)</definedName>
    <definedName localSheetId="11" name="CaléndárioMês8Opção">MATCH(Dez!CaléndárioMês8,Meses,0)</definedName>
    <definedName localSheetId="1" name="CaléndárioMês8Opção">MATCH(Fev!CaléndárioMês8,Meses,0)</definedName>
    <definedName localSheetId="0" name="CaléndárioMês8Opção">MATCH(Jan!CaléndárioMês8,Meses,0)</definedName>
    <definedName localSheetId="6" name="CaléndárioMês8Opção">MATCH(Jul!CaléndárioMês8,Meses,0)</definedName>
    <definedName localSheetId="5" name="CaléndárioMês8Opção">MATCH(Jun!CaléndárioMês8,Meses,0)</definedName>
    <definedName localSheetId="4" name="CaléndárioMês8Opção">MATCH(Mai!CaléndárioMês8,Meses,0)</definedName>
    <definedName localSheetId="2" name="CaléndárioMês8Opção">MATCH(Mar!CaléndárioMês8,Meses,0)</definedName>
    <definedName localSheetId="10" name="CaléndárioMês8Opção">MATCH(Nov!CaléndárioMês8,Meses,0)</definedName>
    <definedName localSheetId="9" name="CaléndárioMês8Opção">MATCH(Out!CaléndárioMês8,Meses,0)</definedName>
    <definedName localSheetId="8" name="CaléndárioMês8Opção">MATCH(Set!CaléndárioMês8,Meses,0)</definedName>
    <definedName localSheetId="15" name="CaléndárioMês8Opção">MATCH(Vinícius!CaléndárioMês8,Vinícius!Meses,0)</definedName>
    <definedName localSheetId="3" name="CaléndárioMês9">Abr!#REF!</definedName>
    <definedName localSheetId="7" name="CaléndárioMês9">Ago!#REF!</definedName>
    <definedName localSheetId="11" name="CaléndárioMês9">Dez!#REF!</definedName>
    <definedName localSheetId="1" name="CaléndárioMês9">Fev!#REF!</definedName>
    <definedName localSheetId="0" name="CaléndárioMês9">Jan!#REF!</definedName>
    <definedName localSheetId="6" name="CaléndárioMês9">Jul!#REF!</definedName>
    <definedName localSheetId="5" name="CaléndárioMês9">Jun!#REF!</definedName>
    <definedName localSheetId="4" name="CaléndárioMês9">Mai!#REF!</definedName>
    <definedName localSheetId="2" name="CaléndárioMês9">Mar!#REF!</definedName>
    <definedName localSheetId="10" name="CaléndárioMês9">Nov!#REF!</definedName>
    <definedName localSheetId="9" name="CaléndárioMês9">Out!#REF!</definedName>
    <definedName localSheetId="8" name="CaléndárioMês9">Set!#REF!</definedName>
    <definedName localSheetId="3" name="CaléndárioMês9Opção">MATCH(Abr!CaléndárioMês9,Meses,0)</definedName>
    <definedName localSheetId="7" name="CaléndárioMês9Opção">MATCH(Ago!CaléndárioMês9,Meses,0)</definedName>
    <definedName localSheetId="11" name="CaléndárioMês9Opção">MATCH(Dez!CaléndárioMês9,Meses,0)</definedName>
    <definedName localSheetId="1" name="CaléndárioMês9Opção">MATCH(Fev!CaléndárioMês9,Meses,0)</definedName>
    <definedName localSheetId="0" name="CaléndárioMês9Opção">MATCH(Jan!CaléndárioMês9,Meses,0)</definedName>
    <definedName localSheetId="6" name="CaléndárioMês9Opção">MATCH(Jul!CaléndárioMês9,Meses,0)</definedName>
    <definedName localSheetId="5" name="CaléndárioMês9Opção">MATCH(Jun!CaléndárioMês9,Meses,0)</definedName>
    <definedName localSheetId="4" name="CaléndárioMês9Opção">MATCH(Mai!CaléndárioMês9,Meses,0)</definedName>
    <definedName localSheetId="2" name="CaléndárioMês9Opção">MATCH(Mar!CaléndárioMês9,Meses,0)</definedName>
    <definedName localSheetId="10" name="CaléndárioMês9Opção">MATCH(Nov!CaléndárioMês9,Meses,0)</definedName>
    <definedName localSheetId="9" name="CaléndárioMês9Opção">MATCH(Out!CaléndárioMês9,Meses,0)</definedName>
    <definedName localSheetId="8" name="CaléndárioMês9Opção">MATCH(Set!CaléndárioMês9,Meses,0)</definedName>
    <definedName localSheetId="15" name="CaléndárioMês9Opção">MATCH(Vinícius!CaléndárioMês9,Vinícius!Meses,0)</definedName>
    <definedName name="CC">'[1]Lista de Treinamentos'!$F$2:$F$88</definedName>
    <definedName localSheetId="3" name="DiaDaSemanaOpção">MATCH(Abr!InícioDaSemana,DiasDaSemana,0)+10</definedName>
    <definedName localSheetId="7" name="DiaDaSemanaOpção">MATCH(Ago!InícioDaSemana,DiasDaSemana,0)+10</definedName>
    <definedName localSheetId="11" name="DiaDaSemanaOpção">MATCH(Dez!InícioDaSemana,DiasDaSemana,0)+10</definedName>
    <definedName localSheetId="1" name="DiaDaSemanaOpção">MATCH(Fev!InícioDaSemana,DiasDaSemana,0)+10</definedName>
    <definedName localSheetId="0" name="DiaDaSemanaOpção">MATCH(Jan!InícioDaSemana,DiasDaSemana,0)+10</definedName>
    <definedName localSheetId="6" name="DiaDaSemanaOpção">MATCH(Jul!InícioDaSemana,DiasDaSemana,0)+10</definedName>
    <definedName localSheetId="5" name="DiaDaSemanaOpção">MATCH(Jun!InícioDaSemana,DiasDaSemana,0)+10</definedName>
    <definedName localSheetId="4" name="DiaDaSemanaOpção">MATCH(Mai!InícioDaSemana,DiasDaSemana,0)+10</definedName>
    <definedName localSheetId="2" name="DiaDaSemanaOpção">MATCH(Mar!InícioDaSemana,DiasDaSemana,0)+10</definedName>
    <definedName localSheetId="10" name="DiaDaSemanaOpção">MATCH(Nov!InícioDaSemana,DiasDaSemana,0)+10</definedName>
    <definedName localSheetId="9" name="DiaDaSemanaOpção">MATCH(Out!InícioDaSemana,DiasDaSemana,0)+10</definedName>
    <definedName localSheetId="8" name="DiaDaSemanaOpção">MATCH(Set!InícioDaSemana,DiasDaSemana,0)+10</definedName>
    <definedName localSheetId="15" name="DiaDaSemanaOpção">MATCH(Vinícius!InícioDaSemana,Vinícius!DiasDaSemana,0)+10</definedName>
    <definedName localSheetId="13" name="Dias">{0,1,2,3,4,5,6}</definedName>
    <definedName localSheetId="15" name="Dias">{0,1,2,3,4,5,6}</definedName>
    <definedName name="Dias">{0,1,2,3,4,5,6}</definedName>
    <definedName localSheetId="13" name="DiasDaSemana">{"SEGUNDA-FEIRA","TERÇA-FEIRA","QUARTA-FEIRA","QUINTA-FEIRA","SEXTA-FEIRA","SÁBADO","DOMINGO"}</definedName>
    <definedName localSheetId="15" name="DiasDaSemana">{"SEGUNDA-FEIRA","TERÇA-FEIRA","QUARTA-FEIRA","QUINTA-FEIRA","SEXTA-FEIRA","SÁBADO","DOMINGO"}</definedName>
    <definedName name="DiasDaSemana">{"SEGUNDA-FEIRA","TERÇA-FEIRA","QUARTA-FEIRA","QUINTA-FEIRA","SEXTA-FEIRA","SÁBADO","DOMINGO"}</definedName>
    <definedName localSheetId="15" name="Instrutor">[2]Dados!#REF!</definedName>
    <definedName localSheetId="13" name="Meses">{"Janeiro","Fevereiro","Março","Abril","Maio","Junho","Julho","Agosto","Setembro","Outubro","Novembro","Dezembro"}</definedName>
    <definedName localSheetId="15" name="Meses">{"Janeiro","Fevereiro","Março","Abril","Maio","Junho","Julho","Agosto","Setembro","Outubro","Novembro","Dezembro"}</definedName>
    <definedName name="Meses">{"Janeiro","Fevereiro","Março","Abril","Maio","Junho","Julho","Agosto","Setembro","Outubro","Novembro","Dezembro"}</definedName>
    <definedName localSheetId="3" name="Nº_de_Funcionários">'[1]SOTREQ 2015'!#REF!</definedName>
    <definedName localSheetId="7" name="Nº_de_Funcionários">'[1]SOTREQ 2015'!#REF!</definedName>
    <definedName localSheetId="11" name="Nº_de_Funcionários">'[1]SOTREQ 2015'!#REF!</definedName>
    <definedName localSheetId="1" name="Nº_de_Funcionários">'[1]SOTREQ 2015'!#REF!</definedName>
    <definedName localSheetId="13" name="Nº_de_Funcionários">'[1]SOTREQ 2015'!#REF!</definedName>
    <definedName localSheetId="0" name="Nº_de_Funcionários">'[1]SOTREQ 2015'!#REF!</definedName>
    <definedName localSheetId="6" name="Nº_de_Funcionários">'[1]SOTREQ 2015'!#REF!</definedName>
    <definedName localSheetId="5" name="Nº_de_Funcionários">'[1]SOTREQ 2015'!#REF!</definedName>
    <definedName localSheetId="4" name="Nº_de_Funcionários">'[1]SOTREQ 2015'!#REF!</definedName>
    <definedName localSheetId="2" name="Nº_de_Funcionários">'[1]SOTREQ 2015'!#REF!</definedName>
    <definedName localSheetId="10" name="Nº_de_Funcionários">'[1]SOTREQ 2015'!#REF!</definedName>
    <definedName localSheetId="9" name="Nº_de_Funcionários">'[1]SOTREQ 2015'!#REF!</definedName>
    <definedName localSheetId="8" name="Nº_de_Funcionários">'[1]SOTREQ 2015'!#REF!</definedName>
    <definedName name="Nº_de_Funcionários">'[1]SOTREQ 2015'!#REF!</definedName>
    <definedName name="SAPBEXdnldView">"00O2TIHJ243JT9TSD04GJ3277"</definedName>
    <definedName name="SAPBEXsysID">"BP0"</definedName>
    <definedName localSheetId="3" name="WeekStartValue">IF(Abr!InícioDaSemana="SEGUNDA-FEIRA",2,1)</definedName>
    <definedName localSheetId="7" name="WeekStartValue">IF(Ago!InícioDaSemana="SEGUNDA-FEIRA",2,1)</definedName>
    <definedName localSheetId="11" name="WeekStartValue">IF(Dez!InícioDaSemana="SEGUNDA-FEIRA",2,1)</definedName>
    <definedName localSheetId="1" name="WeekStartValue">IF(Fev!InícioDaSemana="SEGUNDA-FEIRA",2,1)</definedName>
    <definedName localSheetId="0" name="WeekStartValue">IF(Jan!InícioDaSemana="SEGUNDA-FEIRA",2,1)</definedName>
    <definedName localSheetId="6" name="WeekStartValue">IF(Jul!InícioDaSemana="SEGUNDA-FEIRA",2,1)</definedName>
    <definedName localSheetId="5" name="WeekStartValue">IF(Jun!InícioDaSemana="SEGUNDA-FEIRA",2,1)</definedName>
    <definedName localSheetId="4" name="WeekStartValue">IF(Mai!InícioDaSemana="SEGUNDA-FEIRA",2,1)</definedName>
    <definedName localSheetId="2" name="WeekStartValue">IF(Mar!InícioDaSemana="SEGUNDA-FEIRA",2,1)</definedName>
    <definedName localSheetId="10" name="WeekStartValue">IF(Nov!InícioDaSemana="SEGUNDA-FEIRA",2,1)</definedName>
    <definedName localSheetId="9" name="WeekStartValue">IF(Out!InícioDaSemana="SEGUNDA-FEIRA",2,1)</definedName>
    <definedName localSheetId="8" name="WeekStartValue">IF(Set!InícioDaSemana="SEGUNDA-FEIRA",2,1)</definedName>
    <definedName localSheetId="15" name="WeekStartValue">IF(Vinícius!InícioDaSemana="SEGUNDA-FEIRA",2,1)</definedName>
    <definedName localSheetId="7" name="CaléndárioMês1">Ago!$E$1</definedName>
    <definedName localSheetId="11" name="CaléndárioMês1">Dez!$E$1</definedName>
    <definedName localSheetId="0" name="CaléndárioMês1">Jan!$E$1</definedName>
    <definedName localSheetId="2" name="CalendárioAno1">Mar!$D$1</definedName>
    <definedName localSheetId="7" name="InícioDaSemana">Ago!$D$2</definedName>
    <definedName localSheetId="3" name="InícioDaSemana">Abr!$D$2</definedName>
    <definedName localSheetId="6" name="CaléndárioMês1">Jul!$E$1</definedName>
    <definedName localSheetId="9" name="InícioDaSemana">Out!$D$2</definedName>
    <definedName localSheetId="5" name="InícioDaSemana">Jun!$D$2</definedName>
    <definedName name="Consultores">#REF!</definedName>
    <definedName name="Mês">#REF!</definedName>
    <definedName localSheetId="0" name="CalendárioAno1">Jan!$D$1</definedName>
    <definedName localSheetId="4" name="CalendárioAno1">Mai!$D$1</definedName>
    <definedName name="Instrutores">#REF!</definedName>
    <definedName localSheetId="11" name="InícioDaSemana">Dez!$D$2</definedName>
    <definedName localSheetId="5" name="CalendárioAno1">Jun!$D$1</definedName>
    <definedName localSheetId="7" name="CalendárioAno1">Ago!$D$1</definedName>
    <definedName localSheetId="8" name="InícioDaSemana">Set!$D$2</definedName>
    <definedName localSheetId="9" name="CalendárioAno1">Out!$D$1</definedName>
    <definedName localSheetId="4" name="InícioDaSemana">Mai!$D$2</definedName>
    <definedName localSheetId="0" name="InícioDaSemana">Jan!$D$2</definedName>
    <definedName localSheetId="9" name="CaléndárioMês1">Out!$E$1</definedName>
    <definedName localSheetId="2" name="InícioDaSemana">Mar!$D$2</definedName>
    <definedName localSheetId="10" name="CaléndárioMês1">Nov!$E$1</definedName>
    <definedName localSheetId="8" name="CalendárioAno1">Set!$D$1</definedName>
    <definedName localSheetId="8" name="CaléndárioMês1">Set!$E$1</definedName>
    <definedName name="Mes">#REF!</definedName>
    <definedName localSheetId="3" name="CalendárioAno1">Abr!$D$1</definedName>
    <definedName localSheetId="1" name="InícioDaSemana">Fev!$D$2</definedName>
    <definedName localSheetId="1" name="CalendárioAno1">Fev!$D$1</definedName>
    <definedName name="Datahoje">#REF!</definedName>
    <definedName localSheetId="3" name="CaléndárioMês1">Abr!$E$1</definedName>
    <definedName localSheetId="6" name="CalendárioAno1">Jul!$D$1</definedName>
    <definedName localSheetId="10" name="InícioDaSemana">Nov!$D$2</definedName>
    <definedName localSheetId="4" name="CaléndárioMês1">Mai!$E$1</definedName>
    <definedName localSheetId="11" name="CalendárioAno1">Dez!$D$1</definedName>
    <definedName localSheetId="5" name="CaléndárioMês1">Jun!$E$1</definedName>
    <definedName localSheetId="1" name="CaléndárioMês1">Fev!$E$1</definedName>
    <definedName localSheetId="2" name="CaléndárioMês1">Mar!$E$1</definedName>
    <definedName localSheetId="6" name="InícioDaSemana">Jul!$D$2</definedName>
    <definedName localSheetId="10" name="CalendárioAno1">Nov!$D$1</definedName>
    <definedName hidden="1" localSheetId="0" name="_xlnm._FilterDatabase">Jan!$B$3:$AN$14</definedName>
    <definedName hidden="1" localSheetId="1" name="_xlnm._FilterDatabase">Fev!$B$3:$AN$14</definedName>
    <definedName hidden="1" localSheetId="2" name="_xlnm._FilterDatabase">Mar!$B$3:$AN$15</definedName>
    <definedName hidden="1" localSheetId="3" name="_xlnm._FilterDatabase">Abr!$B$3:$AN$13</definedName>
    <definedName hidden="1" localSheetId="4" name="_xlnm._FilterDatabase">Mai!$B$3:$AN$13</definedName>
    <definedName hidden="1" localSheetId="5" name="_xlnm._FilterDatabase">Jun!$B$3:$AN$13</definedName>
    <definedName hidden="1" localSheetId="6" name="_xlnm._FilterDatabase">Jul!$B$3:$AN$12</definedName>
    <definedName hidden="1" localSheetId="7" name="_xlnm._FilterDatabase">Ago!$B$3:$AN$14</definedName>
    <definedName hidden="1" localSheetId="9" name="_xlnm._FilterDatabase">Out!$B$3:$AN$17</definedName>
    <definedName hidden="1" localSheetId="10" name="_xlnm._FilterDatabase">Nov!$B$3:$AN$16</definedName>
    <definedName hidden="1" localSheetId="11" name="_xlnm._FilterDatabase">Dez!$B$3:$AN$16</definedName>
  </definedNames>
  <calcPr/>
  <pivotCaches>
    <pivotCache cacheId="0" r:id="rId21"/>
  </pivotCaches>
  <extLst>
    <ext uri="GoogleSheetsCustomDataVersion2">
      <go:sheetsCustomData xmlns:go="http://customooxmlschemas.google.com/" r:id="rId22" roundtripDataChecksum="jLLS4U5Wj0QSEMnMx22CqWx3ux2j+xPehVhe7InGk+k="/>
    </ext>
  </extLst>
</workbook>
</file>

<file path=xl/sharedStrings.xml><?xml version="1.0" encoding="utf-8"?>
<sst xmlns="http://schemas.openxmlformats.org/spreadsheetml/2006/main" count="3228" uniqueCount="663">
  <si>
    <t>outubro</t>
  </si>
  <si>
    <t>SEGUNDA-FEIRA</t>
  </si>
  <si>
    <t>Instrutor / Consultor</t>
  </si>
  <si>
    <t>Foco</t>
  </si>
  <si>
    <t>Dias Disponíveis</t>
  </si>
  <si>
    <t>Utilização</t>
  </si>
  <si>
    <t>% Utilização</t>
  </si>
  <si>
    <t>DAIENE MÉRCIA DOMINGOS AZEVEDO</t>
  </si>
  <si>
    <t>Formação, Operação e Manutenção</t>
  </si>
  <si>
    <t>CLI - Site Assessment SKT110S - FERRO+ Congonhas/MG</t>
  </si>
  <si>
    <t>AUJ - FERIADO</t>
  </si>
  <si>
    <t>AUJ - COMPENSAÇÃO</t>
  </si>
  <si>
    <t>CLI - ACOMP. OP. SKT110S e SKT130 - FERRO+ Congonhas/MG</t>
  </si>
  <si>
    <t>CLI - TOp RECICLAGEM SKT110S/130 FERRO+ - DEMANDA ZAQUEU</t>
  </si>
  <si>
    <t>VRE - DESLOCAMENTO</t>
  </si>
  <si>
    <t>CLI - TOp SKT90S - Pedreira Civil em Salvador/BA - Demanda Luiz Goulart</t>
  </si>
  <si>
    <t>CLI</t>
  </si>
  <si>
    <t>JOSÉ LUCIANO DOS SANTOS</t>
  </si>
  <si>
    <t>Operação</t>
  </si>
  <si>
    <t>PRE - MATERIAL DE TREINAMENTO EQUIPAMENTOS NOVOS (EX.: CAMINHÃO RODOVIÁRIO A COMBUSTÃO E ELÉTRICO)</t>
  </si>
  <si>
    <r>
      <rPr>
        <rFont val="Calibri"/>
        <color theme="1"/>
        <sz val="10.0"/>
      </rPr>
      <t xml:space="preserve">CLI - TOp SKT110S - FOMENTAS </t>
    </r>
    <r>
      <rPr>
        <rFont val="Calibri"/>
        <b/>
        <color theme="1"/>
        <sz val="10.0"/>
      </rPr>
      <t>MINA CHIMBUVA</t>
    </r>
    <r>
      <rPr>
        <rFont val="Calibri"/>
        <color theme="1"/>
        <sz val="10.0"/>
      </rPr>
      <t>- MT</t>
    </r>
  </si>
  <si>
    <r>
      <rPr>
        <rFont val="Calibri"/>
        <color theme="1"/>
        <sz val="10.0"/>
      </rPr>
      <t xml:space="preserve">CLI - TOp SKT110S - FOMENTAS </t>
    </r>
    <r>
      <rPr>
        <rFont val="Calibri"/>
        <b/>
        <color theme="1"/>
        <sz val="10.0"/>
      </rPr>
      <t>MINA CHIMBUVA</t>
    </r>
    <r>
      <rPr>
        <rFont val="Calibri"/>
        <color theme="1"/>
        <sz val="10.0"/>
      </rPr>
      <t>- MT</t>
    </r>
  </si>
  <si>
    <r>
      <rPr>
        <rFont val="Calibri"/>
        <color theme="1"/>
        <sz val="10.0"/>
      </rPr>
      <t xml:space="preserve">CLI - TOp SKT110S - FOMENTAS </t>
    </r>
    <r>
      <rPr>
        <rFont val="Calibri"/>
        <b/>
        <color theme="1"/>
        <sz val="10.0"/>
      </rPr>
      <t>MINA CHIMBUVA</t>
    </r>
    <r>
      <rPr>
        <rFont val="Calibri"/>
        <color theme="1"/>
        <sz val="10.0"/>
      </rPr>
      <t>- MT</t>
    </r>
  </si>
  <si>
    <r>
      <rPr>
        <rFont val="Calibri"/>
        <color theme="1"/>
        <sz val="10.0"/>
      </rPr>
      <t xml:space="preserve">CLI - TOp SKT110S - FOMENTAS </t>
    </r>
    <r>
      <rPr>
        <rFont val="Calibri"/>
        <b/>
        <color theme="1"/>
        <sz val="10.0"/>
      </rPr>
      <t>MINA CHIMBUVA</t>
    </r>
    <r>
      <rPr>
        <rFont val="Calibri"/>
        <color theme="1"/>
        <sz val="10.0"/>
      </rPr>
      <t>- MT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</si>
  <si>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B - TEORIA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</si>
  <si>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B - TEORIA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</si>
  <si>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B - TEORIA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</si>
  <si>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A - TEORIA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</si>
  <si>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A - PRATICA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</si>
  <si>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A - PRATICA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</si>
  <si>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B - PRATICA</t>
    </r>
  </si>
  <si>
    <r>
      <rPr>
        <rFont val="Calibri"/>
        <color theme="1"/>
        <sz val="10.0"/>
      </rPr>
      <t xml:space="preserve">CLI - TOp SKT110S - </t>
    </r>
    <r>
      <rPr>
        <rFont val="Calibri"/>
        <b/>
        <color theme="1"/>
        <sz val="10.0"/>
      </rPr>
      <t>MINERAÇÃO ARICÁ</t>
    </r>
    <r>
      <rPr>
        <rFont val="Calibri"/>
        <color theme="1"/>
        <sz val="10.0"/>
      </rPr>
      <t xml:space="preserve"> - MT - </t>
    </r>
    <r>
      <rPr>
        <rFont val="Calibri"/>
        <b/>
        <color theme="1"/>
        <sz val="10.0"/>
      </rPr>
      <t>TURMA B - PRATICA</t>
    </r>
  </si>
  <si>
    <t>CLI - TOp SKT110S - MOSAIC CATALÃO</t>
  </si>
  <si>
    <t>ATR</t>
  </si>
  <si>
    <t>TIAGO HENRIQUE BARBOZA</t>
  </si>
  <si>
    <t>Manutenção e Operação</t>
  </si>
  <si>
    <t>CLI - TOp SKT40S - ARCELOR ANDRADE - MONLEVADE - TREINAR O GATÃO - EDINILSON - INSTRUTOR DE OPERAÇÃO ARCELOR</t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</si>
  <si>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CARREGADEIRA ELÉTRICA TESTE MIZU CIMENTOS</t>
    </r>
    <r>
      <rPr>
        <rFont val="Calibri"/>
        <color theme="1"/>
        <sz val="10.0"/>
      </rPr>
      <t xml:space="preserve"> - MATOZINHOS/MG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</si>
  <si>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CARREGADEIRA ELÉTRICA TESTE MIZU CIMENTOS</t>
    </r>
    <r>
      <rPr>
        <rFont val="Calibri"/>
        <color theme="1"/>
        <sz val="10.0"/>
      </rPr>
      <t xml:space="preserve"> - MATOZINHOS/MG</t>
    </r>
  </si>
  <si>
    <r>
      <rPr>
        <rFont val="Calibri"/>
        <color theme="1"/>
        <sz val="10.0"/>
      </rPr>
      <t xml:space="preserve">CLI - </t>
    </r>
    <r>
      <rPr>
        <rFont val="Calibri"/>
        <b/>
        <color theme="1"/>
        <sz val="10.0"/>
      </rPr>
      <t>TESTE COMPARATIVO PRODUTIVIDADE SY1250 E SY980</t>
    </r>
    <r>
      <rPr>
        <rFont val="Calibri"/>
        <color theme="1"/>
        <sz val="10.0"/>
      </rPr>
      <t xml:space="preserve"> - SKAVA - USIMINAS</t>
    </r>
  </si>
  <si>
    <r>
      <rPr>
        <rFont val="Calibri"/>
        <color theme="1"/>
        <sz val="10.0"/>
      </rPr>
      <t xml:space="preserve">CLI - </t>
    </r>
    <r>
      <rPr>
        <rFont val="Calibri"/>
        <b/>
        <color theme="1"/>
        <sz val="10.0"/>
      </rPr>
      <t>TESTE COMPARATIVO PRODUTIVIDADE SY1250 E SY980</t>
    </r>
    <r>
      <rPr>
        <rFont val="Calibri"/>
        <color theme="1"/>
        <sz val="10.0"/>
      </rPr>
      <t xml:space="preserve"> - SKAVA - USIMINAS</t>
    </r>
  </si>
  <si>
    <r>
      <rPr>
        <rFont val="Calibri"/>
        <color theme="1"/>
        <sz val="10.0"/>
      </rPr>
      <t xml:space="preserve">CLI - </t>
    </r>
    <r>
      <rPr>
        <rFont val="Calibri"/>
        <b/>
        <color theme="1"/>
        <sz val="10.0"/>
      </rPr>
      <t>TESTE COMPARATIVO PRODUTIVIDADE SY1250 E SY980</t>
    </r>
    <r>
      <rPr>
        <rFont val="Calibri"/>
        <color theme="1"/>
        <sz val="10.0"/>
      </rPr>
      <t xml:space="preserve"> - SKAVA - USIMINAS</t>
    </r>
  </si>
  <si>
    <r>
      <rPr>
        <rFont val="Calibri"/>
        <color theme="1"/>
      </rPr>
      <t xml:space="preserve">PRE - MATERIAL DE TREINAMENTO - </t>
    </r>
    <r>
      <rPr>
        <rFont val="Calibri"/>
        <b/>
        <color theme="1"/>
      </rPr>
      <t>BÁSICO DE MÁQUINAS SANY - ADM E COMERCIAL</t>
    </r>
  </si>
  <si>
    <r>
      <rPr>
        <rFont val="Calibri"/>
        <color theme="1"/>
      </rPr>
      <t xml:space="preserve">PRE - MATERIAL DE TREINAMENTO - </t>
    </r>
    <r>
      <rPr>
        <rFont val="Calibri"/>
        <b/>
        <color theme="1"/>
      </rPr>
      <t>BÁSICO DE MÁQUINAS SANY - ADM E COMERCIAL</t>
    </r>
  </si>
  <si>
    <r>
      <rPr>
        <rFont val="Calibri"/>
        <color theme="1"/>
      </rPr>
      <t>PRE - MATERIAL DE TREINAMENTO EQUIPAMENTOS NOVOS</t>
    </r>
    <r>
      <rPr>
        <rFont val="Calibri"/>
        <b/>
        <color theme="1"/>
      </rPr>
      <t xml:space="preserve"> (EX.: CAMINHÃO RODOVIÁRIO A COMBUSTÃO E ELÉTRICO)</t>
    </r>
  </si>
  <si>
    <r>
      <rPr>
        <rFont val="Calibri"/>
        <color theme="1"/>
      </rPr>
      <t>PRE - MATERIAL DE TREINAMENTO EQUIPAMENTOS NOVOS</t>
    </r>
    <r>
      <rPr>
        <rFont val="Calibri"/>
        <b/>
        <color theme="1"/>
      </rPr>
      <t xml:space="preserve"> (EX.: CAMINHÃO RODOVIÁRIO A COMBUSTÃO E ELÉTRICO)</t>
    </r>
  </si>
  <si>
    <r>
      <rPr>
        <rFont val="Calibri"/>
        <color theme="1"/>
      </rPr>
      <t>PRE - MATERIAL DE TREINAMENTO EQUIPAMENTOS NOVOS</t>
    </r>
    <r>
      <rPr>
        <rFont val="Calibri"/>
        <b/>
        <color theme="1"/>
      </rPr>
      <t xml:space="preserve"> (EX.: CAMINHÃO RODOVIÁRIO A COMBUSTÃO E ELÉTRICO)</t>
    </r>
  </si>
  <si>
    <t>CLI - AVALIAÇÃO DO SITE PARA ADAPTAÇÃO DA MINA PARA OPERAÇÃO DO SKT90S - CIMENTOS NACIONAL - SETE LAGOAS/MG</t>
  </si>
  <si>
    <t>INT - TREINAMENTO ONLINE (LIVE) BÁSICO DE MÁQUINAS PARA COMERCIAL E ADM</t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</si>
  <si>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 SKT110S</t>
    </r>
    <r>
      <rPr>
        <rFont val="Calibri"/>
        <color theme="1"/>
        <sz val="10.0"/>
      </rPr>
      <t xml:space="preserve"> - EQUIPE CONTRATO MOSAIC CATALÃO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</si>
  <si>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 SKT110S</t>
    </r>
    <r>
      <rPr>
        <rFont val="Calibri"/>
        <color theme="1"/>
        <sz val="10.0"/>
      </rPr>
      <t xml:space="preserve"> - EQUIPE CONTRATO MOSAIC CATALÃO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</si>
  <si>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 SKT110S</t>
    </r>
    <r>
      <rPr>
        <rFont val="Calibri"/>
        <color theme="1"/>
        <sz val="10.0"/>
      </rPr>
      <t xml:space="preserve"> - EQUIPE CONTRATO MOSAIC CATALÃO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</si>
  <si>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 SKT110S</t>
    </r>
    <r>
      <rPr>
        <rFont val="Calibri"/>
        <color theme="1"/>
        <sz val="10.0"/>
      </rPr>
      <t xml:space="preserve"> - EQUIPE CONTRATO MOSAIC CATALÃO</t>
    </r>
  </si>
  <si>
    <t>VRE</t>
  </si>
  <si>
    <t>MARCELO FELIPE OLIVEIRA PAIVA</t>
  </si>
  <si>
    <t>CLI - ACOMP. OP. TESTE SKT130 - NAZARENO - SEMEP</t>
  </si>
  <si>
    <t>PRE - RELATÓRIOS E MATERIAL DE TREINAMENTO FUTURO</t>
  </si>
  <si>
    <t>INT</t>
  </si>
  <si>
    <t>ARIEL GONÇALVES DA SILVA</t>
  </si>
  <si>
    <t>Manutenção</t>
  </si>
  <si>
    <t>INT - ACADEMIA DE FORMAÇÃO</t>
  </si>
  <si>
    <t>REC - AVALIAÇÃO DO SITE PARA ADAPTAÇÃO DA MINA PARA OPERAÇÃO DO SKT90S - CIMENTOS NACIONAL - SETE LAGOAS/MG</t>
  </si>
  <si>
    <t>REC- TMan SKT110S - EQUIPE CONTRATO MOSAIC CATALÃO</t>
  </si>
  <si>
    <t>REC</t>
  </si>
  <si>
    <t>CARLOS HENRIQUE GONÇALVES</t>
  </si>
  <si>
    <t>CLI - SUPORTE TEC. SKT130 / 110S na USIMINAS/SKAVA</t>
  </si>
  <si>
    <t>AUJ</t>
  </si>
  <si>
    <t>VINÍCIUS LOUREIRO</t>
  </si>
  <si>
    <t>Operação e Manutenção</t>
  </si>
  <si>
    <t>INT - VIDEO ENTREGA TÉCNICA - INCENDIO IRMEN SP</t>
  </si>
  <si>
    <t>INT - TREINAMENTO INTERNO DE MATERIAL RODANTE</t>
  </si>
  <si>
    <t>REC - TREINAMENTO ACADEMIA DE FORMAÇÃO - BETIM</t>
  </si>
  <si>
    <t>CLI - PROJETO EMPILHADEIRAS BIG TRUCK - VISITA AO CLIENTE VIX EM SERRA-ES</t>
  </si>
  <si>
    <t>CLI - PROJETO EMPILHADEIRAS BIG TRUCK - VISITA AO CLIENTE TMQ EM SERRA-ES</t>
  </si>
  <si>
    <t>REC - TREINAMENTO ONLINE (LIVE) - BÁSICO DE MÁQUINAS</t>
  </si>
  <si>
    <t>REC - TOp SKT90S - Pedreira Civil em Salvador/BA - Demanda Luiz Goulart</t>
  </si>
  <si>
    <t>PRE</t>
  </si>
  <si>
    <t>JOAO PATACA</t>
  </si>
  <si>
    <t>DL TREINAMENTOS</t>
  </si>
  <si>
    <t>OUT</t>
  </si>
  <si>
    <t>DL TREINAMENTOS II</t>
  </si>
  <si>
    <t>ONL</t>
  </si>
  <si>
    <t>LUCIANA MARTELETO</t>
  </si>
  <si>
    <t>ONL - TREINAMENTO PREVENTIVA, COMPORTAMENTAIS E PADRÕES DA ÁREA MINERAÇÃO</t>
  </si>
  <si>
    <t xml:space="preserve">Soma = </t>
  </si>
  <si>
    <t>RONEI</t>
  </si>
  <si>
    <t>CLIENTE CONTRATUAL</t>
  </si>
  <si>
    <t>CLIENTE RENTÁVEL</t>
  </si>
  <si>
    <t xml:space="preserve">VIAGEM RENTÁVEL </t>
  </si>
  <si>
    <t xml:space="preserve">INTERNO </t>
  </si>
  <si>
    <t xml:space="preserve">RECEBENDO TREINAMENTO </t>
  </si>
  <si>
    <t xml:space="preserve">AUSÊNCIA JUSTIFICADA </t>
  </si>
  <si>
    <t xml:space="preserve">PREPARANDO TREINAMENTO </t>
  </si>
  <si>
    <t xml:space="preserve">OUTRAS ATIVIDADES </t>
  </si>
  <si>
    <t>PRÉ-RESERVA</t>
  </si>
  <si>
    <t>fevereiro</t>
  </si>
  <si>
    <t>Dad</t>
  </si>
  <si>
    <t>kj</t>
  </si>
  <si>
    <t>CLI - TOp RECICLAGEM SKT110S/130 FERRO+ - CONFIRMAR A PROGRAMAÇÃO COM ZAQUEU</t>
  </si>
  <si>
    <t>REC - TOp SKT90E LHOIST ARCOS</t>
  </si>
  <si>
    <t>AUJ - CARNAVAL</t>
  </si>
  <si>
    <r>
      <rPr>
        <rFont val="Calibri"/>
        <color theme="1"/>
        <sz val="10.0"/>
      </rPr>
      <t xml:space="preserve">CLI- TOp SKT90S - CIMENTOS NACIONAL - SETE LAGOAS - </t>
    </r>
    <r>
      <rPr>
        <rFont val="Calibri"/>
        <b/>
        <color theme="1"/>
        <sz val="10.0"/>
      </rPr>
      <t>ALINHAR SOBRE ASSESSMENT FEITO PELO TIAGO BARBOZA NESTA OPERAÇÃO</t>
    </r>
  </si>
  <si>
    <r>
      <rPr>
        <rFont val="Calibri"/>
        <color theme="1"/>
        <sz val="10.0"/>
      </rPr>
      <t xml:space="preserve">CLI- TOp SKT90S - CIMENTOS NACIONAL - SETE LAGOAS - </t>
    </r>
    <r>
      <rPr>
        <rFont val="Calibri"/>
        <b/>
        <color theme="1"/>
        <sz val="10.0"/>
      </rPr>
      <t>ALINHAR SOBRE ASSESSMENT FEITO PELO TIAGO BARBOZA NESTA OPERAÇÃO</t>
    </r>
  </si>
  <si>
    <r>
      <rPr>
        <rFont val="Calibri"/>
        <color theme="1"/>
        <sz val="10.0"/>
      </rPr>
      <t xml:space="preserve">CLI- TOp SKT90S - CIMENTOS NACIONAL - SETE LAGOAS - </t>
    </r>
    <r>
      <rPr>
        <rFont val="Calibri"/>
        <b/>
        <color theme="1"/>
        <sz val="10.0"/>
      </rPr>
      <t>ALINHAR SOBRE ASSESSMENT FEITO PELO TIAGO BARBOZA NESTA OPERAÇÃO</t>
    </r>
  </si>
  <si>
    <r>
      <rPr>
        <rFont val="Calibri"/>
        <color theme="1"/>
        <sz val="10.0"/>
      </rPr>
      <t xml:space="preserve">CLI- TOp SKT90S - CIMENTOS NACIONAL - SETE LAGOAS - </t>
    </r>
    <r>
      <rPr>
        <rFont val="Calibri"/>
        <b/>
        <color theme="1"/>
        <sz val="10.0"/>
      </rPr>
      <t>ALINHAR SOBRE ASSESSMENT FEITO PELO TIAGO BARBOZA NESTA OPERAÇÃO</t>
    </r>
  </si>
  <si>
    <t>CLI - TOp SKT90E LHOIST ARCOS</t>
  </si>
  <si>
    <t>CLI - AVALIAÇÃO DE SITUAÇÃO ESPECÍFICA NA OPERAÇÃO DO SKT110H SOBRE EFICIENCIA DO RETARDER - ALINHAR COM CLAUDIO NUNES - ITAMINAS</t>
  </si>
  <si>
    <t>CLI - TOp SY750 E 500 - MML - TREINAR O INSTRUTOR DO CLIENTE E TALVEZ ALGUNS OPERADORES.</t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</si>
  <si>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</t>
    </r>
    <r>
      <rPr>
        <rFont val="Calibri"/>
        <color theme="1"/>
        <sz val="10.0"/>
      </rPr>
      <t xml:space="preserve"> </t>
    </r>
    <r>
      <rPr>
        <rFont val="Calibri"/>
        <b/>
        <color theme="1"/>
        <sz val="10.0"/>
      </rPr>
      <t>SKT110S</t>
    </r>
    <r>
      <rPr>
        <rFont val="Calibri"/>
        <color theme="1"/>
        <sz val="10.0"/>
      </rPr>
      <t xml:space="preserve"> - EQUIPE CONTRATO MOSAIC CATALÃO. O cliente poderá subir o porte para SY980. Se possível pincelar as principais particularidades.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</si>
  <si>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</t>
    </r>
    <r>
      <rPr>
        <rFont val="Calibri"/>
        <color theme="1"/>
        <sz val="10.0"/>
      </rPr>
      <t xml:space="preserve"> </t>
    </r>
    <r>
      <rPr>
        <rFont val="Calibri"/>
        <b/>
        <color theme="1"/>
        <sz val="10.0"/>
      </rPr>
      <t>SKT110S</t>
    </r>
    <r>
      <rPr>
        <rFont val="Calibri"/>
        <color theme="1"/>
        <sz val="10.0"/>
      </rPr>
      <t xml:space="preserve"> - EQUIPE CONTRATO MOSAIC CATALÃO. O cliente poderá subir o porte para SY980. Se possível pincelar as principais particularidades.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</si>
  <si>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</t>
    </r>
    <r>
      <rPr>
        <rFont val="Calibri"/>
        <color theme="1"/>
        <sz val="10.0"/>
      </rPr>
      <t xml:space="preserve"> </t>
    </r>
    <r>
      <rPr>
        <rFont val="Calibri"/>
        <b/>
        <color theme="1"/>
        <sz val="10.0"/>
      </rPr>
      <t>SKT110S</t>
    </r>
    <r>
      <rPr>
        <rFont val="Calibri"/>
        <color theme="1"/>
        <sz val="10.0"/>
      </rPr>
      <t xml:space="preserve"> - EQUIPE CONTRATO MOSAIC CATALÃO. O cliente poderá subir o porte para SY980. Se possível pincelar as principais particularidades.</t>
    </r>
  </si>
  <si>
    <r>
      <rPr>
        <rFont val="Calibri"/>
        <color theme="1"/>
        <sz val="10.0"/>
      </rPr>
      <t xml:space="preserve">INT - </t>
    </r>
    <r>
      <rPr>
        <rFont val="Calibri"/>
        <b/>
        <color theme="1"/>
        <sz val="10.0"/>
      </rPr>
      <t>TMan</t>
    </r>
    <r>
      <rPr>
        <rFont val="Calibri"/>
        <color theme="1"/>
        <sz val="10.0"/>
      </rPr>
      <t xml:space="preserve"> </t>
    </r>
    <r>
      <rPr>
        <rFont val="Calibri"/>
        <b/>
        <color theme="1"/>
        <sz val="10.0"/>
      </rPr>
      <t>SKT110S</t>
    </r>
    <r>
      <rPr>
        <rFont val="Calibri"/>
        <color theme="1"/>
        <sz val="10.0"/>
      </rPr>
      <t xml:space="preserve"> - EQUIPE CONTRATO MOSAIC CATALÃO. O cliente poderá subir o porte para SY980. Se possível pincelar as principais particularidades.</t>
    </r>
  </si>
  <si>
    <t>CLI - TMan SY135C, SY215H, SY35U, SY500H - ARMAC SP</t>
  </si>
  <si>
    <t>INT - TREINAMENTO ONLINE (LIVE) SIS ADM</t>
  </si>
  <si>
    <t>CLI - ROTOGRAMA LHOIST MATOZINHOS</t>
  </si>
  <si>
    <t>VRE - RELATÓRIO ROTOGRAMA LHOIST</t>
  </si>
  <si>
    <t>VRE - RELATÓRIO TESTE SEMEP</t>
  </si>
  <si>
    <t>CLI - AVALIAR A OPRAÇÃO DO SKT90S / SY750 ARCELOR SERRA AZUL, PARA RETORNAR E DEFINIR PLANO DE TREINAMENTO DO MASTER DRIVE DELES</t>
  </si>
  <si>
    <t>CLI - AOp Ferro+ - SKT130 e SKT110S</t>
  </si>
  <si>
    <t>REC - TMan SY750H - EQUIPE CONTRATO MOSAIC CATALÃO. O cliente poderá subir o porte para SY980. Se possível pincelar as principais particularidades.</t>
  </si>
  <si>
    <t>OUT - DEMANDAS INTERNAS</t>
  </si>
  <si>
    <t>REC - SISTEMAS HIDRÁULICOS EQUIPAMENTOS SANY</t>
  </si>
  <si>
    <t>INT - PDTA</t>
  </si>
  <si>
    <t>INT - TREINAMENTO DE ENTREGA TÉCNICA - ROLOCOMPACTADOR / RETROESCAVADEIRA</t>
  </si>
  <si>
    <t>INT - TREINAMENTO DE AR CONDICIONADO</t>
  </si>
  <si>
    <t>PRE - EMPILHADEIRAS BIGTRUCK VIX MANUTENÇÃO</t>
  </si>
  <si>
    <t>INT - SISTEMAS HIDRÁULICOS EQUIPAMENTOS SANY</t>
  </si>
  <si>
    <t>março</t>
  </si>
  <si>
    <t>PRE - PREPARAR TREINAMENTOS FUTUROS - VERIFICAR COM O PATACA</t>
  </si>
  <si>
    <t>CLI - TOp SKT110H - CONSORCIO TRATEMI, SKAVA,.... - RIACHO DOS MACHADOS/MG</t>
  </si>
  <si>
    <t>PRE - RELATÓRIOS E TREINAMENTO POCONÉ</t>
  </si>
  <si>
    <t>CLI - ORIENTAÇÃO OPERACIONAL SKT110S - SANTA CLARA - FILIAL POCONÉ</t>
  </si>
  <si>
    <t>CLI - TOp SY750H - CIMENTOS NACIONAL - SETE LAGOAS</t>
  </si>
  <si>
    <t>AUJ - EXAME PERIÓDICO</t>
  </si>
  <si>
    <t>CLI - TREINAMENTO SOBRE EMBARQUE E DESEMBARQUE DE SKT110S/H e SKT130 - Skava - LOCAL: CENTRO OESTE BETIM</t>
  </si>
  <si>
    <t>CLI - Ver sobre acesso Itaminas - Minex</t>
  </si>
  <si>
    <t>CLI - TOp SKT110S + AVALIAÇÃO DE CONDIÇÕES DE OPERAÇÃO EM NOVA FRENTE - SKAVA - SAMARCO</t>
  </si>
  <si>
    <t>VRE - INTEGRAÇÃO MINERAÇÃO DOIS IRMÃOS - BARÃO DE COCAIS</t>
  </si>
  <si>
    <r>
      <rPr>
        <rFont val="Calibri"/>
        <color theme="1"/>
      </rPr>
      <t xml:space="preserve">CLI - AOp SKT130PRo </t>
    </r>
    <r>
      <rPr>
        <rFont val="Calibri"/>
        <b/>
        <color theme="1"/>
      </rPr>
      <t>SKAVA USIMINAS</t>
    </r>
  </si>
  <si>
    <t>CLI - TMan ROLO SANY 120C10 - ARCELOR SERRA AZUL - CONFIRMADO!</t>
  </si>
  <si>
    <t>INT - TMan SY750H - EQUIPE POCONÉ - MT</t>
  </si>
  <si>
    <t>INT - TMan SKT110S - EQUIPE POCONÉ - MT</t>
  </si>
  <si>
    <t>PRE - RELATÓRIOS E TREINAMENTO MINICARREGADEIRA</t>
  </si>
  <si>
    <t>CLI - ANALISE OPERAÇÃO SKT130 E ORIENTAÇÃO OPERACIONAL - falha SOC - SKAVA USIMINAS</t>
  </si>
  <si>
    <t>PRE - PREPARAR TOp  SY215H e SY500H - PEMA</t>
  </si>
  <si>
    <t>REC - TOp SY750H - CIMENTOS NACIONAL - SETE LAGOAS</t>
  </si>
  <si>
    <t>REC - TMan SY750H - EQUIPE POCONÉ - MT</t>
  </si>
  <si>
    <t>CLI - SIS SANY, SISTEMA ELÉTRICO E HIDRÁULICO - SKAVA MINAS - IRMEN BETIM</t>
  </si>
  <si>
    <t>AUJ - AUDIENCIA</t>
  </si>
  <si>
    <t>REC -  TMan SKT130 e SY1250H - EQUIPE SKAVA - BETIM</t>
  </si>
  <si>
    <t>REC - AFA PARA TÉCNICOS</t>
  </si>
  <si>
    <t>PRE - PREPARAÇÃO TREINAMENTOS FUTUROS</t>
  </si>
  <si>
    <t>CLI - ENTREGA TEC. DIF. SKT90S NA PEDREIRA ARATU EM SALVADOR/BA.</t>
  </si>
  <si>
    <t>PRE - PNT HIDRÁULICA BÁSICA</t>
  </si>
  <si>
    <t>INT - PNT HIDRAULICA BÁSICA TURMA 1</t>
  </si>
  <si>
    <t>JOÃO PATACA</t>
  </si>
  <si>
    <t>INT - AFA PARA TÉCNICOS</t>
  </si>
  <si>
    <t>CLI - TMan SKT130 e SY1250H - EQUIPE SKAVA - BETIM</t>
  </si>
  <si>
    <t>CLI - TOp Caminhão Basculante 8x4 - TSL - Itaminas</t>
  </si>
  <si>
    <t>MARCUS OPERACTION</t>
  </si>
  <si>
    <t>CLI - TOp ROLO COMPACTADOR SANY - U&amp;M - CANAÃ DOS CARAJÁS-PA</t>
  </si>
  <si>
    <t>abril</t>
  </si>
  <si>
    <t>CLI - TOp SKT90S - GRUPO FX - WAGNER FRAGA - TAQUARAL - NORTE DE MINAS - LOCALIZAÇÃO ENVIADA POR WHATSAPP</t>
  </si>
  <si>
    <t>CLI - TOp Reciclagem SKT90S - Lhoist (Belocal) Matozinhos/MG</t>
  </si>
  <si>
    <t>AUJ - FERIAS</t>
  </si>
  <si>
    <r>
      <rPr>
        <rFont val="Calibri"/>
        <color theme="1"/>
        <sz val="10.0"/>
      </rPr>
      <t xml:space="preserve">CLI - ACOMPANHAMENTO OPERAÇÃO + ORIENTAÇÃO OPERADORES SY500, SY215 e 365 - MINEX - </t>
    </r>
    <r>
      <rPr>
        <rFont val="Calibri"/>
        <b/>
        <color theme="1"/>
        <sz val="10.0"/>
      </rPr>
      <t>2 IRMÃOS - BARÃO DE COCAIS</t>
    </r>
  </si>
  <si>
    <r>
      <rPr>
        <rFont val="Calibri"/>
        <color theme="1"/>
        <sz val="10.0"/>
      </rPr>
      <t xml:space="preserve">CLI - ACOMPANHAMENTO OPERAÇÃO + ORIENTAÇÃO OPERADORES SY500, SY215 e 365 - MINEX - </t>
    </r>
    <r>
      <rPr>
        <rFont val="Calibri"/>
        <b/>
        <color theme="1"/>
        <sz val="10.0"/>
      </rPr>
      <t>2 IRMÃOS - BARÃO DE COCAIS</t>
    </r>
  </si>
  <si>
    <r>
      <rPr>
        <rFont val="Calibri"/>
        <color theme="1"/>
        <sz val="10.0"/>
      </rPr>
      <t xml:space="preserve">CLI - ACOMPANHAMENTO OPERAÇÃO + ORIENTAÇÃO OPERADORES SY500, SY215 e 365 - MINEX - </t>
    </r>
    <r>
      <rPr>
        <rFont val="Calibri"/>
        <b/>
        <color theme="1"/>
        <sz val="10.0"/>
      </rPr>
      <t>2 IRMÃOS - BARÃO DE COCAIS</t>
    </r>
  </si>
  <si>
    <r>
      <rPr>
        <rFont val="Calibri"/>
        <color theme="1"/>
        <sz val="10.0"/>
      </rPr>
      <t xml:space="preserve">CLI - ACOMPANHAMENTO OPERAÇÃO + ORIENTAÇÃO OPERADORES SY500, SY215 e 365 - MINEX - </t>
    </r>
    <r>
      <rPr>
        <rFont val="Calibri"/>
        <b/>
        <color theme="1"/>
        <sz val="10.0"/>
      </rPr>
      <t>2 IRMÃOS - BARÃO DE COCAIS</t>
    </r>
  </si>
  <si>
    <r>
      <rPr>
        <rFont val="Calibri"/>
        <color theme="1"/>
        <sz val="10.0"/>
      </rPr>
      <t xml:space="preserve">CLI - ENTREGA TÉNICA E TOp </t>
    </r>
    <r>
      <rPr>
        <rFont val="Calibri"/>
        <b/>
        <color theme="1"/>
        <sz val="10.0"/>
      </rPr>
      <t>Caminhão Basculante Elétrico 6x4 Modelo SYZ320</t>
    </r>
    <r>
      <rPr>
        <rFont val="Calibri"/>
        <color theme="1"/>
        <sz val="10.0"/>
      </rPr>
      <t xml:space="preserve"> - BARCARENA /PA.</t>
    </r>
  </si>
  <si>
    <r>
      <rPr>
        <rFont val="Calibri"/>
        <color theme="1"/>
        <sz val="10.0"/>
      </rPr>
      <t xml:space="preserve">CLI - ENTREGA TÉNICA E TOp </t>
    </r>
    <r>
      <rPr>
        <rFont val="Calibri"/>
        <b/>
        <color theme="1"/>
        <sz val="10.0"/>
      </rPr>
      <t>Caminhão Basculante Elétrico 6x4 Modelo SYZ320</t>
    </r>
    <r>
      <rPr>
        <rFont val="Calibri"/>
        <color theme="1"/>
        <sz val="10.0"/>
      </rPr>
      <t xml:space="preserve"> - BARCARENA /PA.</t>
    </r>
  </si>
  <si>
    <r>
      <rPr>
        <rFont val="Calibri"/>
        <color theme="1"/>
        <sz val="10.0"/>
      </rPr>
      <t xml:space="preserve">CLI - ENTREGA TÉNICA E TOp </t>
    </r>
    <r>
      <rPr>
        <rFont val="Calibri"/>
        <b/>
        <color theme="1"/>
        <sz val="10.0"/>
      </rPr>
      <t>Caminhão Basculante Elétrico 6x4 Modelo SYZ320</t>
    </r>
    <r>
      <rPr>
        <rFont val="Calibri"/>
        <color theme="1"/>
        <sz val="10.0"/>
      </rPr>
      <t xml:space="preserve"> - BARCARENA /PA.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</si>
  <si>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Caminhão SKT90S, SKT35S</t>
    </r>
    <r>
      <rPr>
        <rFont val="Calibri"/>
        <color theme="1"/>
        <sz val="10.0"/>
      </rPr>
      <t xml:space="preserve"> - 02 INSTRUTORES DA ARCELOR SERRA AZUL - GABRIEL GER. OPERAÇÃO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</si>
  <si>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Caminhão SKT90S, SKT35S</t>
    </r>
    <r>
      <rPr>
        <rFont val="Calibri"/>
        <color theme="1"/>
        <sz val="10.0"/>
      </rPr>
      <t xml:space="preserve"> - 02 INSTRUTORES DA ARCELOR SERRA AZUL - GABRIEL GER. OPERAÇÃO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</si>
  <si>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Caminhão SKT90S, SKT35S</t>
    </r>
    <r>
      <rPr>
        <rFont val="Calibri"/>
        <color theme="1"/>
        <sz val="10.0"/>
      </rPr>
      <t xml:space="preserve"> - 02 INSTRUTORES DA ARCELOR SERRA AZUL - GABRIEL GER. OPERAÇÃO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</si>
  <si>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Caminhão SKT90S, SKT35S</t>
    </r>
    <r>
      <rPr>
        <rFont val="Calibri"/>
        <color theme="1"/>
        <sz val="10.0"/>
      </rPr>
      <t xml:space="preserve"> - 02 INSTRUTORES DA ARCELOR SERRA AZUL - GABRIEL GER. OPERAÇÃO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</si>
  <si>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MOTONIVELADORA STG265C-10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</si>
  <si>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MOTONIVELADORA STG265C-10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</si>
  <si>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TESTE SKT130Pro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</si>
  <si>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TESTE SKT130Pro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</si>
  <si>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TESTE SKT130Pro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</si>
  <si>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TESTE SKT130Pro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</si>
  <si>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MOTONIVELADORA STG265C-10</t>
    </r>
    <r>
      <rPr>
        <rFont val="Calibri"/>
        <color theme="1"/>
      </rPr>
      <t xml:space="preserve"> - MINEXX ITAMINAS</t>
    </r>
  </si>
  <si>
    <r>
      <rPr>
        <rFont val="Calibri"/>
        <color theme="1"/>
      </rPr>
      <t xml:space="preserve">CLI - </t>
    </r>
    <r>
      <rPr>
        <rFont val="Calibri"/>
        <b/>
        <color theme="1"/>
      </rPr>
      <t>TOP MOTONIVELADORA STG265C-10</t>
    </r>
    <r>
      <rPr>
        <rFont val="Calibri"/>
        <color theme="1"/>
      </rPr>
      <t xml:space="preserve"> - MINEXX ITAMINAS</t>
    </r>
  </si>
  <si>
    <t>CLI - TOp / AOp Ferro+ - SKT130 e SKT110S</t>
  </si>
  <si>
    <t>CLI - TMan SS270V ARCELOR ANDRADE  (T2)</t>
  </si>
  <si>
    <r>
      <rPr>
        <rFont val="Calibri"/>
        <color theme="1"/>
      </rPr>
      <t xml:space="preserve">CLI - TOp SKT110S - </t>
    </r>
    <r>
      <rPr>
        <rFont val="Calibri"/>
        <b/>
        <color theme="1"/>
      </rPr>
      <t>SALUM - VALE BRUCUTU</t>
    </r>
    <r>
      <rPr>
        <rFont val="Calibri"/>
        <color theme="1"/>
      </rPr>
      <t xml:space="preserve"> - RIO PIRACICAPA/MG</t>
    </r>
  </si>
  <si>
    <r>
      <rPr>
        <rFont val="Calibri"/>
        <color theme="1"/>
      </rPr>
      <t xml:space="preserve">CLI - TOp SKT110S - </t>
    </r>
    <r>
      <rPr>
        <rFont val="Calibri"/>
        <b/>
        <color theme="1"/>
      </rPr>
      <t>SALUM - VALE BRUCUTU</t>
    </r>
    <r>
      <rPr>
        <rFont val="Calibri"/>
        <color theme="1"/>
      </rPr>
      <t xml:space="preserve"> - RIO PIRACICAPA/MG</t>
    </r>
  </si>
  <si>
    <t>CLI - TOp  SY215H e SY500H - PEMA -  - Avenida Fausto Ribeiro da Silva 5615 Bandeirinhas Betim</t>
  </si>
  <si>
    <r>
      <rPr>
        <rFont val="Calibri"/>
        <color theme="1"/>
      </rPr>
      <t xml:space="preserve">CLI - </t>
    </r>
    <r>
      <rPr>
        <rFont val="Calibri"/>
        <b/>
        <color theme="1"/>
      </rPr>
      <t>APRESENTAÇÃO PRESENCIAL DO RELATÓRIO NA SKAVA / USIMINAS. ALINHAR DETALHES COM O DIOGO ZANCANELA.</t>
    </r>
  </si>
  <si>
    <t>CLI - AVALIAÇÃO SITE USIMINAS / SKAVA - OPERAÇÃO SKT110H - DESGASTE PNEUS E DESEMPENHO EM NOVA ROTA.</t>
  </si>
  <si>
    <t>CLI - TOp SKT130 - MASTER DRIVES SKAVA USIMINAS</t>
  </si>
  <si>
    <t>PRE - PNT POCONE</t>
  </si>
  <si>
    <t>CLI - PNT - POCONÉ - SISTEMAS ELETROELETRONICOS SANY</t>
  </si>
  <si>
    <t>CLI - PNT - POCONÉ - SISTEMAS HIDRÁULICOS SANY</t>
  </si>
  <si>
    <t>INT - TMan SKT110S/H Betim/MG</t>
  </si>
  <si>
    <r>
      <rPr>
        <rFont val="Calibri"/>
        <color theme="1"/>
      </rPr>
      <t xml:space="preserve">PRE - PADRONIZAÇÃO MATERIAL DIDÁTICO - </t>
    </r>
    <r>
      <rPr>
        <rFont val="Calibri"/>
        <b/>
        <color theme="1"/>
      </rPr>
      <t>INFORMAR QUAIS AS METAS DA SEMANA</t>
    </r>
  </si>
  <si>
    <r>
      <rPr>
        <rFont val="Calibri"/>
        <color theme="1"/>
      </rPr>
      <t xml:space="preserve">PRE - PADRONIZAÇÃO MATERIAL DIDÁTICO - </t>
    </r>
    <r>
      <rPr>
        <rFont val="Calibri"/>
        <b/>
        <color theme="1"/>
      </rPr>
      <t>INFORMAR QUAIS AS METAS DA SEMANA</t>
    </r>
  </si>
  <si>
    <r>
      <rPr>
        <rFont val="Calibri"/>
        <color theme="1"/>
      </rPr>
      <t xml:space="preserve">PRE - PADRONIZAÇÃO MATERIAL DIDÁTICO - </t>
    </r>
    <r>
      <rPr>
        <rFont val="Calibri"/>
        <b/>
        <color theme="1"/>
      </rPr>
      <t>INFORMAR QUAIS AS METAS DA SEMANA</t>
    </r>
  </si>
  <si>
    <r>
      <rPr>
        <rFont val="Calibri"/>
        <color theme="1"/>
      </rPr>
      <t xml:space="preserve">PRE - PADRONIZAÇÃO MATERIAL DIDÁTICO - </t>
    </r>
    <r>
      <rPr>
        <rFont val="Calibri"/>
        <b/>
        <color theme="1"/>
      </rPr>
      <t>INFORMAR QUAIS AS METAS DA SEMANA</t>
    </r>
  </si>
  <si>
    <t>PRE - ROTEIROS ENTREGA TÈCNICA - MKT</t>
  </si>
  <si>
    <t>VRE DESLOCAMENTO</t>
  </si>
  <si>
    <t>REC - AR CONDICIONADO</t>
  </si>
  <si>
    <t>AUJ - FERIADO ESTADUAL</t>
  </si>
  <si>
    <t>CLI - GRAVAÇÕES ENTREGA TÉCNICA INDAIATUBA-SP</t>
  </si>
  <si>
    <t>INT - TREINAMENTO ONLINE MR - MINERAÇÃO</t>
  </si>
  <si>
    <t>REC - ACOMPANHAR ENTREGA E TOp SKT90E DL - BRASITÁLIA</t>
  </si>
  <si>
    <t>CLI - SUPORTE TESTE SKT90E BRASITALIA</t>
  </si>
  <si>
    <t>INT - VIDEOS DE ENTREGA TÉCNICA</t>
  </si>
  <si>
    <t xml:space="preserve">ABRAAO MORENO DE SOUSA </t>
  </si>
  <si>
    <t>REC - Integração</t>
  </si>
  <si>
    <t>REC - Treinamento de Segurança</t>
  </si>
  <si>
    <t>REC - AOp Ferro+ - SKT130 e SKT110S</t>
  </si>
  <si>
    <t>REC - TMan SKT110S/H Betim/MG</t>
  </si>
  <si>
    <t xml:space="preserve">REC - TOp SKT130 </t>
  </si>
  <si>
    <t>MAGNUM MARCESIO SANTOS</t>
  </si>
  <si>
    <t>INT - IRMEN SP</t>
  </si>
  <si>
    <t>DL TREINAMENTOS I</t>
  </si>
  <si>
    <t>CLI - TOp SKT90E - Britador São Geraldo - Caratinga/MG</t>
  </si>
  <si>
    <t>CLI - TOp SKT90E - Brasitália - ES</t>
  </si>
  <si>
    <t>maio</t>
  </si>
  <si>
    <r>
      <rPr>
        <rFont val="Calibri"/>
        <color theme="1"/>
        <sz val="10.0"/>
      </rPr>
      <t xml:space="preserve">CLI - ACOMPANHAR ENTREGA TÉCNICA E TOp SKT110H </t>
    </r>
    <r>
      <rPr>
        <rFont val="Calibri"/>
        <b/>
        <color theme="1"/>
        <sz val="10.0"/>
      </rPr>
      <t>ARCELOR SERRA AZUL</t>
    </r>
  </si>
  <si>
    <r>
      <rPr>
        <rFont val="Calibri"/>
        <color theme="1"/>
        <sz val="10.0"/>
      </rPr>
      <t xml:space="preserve">CLI - ACOMPANHAR ENTREGA TÉCNICA E TOp SKT110H </t>
    </r>
    <r>
      <rPr>
        <rFont val="Calibri"/>
        <b/>
        <color theme="1"/>
        <sz val="10.0"/>
      </rPr>
      <t>ARCELOR SERRA AZUL</t>
    </r>
  </si>
  <si>
    <t>CLI - Site Assessment Operação SKT90S - MML (bater um papo com o Magno pois ele era o instrutor lá)</t>
  </si>
  <si>
    <t>CLI- TOp TESTE CAMINHÃO 8X4 ELETRICO - JSL - CBA - MIRAÍ MG</t>
  </si>
  <si>
    <t>CLI - ENTREGA TÉCNICA E TOp BASCULANTE ELÉTRICO SY422 - 8x4 - MPC MARIANA</t>
  </si>
  <si>
    <t>CLI - TOp PRÁTICO SKT130 SKAVA - USIMINAS</t>
  </si>
  <si>
    <r>
      <rPr>
        <rFont val="Calibri"/>
        <color theme="1"/>
        <sz val="10.0"/>
      </rPr>
      <t xml:space="preserve">CLI - ENTREGA TÉCNICA E TOp Light Truck - 6ton, na empresa Zero Carbon - Betim </t>
    </r>
    <r>
      <rPr>
        <rFont val="Calibri"/>
        <b/>
        <color theme="1"/>
        <sz val="10.0"/>
      </rPr>
      <t>(APENAS DURANTE UMAS 2 OU 4 HORAS - CLIENTE EXPERIENTE)</t>
    </r>
  </si>
  <si>
    <t>CLI - ENTREGA TÉCNICA E TOp CAMINHÃO BASCULANTE 8X4 - U&amp;M</t>
  </si>
  <si>
    <t>CLI - TESTE SKT130 MINEX - ITAMINAS</t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</si>
  <si>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Escavadeira SY750H, Escavadeira SY360 e rolo compactador SSR120C-10S</t>
    </r>
    <r>
      <rPr>
        <rFont val="Calibri"/>
        <color theme="1"/>
        <sz val="10.0"/>
      </rPr>
      <t xml:space="preserve"> - 02 INSTRUTORES DA ARCELOR SERRA AZUL - GARIEL GER. OPERAÇÃO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</si>
  <si>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Escavadeira SY750H, Escavadeira SY360 e rolo compactador SSR120C-10S</t>
    </r>
    <r>
      <rPr>
        <rFont val="Calibri"/>
        <color theme="1"/>
        <sz val="10.0"/>
      </rPr>
      <t xml:space="preserve"> - 02 INSTRUTORES DA ARCELOR SERRA AZUL - GARIEL GER. OPERAÇÃO</t>
    </r>
  </si>
  <si>
    <r>
      <rPr>
        <rFont val="Calibri"/>
        <color theme="1"/>
        <sz val="10.0"/>
      </rPr>
      <t xml:space="preserve">CLI - TOp </t>
    </r>
    <r>
      <rPr>
        <rFont val="Calibri"/>
        <b/>
        <color theme="1"/>
        <sz val="10.0"/>
      </rPr>
      <t>Escavadeira SY750H, Escavadeira SY360 e rolo compactador SSR120C-10S</t>
    </r>
    <r>
      <rPr>
        <rFont val="Calibri"/>
        <color theme="1"/>
        <sz val="10.0"/>
      </rPr>
      <t xml:space="preserve"> - 02 INSTRUTORES DA ARCELOR SERRA AZUL - GARIEL GER. OPERAÇÃO</t>
    </r>
  </si>
  <si>
    <r>
      <rPr>
        <rFont val="Calibri"/>
        <color theme="1"/>
      </rPr>
      <t xml:space="preserve">CLI - TOp SKT110S - </t>
    </r>
    <r>
      <rPr>
        <rFont val="Calibri"/>
        <b/>
        <color theme="1"/>
      </rPr>
      <t>SALUM - VALE BRUCUTU</t>
    </r>
    <r>
      <rPr>
        <rFont val="Calibri"/>
        <color theme="1"/>
      </rPr>
      <t xml:space="preserve"> - RIO PIRACICAPA/MG</t>
    </r>
  </si>
  <si>
    <r>
      <rPr>
        <rFont val="Calibri"/>
        <color theme="1"/>
      </rPr>
      <t xml:space="preserve">CLI - TOp SKT110S - </t>
    </r>
    <r>
      <rPr>
        <rFont val="Calibri"/>
        <b/>
        <color theme="1"/>
      </rPr>
      <t>SALUM - VALE BRUCUTU</t>
    </r>
    <r>
      <rPr>
        <rFont val="Calibri"/>
        <color theme="1"/>
      </rPr>
      <t xml:space="preserve"> - RIO PIRACICAPA/MG</t>
    </r>
  </si>
  <si>
    <t>PRE - TREINAMENTO ROLO ARMAC</t>
  </si>
  <si>
    <t>PRE - TREINAMENTO SKT110H / VOTORANTIN</t>
  </si>
  <si>
    <r>
      <rPr>
        <rFont val="Calibri"/>
        <color theme="1"/>
        <sz val="11.0"/>
      </rPr>
      <t xml:space="preserve">CLI - </t>
    </r>
    <r>
      <rPr>
        <rFont val="Calibri"/>
        <b/>
        <color theme="1"/>
        <sz val="11.0"/>
      </rPr>
      <t>TOp SKT110H</t>
    </r>
    <r>
      <rPr>
        <rFont val="Calibri"/>
        <color theme="1"/>
        <sz val="11.0"/>
      </rPr>
      <t xml:space="preserve"> - VOTORANTIN - LARANJEITAS/SE</t>
    </r>
  </si>
  <si>
    <r>
      <rPr>
        <rFont val="Calibri"/>
        <color theme="1"/>
        <sz val="11.0"/>
      </rPr>
      <t xml:space="preserve">CLI - </t>
    </r>
    <r>
      <rPr>
        <rFont val="Calibri"/>
        <b/>
        <color theme="1"/>
        <sz val="11.0"/>
      </rPr>
      <t>TOp SKT110H</t>
    </r>
    <r>
      <rPr>
        <rFont val="Calibri"/>
        <color theme="1"/>
        <sz val="11.0"/>
      </rPr>
      <t xml:space="preserve"> - VOTORANTIN - LARANJEITAS/SE</t>
    </r>
  </si>
  <si>
    <r>
      <rPr>
        <rFont val="Calibri"/>
        <color theme="1"/>
        <sz val="11.0"/>
      </rPr>
      <t xml:space="preserve">CLI - </t>
    </r>
    <r>
      <rPr>
        <rFont val="Calibri"/>
        <b/>
        <color theme="1"/>
        <sz val="11.0"/>
      </rPr>
      <t>TOp SKT110H</t>
    </r>
    <r>
      <rPr>
        <rFont val="Calibri"/>
        <color theme="1"/>
        <sz val="11.0"/>
      </rPr>
      <t xml:space="preserve"> - VOTORANTIN - LARANJEITAS/SE</t>
    </r>
  </si>
  <si>
    <r>
      <rPr>
        <rFont val="Calibri"/>
        <color theme="1"/>
        <sz val="11.0"/>
      </rPr>
      <t xml:space="preserve">CLI - </t>
    </r>
    <r>
      <rPr>
        <rFont val="Calibri"/>
        <b/>
        <color theme="1"/>
        <sz val="11.0"/>
      </rPr>
      <t>TOp SKT110H</t>
    </r>
    <r>
      <rPr>
        <rFont val="Calibri"/>
        <color theme="1"/>
        <sz val="11.0"/>
      </rPr>
      <t xml:space="preserve"> - VOTORANTIN - LARANJEITAS/SE</t>
    </r>
  </si>
  <si>
    <t>CLI - TOp SKT110H - MR Mineração - Barão de Cocais</t>
  </si>
  <si>
    <t>CLI - VALIDAÇÃO DO ROTOGRAMA SKT110S FEITO NA SAMARCO - SALUM CRD - FALAR COM PEDRO JR</t>
  </si>
  <si>
    <t>CLI - TERMINAR TOp SKT130/110S NA SKAVA USIMINAS</t>
  </si>
  <si>
    <t>CLI - ENTREGA + TOp BASCULANTE FERRO+ (a confirmar)</t>
  </si>
  <si>
    <t xml:space="preserve">CLI - ENTREGA + TOp BASCULANTE FERRO+ </t>
  </si>
  <si>
    <t xml:space="preserve">CLI - TOp SKT110S - SEMEP </t>
  </si>
  <si>
    <t>CLI - PNT - POCONÉ - MANUTENÇÃO CAMINHÕES SANY</t>
  </si>
  <si>
    <t>CLI - PNT - POCONÉ - MANUTENÇÃO ESCAVADEIRAS SANY</t>
  </si>
  <si>
    <t>INT - Sistemas Hidráulicos Equipamentos SANY</t>
  </si>
  <si>
    <t>REC - TMan Equipamentos Elétricos</t>
  </si>
  <si>
    <t>CLI - FINALIZANDO RELATÓRIOS SKAVA USIMINAS</t>
  </si>
  <si>
    <t>PRE - ENTREGAS TÉCNICAS, TOp EQUIPAMENTOS E ACOMP. OPERACIONAL PARA TESTES DE EQUIPAMENTOS</t>
  </si>
  <si>
    <r>
      <rPr>
        <rFont val="Calibri"/>
        <color theme="1"/>
        <sz val="10.0"/>
      </rPr>
      <t xml:space="preserve">REC - </t>
    </r>
    <r>
      <rPr>
        <rFont val="Calibri"/>
        <b/>
        <color theme="1"/>
        <sz val="10.0"/>
      </rPr>
      <t xml:space="preserve">ACOMP. MARCELO </t>
    </r>
    <r>
      <rPr>
        <rFont val="Calibri"/>
        <color theme="1"/>
        <sz val="10.0"/>
      </rPr>
      <t>NO TOp SKT130/110S NA SKAVA USIMINAS</t>
    </r>
  </si>
  <si>
    <r>
      <rPr>
        <rFont val="Calibri"/>
        <color theme="1"/>
        <sz val="10.0"/>
      </rPr>
      <t xml:space="preserve">REC - </t>
    </r>
    <r>
      <rPr>
        <rFont val="Calibri"/>
        <b/>
        <color theme="1"/>
        <sz val="10.0"/>
      </rPr>
      <t xml:space="preserve">ACOMP. MARCELO </t>
    </r>
    <r>
      <rPr>
        <rFont val="Calibri"/>
        <color theme="1"/>
        <sz val="10.0"/>
      </rPr>
      <t>NO TOp SKT130/110S NA SKAVA USIMINAS</t>
    </r>
  </si>
  <si>
    <r>
      <rPr>
        <rFont val="Calibri"/>
        <color theme="1"/>
        <sz val="10.0"/>
      </rPr>
      <t xml:space="preserve">REC - </t>
    </r>
    <r>
      <rPr>
        <rFont val="Calibri"/>
        <b/>
        <color theme="1"/>
        <sz val="10.0"/>
      </rPr>
      <t xml:space="preserve">ACOMPANHAR DAIENE </t>
    </r>
    <r>
      <rPr>
        <rFont val="Calibri"/>
        <color theme="1"/>
        <sz val="10.0"/>
      </rPr>
      <t>ENTREGA TÉCNICA E TOp SKT110H ARCELOR SERRA AZUL</t>
    </r>
  </si>
  <si>
    <r>
      <rPr>
        <rFont val="Calibri"/>
        <color theme="1"/>
        <sz val="10.0"/>
      </rPr>
      <t xml:space="preserve">REC - </t>
    </r>
    <r>
      <rPr>
        <rFont val="Calibri"/>
        <b/>
        <color theme="1"/>
        <sz val="10.0"/>
      </rPr>
      <t xml:space="preserve">ACOMPANHAR DAIENE </t>
    </r>
    <r>
      <rPr>
        <rFont val="Calibri"/>
        <color theme="1"/>
        <sz val="10.0"/>
      </rPr>
      <t>ENTREGA TÉCNICA E TOp SKT110H ARCELOR SERRA AZUL</t>
    </r>
  </si>
  <si>
    <t>REC - Site Assessment Operação SKT90S - MML (bater um papo com o Magno pois ele era o instrutor lá)</t>
  </si>
  <si>
    <t>REC - Sistemas Hidráulicos Equipamentos SANY</t>
  </si>
  <si>
    <t>REC- Sistemas Hidráulicos Equipamentos SANY</t>
  </si>
  <si>
    <t>REC- Sistemas Hidráulicos Equipamentos Sany</t>
  </si>
  <si>
    <t>VINÍCIUS COSTA LOUREIRO</t>
  </si>
  <si>
    <t>REC - CERTIFICAÇÃO DE ESCAVADEIRAS SANY / ENTREVISTAS CONTRATAÇÕES FILIAL</t>
  </si>
  <si>
    <t>INT - PDTA REVISÃO 50H SY35 CLIENTE: LEOMAR TÉCNICO: YURI</t>
  </si>
  <si>
    <t>INT - REVISÃO DE VIDEOS DE ENTREGA TÉCNICA DA ARMAC E AJUSTES FINAIS DO VIDEO DA TOKPLAY</t>
  </si>
  <si>
    <t xml:space="preserve">PRE - GUIA DE CONFIGURAÇÃO DA ESTAÇÃO DE CARREGAMENTO </t>
  </si>
  <si>
    <t>REC - RECEBER TREINAMENTO EQUIP. PAVIMENTAÇÃO NA SANY ES</t>
  </si>
  <si>
    <t>CLI - TAG Serviços - Levantamento de produção</t>
  </si>
  <si>
    <t>REC - TOp SKT130</t>
  </si>
  <si>
    <t>REC - ENTREGA TÉCNICA E TOp BASCULANTE ELÉTRICO SY422 - 8x4 - MPC MARIANA</t>
  </si>
  <si>
    <t>CLI - Orientação Operacional para Embarque e Desembarque SKT110H - MR Mineração - Barão de Cocais/MG</t>
  </si>
  <si>
    <t>REC - TOp SKT110H - MR Mineração - Barão de Cocais</t>
  </si>
  <si>
    <t>CLI - AOp Light Truck 6ton - Betim/MG - Zero Carbon</t>
  </si>
  <si>
    <t>INT - TMan Equipamentos Elétricos</t>
  </si>
  <si>
    <t>junho</t>
  </si>
  <si>
    <t>PRE -PREPARANDO TREINAMENTO</t>
  </si>
  <si>
    <t>REC - Qualificação de Instrutores</t>
  </si>
  <si>
    <t>REC - Workshop Treinamento</t>
  </si>
  <si>
    <t>AUJ - Feriado</t>
  </si>
  <si>
    <t>CLI - ACOMP. TESTE OPERAÇÃO SKT130Pro MINEXX ITAMINAS</t>
  </si>
  <si>
    <t>CLI - AOp TESTE SKT110H - FLAPA - KINROSS - PARACATU/MG</t>
  </si>
  <si>
    <t>OUT - RELATÓRIOS</t>
  </si>
  <si>
    <t>CLI - TOP SKT110S GRUPO FOMENTAS - MT (Buriti - Operadores // Santa Clara - MasterDrives)</t>
  </si>
  <si>
    <t>CLI - SITE ASSESSMENT MINERAÇÃO RIACHO DOS MACHADOS - ESCAVADEIRAS COM DIEGO ENGENHARIA</t>
  </si>
  <si>
    <t>AUJ - ACOMPANHANDO ESPOSA NO HOSPITAL</t>
  </si>
  <si>
    <t xml:space="preserve">VRE: DESLOCAMENTO </t>
  </si>
  <si>
    <t>PRE - TREINAMENTO ONLINE BÁSICO DE MÁQUINAS EQUIPE COMERCIAL NOVA POCONÉ</t>
  </si>
  <si>
    <t>INT - TREINAMENTO ONLINE BÁSICO DE MÁQUINAS EQUIPE COMERCIAL NOVA POCONÉ</t>
  </si>
  <si>
    <t>CLI: AOp SKT110S e SKT130S - FERRO+</t>
  </si>
  <si>
    <t xml:space="preserve">AUJ - EXAME PERIODICO </t>
  </si>
  <si>
    <r>
      <rPr>
        <rFont val="Calibri"/>
        <color theme="1"/>
        <sz val="10.0"/>
      </rPr>
      <t xml:space="preserve">CLI - TOp e Man Básica do SKT90S - </t>
    </r>
    <r>
      <rPr>
        <rFont val="Calibri"/>
        <b/>
        <color theme="1"/>
        <sz val="10.0"/>
      </rPr>
      <t xml:space="preserve">CIPLAN </t>
    </r>
    <r>
      <rPr>
        <rFont val="Calibri"/>
        <color theme="1"/>
        <sz val="10.0"/>
      </rPr>
      <t>- Rodovia DF 205 km 2,7 sn CEP 73151010 Fercal, 
Sobradinho DF - Demanda Jacq COMERCIAL</t>
    </r>
  </si>
  <si>
    <r>
      <rPr>
        <rFont val="Calibri"/>
        <color theme="1"/>
        <sz val="10.0"/>
      </rPr>
      <t xml:space="preserve">CLI - TOp e Man Básica do SKT90S - </t>
    </r>
    <r>
      <rPr>
        <rFont val="Calibri"/>
        <b/>
        <color theme="1"/>
        <sz val="10.0"/>
      </rPr>
      <t xml:space="preserve">CIPLAN </t>
    </r>
    <r>
      <rPr>
        <rFont val="Calibri"/>
        <color theme="1"/>
        <sz val="10.0"/>
      </rPr>
      <t>- Rodovia DF 205 km 2,7 sn CEP 73151010 Fercal, 
Sobradinho DF - Demanda Jacq COMERCIAL</t>
    </r>
  </si>
  <si>
    <r>
      <rPr>
        <rFont val="Calibri"/>
        <color theme="1"/>
        <sz val="10.0"/>
      </rPr>
      <t xml:space="preserve">CLI - TOp e Man Básica do SKT90S - </t>
    </r>
    <r>
      <rPr>
        <rFont val="Calibri"/>
        <b/>
        <color theme="1"/>
        <sz val="10.0"/>
      </rPr>
      <t xml:space="preserve">CIPLAN </t>
    </r>
    <r>
      <rPr>
        <rFont val="Calibri"/>
        <color theme="1"/>
        <sz val="10.0"/>
      </rPr>
      <t>- Rodovia DF 205 km 2,7 sn CEP 73151010 Fercal, 
Sobradinho DF - Demanda Jacq COMERCIAL</t>
    </r>
  </si>
  <si>
    <r>
      <rPr>
        <rFont val="Calibri"/>
        <color theme="1"/>
        <sz val="10.0"/>
      </rPr>
      <t xml:space="preserve">CLI - TOp e Man Básica do SKT90S - </t>
    </r>
    <r>
      <rPr>
        <rFont val="Calibri"/>
        <b/>
        <color theme="1"/>
        <sz val="10.0"/>
      </rPr>
      <t xml:space="preserve">CIPLAN </t>
    </r>
    <r>
      <rPr>
        <rFont val="Calibri"/>
        <color theme="1"/>
        <sz val="10.0"/>
      </rPr>
      <t>- Rodovia DF 205 km 2,7 sn CEP 73151010 Fercal, 
Sobradinho DF - Demanda Jacq COMERCIAL</t>
    </r>
  </si>
  <si>
    <r>
      <rPr>
        <rFont val="Calibri"/>
        <color theme="1"/>
        <sz val="10.0"/>
      </rPr>
      <t xml:space="preserve">REC - </t>
    </r>
    <r>
      <rPr>
        <rFont val="Calibri"/>
        <b/>
        <color theme="1"/>
        <sz val="10.0"/>
      </rPr>
      <t xml:space="preserve">MANHÃ </t>
    </r>
    <r>
      <rPr>
        <rFont val="Calibri"/>
        <color theme="1"/>
        <sz val="10.0"/>
      </rPr>
      <t xml:space="preserve">- TREINAMENTO </t>
    </r>
    <r>
      <rPr>
        <rFont val="Calibri"/>
        <b/>
        <color theme="1"/>
        <sz val="10.0"/>
      </rPr>
      <t xml:space="preserve">ONLINE </t>
    </r>
    <r>
      <rPr>
        <rFont val="Calibri"/>
        <color theme="1"/>
        <sz val="10.0"/>
      </rPr>
      <t>NR MOBILIZAÇÃO FERRO+</t>
    </r>
  </si>
  <si>
    <t>CLI - Site assessment operação SKT110 + Rotograma nova frente Samarco - Consorcio Rio Doce - CRD - Mariana/MG</t>
  </si>
  <si>
    <t>AUJ - FÉRIAS</t>
  </si>
  <si>
    <t>CLI - AVALIAÇÃO SITE SEMEP NAZARENO - FALHAS DE MOTOR E TRANSMISSÃO</t>
  </si>
  <si>
    <t>INT - TREINAMENTO ONLINE FILIAIS CATALÃO E DEMAIS INTERESSADAS.</t>
  </si>
  <si>
    <t>PRE - AVALIAÇÃO SEMEP E TREINAMENTO BÁSICO E INTERMEDIÁRIO CAMINHÕES RODOVIÁRIOS A COMBUSTÃO</t>
  </si>
  <si>
    <t>PRE - ACADEMIA DE FORMAÇÃO</t>
  </si>
  <si>
    <t>INT - TREINAMENTO CAMINHÕES RODOVIÁRIOS A COMBUSTÃO SANY</t>
  </si>
  <si>
    <t xml:space="preserve">INT - S1 ABERTURA ACADEMIA DE FORMAÇÃO T6 - CONHECIMENTO BÁSICO DE MÁQ/FERRAMENTAS </t>
  </si>
  <si>
    <t>INT - ACADEMIA DE FORMAÇÃO T6 - FERRAMENTAS</t>
  </si>
  <si>
    <t>INT - ACADEMIA DE FORMAÇÃO T6 - METROLOGIA</t>
  </si>
  <si>
    <t>INT - ACADEMIA DE FORMAÇÃO T6 - DESENHO TÉCNICO</t>
  </si>
  <si>
    <t>PRE - Treinamento Caminhões Elétricos Basculante SYZ437BEV e SYZ588BEV</t>
  </si>
  <si>
    <t>CLI - AOp TESTE OPERAÇÃO SKT130Pro MINEXX ITAMINAS</t>
  </si>
  <si>
    <t xml:space="preserve">CLI - AOp Teste Caminhão Basculante SYZ437BEV e SYZ588BEV - João Pinheiro/MG - BEVAP </t>
  </si>
  <si>
    <t>CLI - RELATÓRIO AVALIAÇÃO PRODUÇÃO SW956H - ITAMINAS</t>
  </si>
  <si>
    <t>INT - REVISÃO VIDEO DE ET SY135C - TOKPLAY</t>
  </si>
  <si>
    <t>INT - EMPILHADEIRAS BIG TRUCK VIX ACOMPANHAMENTO DA MONTAGEM DAS SCP460</t>
  </si>
  <si>
    <t>INT - REVISÃO FINAL VIDEO DE ET SY135C - TOKPLAY / PROJETO SALA DE TREINAMENTO CARIACICA</t>
  </si>
  <si>
    <t>PRE - PROJETO SALA DE TREINAMENTO CARIACICA</t>
  </si>
  <si>
    <t>PRE - EMPILHADEIRAS BIG TRUCK VIX</t>
  </si>
  <si>
    <t>CLI - EMPILHADEIRAS BIG TRUCK VIX</t>
  </si>
  <si>
    <t>OUT - RELATORIOS</t>
  </si>
  <si>
    <t>PRE - TOp DA ESCAVADEIRA SANY SY215H - U&amp;M - Local a definir</t>
  </si>
  <si>
    <t>AUJ - FERIADO MUNICIPAL</t>
  </si>
  <si>
    <t>OUT - EVENTO EMPILHADEIRAS VIX / CLI - SUPORTE CARREGADOR SKT90E BRASITALIA</t>
  </si>
  <si>
    <t>INT - TREINAMENTO DE ENTREGA TÉCNICA - BÁSICO</t>
  </si>
  <si>
    <t xml:space="preserve">PRE - Treinamento Elétrica Básica </t>
  </si>
  <si>
    <t>REC - Rolo Compactador - SANY</t>
  </si>
  <si>
    <t>INT - Treinamento Elétrica Básica - Filial PA</t>
  </si>
  <si>
    <t>PRE - TMan DA ESCAVADEIRA SANY SY215H - U&amp;M - Local a definir</t>
  </si>
  <si>
    <t>REC - Treinamento Online Rolo Sany Compactador SPR260C-10</t>
  </si>
  <si>
    <t xml:space="preserve">REC - AOp Teste Caminhão Basculante SYZ437BEV e SYZ588BEV - João Pinheiro/MG - BEVAP </t>
  </si>
  <si>
    <t xml:space="preserve">REC - ABERTURA ACADEMIA DE FORMAÇÃO T6 - FERRAMENTAS </t>
  </si>
  <si>
    <t>REC - ACADEMIA DE FORMAÇÃO T6 - FERRAMENTAS</t>
  </si>
  <si>
    <t>REC - ACADEMIA DE FORMAÇÃO T6 - METROLOGIA</t>
  </si>
  <si>
    <t>REC - ACADEMIA DE FORMAÇÃO T6 - DESENHO TÉCNICO</t>
  </si>
  <si>
    <t>CLI - TOp SKT90S - Barão de Cocais/MG - MINEXX</t>
  </si>
  <si>
    <t>CLI - TOp SKT110H - Barão de Cocais/MG - MR Mineração</t>
  </si>
  <si>
    <t>julho</t>
  </si>
  <si>
    <t>CLI - REAVALIAÇÃO DA OPERAÇÃO SKT90S - MML</t>
  </si>
  <si>
    <t>CLI - TREINAMENTO TEÓRICO SKT110H MASTER DRIVES TRADIMAQ NA CENTRO OESTE</t>
  </si>
  <si>
    <t>CLI - CONTINUIDADE AVALIAÇÃO DA OPERAÇÃO COM FOCO FALHA DO DIFERENCIAL  SKT130 - FERRO+</t>
  </si>
  <si>
    <t>CLI - TOp SW978K1 CHIMBUVA/FOMENTAS - Nossa Senhora do Livramento – MT. - Alinhar a damanda com o Jeffinho</t>
  </si>
  <si>
    <r>
      <rPr>
        <rFont val="Calibri"/>
        <color theme="1"/>
        <sz val="10.0"/>
      </rPr>
      <t xml:space="preserve">REC - TREINAMENTOS </t>
    </r>
    <r>
      <rPr>
        <rFont val="Calibri"/>
        <b/>
        <color theme="1"/>
        <sz val="10.0"/>
      </rPr>
      <t xml:space="preserve">ONLINE </t>
    </r>
    <r>
      <rPr>
        <rFont val="Calibri"/>
        <color theme="1"/>
        <sz val="10.0"/>
      </rPr>
      <t>NR - MOBILIZAÇÃO FERRO+</t>
    </r>
  </si>
  <si>
    <r>
      <rPr>
        <rFont val="Calibri"/>
        <color theme="1"/>
        <sz val="10.0"/>
      </rPr>
      <t xml:space="preserve">REC - TREINAMENTOS </t>
    </r>
    <r>
      <rPr>
        <rFont val="Calibri"/>
        <b/>
        <color theme="1"/>
        <sz val="10.0"/>
      </rPr>
      <t xml:space="preserve">ONLINE </t>
    </r>
    <r>
      <rPr>
        <rFont val="Calibri"/>
        <color theme="1"/>
        <sz val="10.0"/>
      </rPr>
      <t>NR - MOBILIZAÇÃO FERRO+</t>
    </r>
  </si>
  <si>
    <t>CLI - Suporte Descarregamento e Movimentação do SKT110H - SIte Tradimaq</t>
  </si>
  <si>
    <t>PRE - RELATÓRIOS</t>
  </si>
  <si>
    <r>
      <rPr>
        <rFont val="Calibri"/>
        <color theme="1"/>
        <sz val="10.0"/>
      </rPr>
      <t xml:space="preserve">CLI - TREINAMENTO </t>
    </r>
    <r>
      <rPr>
        <rFont val="Calibri"/>
        <b/>
        <color theme="1"/>
        <sz val="10.0"/>
      </rPr>
      <t xml:space="preserve">PRATICO </t>
    </r>
    <r>
      <rPr>
        <rFont val="Calibri"/>
        <color theme="1"/>
        <sz val="10.0"/>
      </rPr>
      <t>SKT110H MASTER DRIVES TRADIMAQ MIGUEL BOUNIE (GERDAL)</t>
    </r>
  </si>
  <si>
    <r>
      <rPr>
        <rFont val="Calibri"/>
        <color theme="1"/>
        <sz val="10.0"/>
      </rPr>
      <t xml:space="preserve">CLI - TREINAMENTO </t>
    </r>
    <r>
      <rPr>
        <rFont val="Calibri"/>
        <b/>
        <color theme="1"/>
        <sz val="10.0"/>
      </rPr>
      <t xml:space="preserve">PRATICO </t>
    </r>
    <r>
      <rPr>
        <rFont val="Calibri"/>
        <color theme="1"/>
        <sz val="10.0"/>
      </rPr>
      <t>SKT110H MASTER DRIVES TRADIMAQ MIGUEL BOUNIE (GERDAL)</t>
    </r>
  </si>
  <si>
    <r>
      <rPr>
        <rFont val="Calibri"/>
        <color theme="1"/>
        <sz val="10.0"/>
      </rPr>
      <t xml:space="preserve">CLI - TREINAMENTO </t>
    </r>
    <r>
      <rPr>
        <rFont val="Calibri"/>
        <b/>
        <color theme="1"/>
        <sz val="10.0"/>
      </rPr>
      <t xml:space="preserve">PRATICO </t>
    </r>
    <r>
      <rPr>
        <rFont val="Calibri"/>
        <color theme="1"/>
        <sz val="10.0"/>
      </rPr>
      <t>SKT110H MASTER DRIVES TRADIMAQ MIGUEL BOUNIE (GERDAL)</t>
    </r>
  </si>
  <si>
    <r>
      <rPr>
        <rFont val="Calibri"/>
        <color theme="1"/>
        <sz val="10.0"/>
      </rPr>
      <t xml:space="preserve">CLI - TREINAMENTO </t>
    </r>
    <r>
      <rPr>
        <rFont val="Calibri"/>
        <b/>
        <color theme="1"/>
        <sz val="10.0"/>
      </rPr>
      <t xml:space="preserve">PRATICO </t>
    </r>
    <r>
      <rPr>
        <rFont val="Calibri"/>
        <color theme="1"/>
        <sz val="10.0"/>
      </rPr>
      <t>SKT110H MASTER DRIVES TRADIMAQ MIGUEL BOUNIE (GERDAL)</t>
    </r>
  </si>
  <si>
    <r>
      <rPr>
        <rFont val="Calibri"/>
        <color theme="1"/>
        <sz val="10.0"/>
      </rPr>
      <t xml:space="preserve">REC - TREINAMENTO NR-35 </t>
    </r>
    <r>
      <rPr>
        <rFont val="Calibri"/>
        <b/>
        <color theme="1"/>
        <sz val="10.0"/>
      </rPr>
      <t xml:space="preserve">PRESENCIAL </t>
    </r>
    <r>
      <rPr>
        <rFont val="Calibri"/>
        <color theme="1"/>
        <sz val="10.0"/>
      </rPr>
      <t>- MOBILIZAÇÃO FERRO+</t>
    </r>
  </si>
  <si>
    <t>PRE - TREINAMENTO DE DIAGNÓSTICO DE SY215 E SY365 - U&amp;M CKS</t>
  </si>
  <si>
    <t>AUJ - PARTICULAR</t>
  </si>
  <si>
    <t>CLI - TREINAMENTO DE DIAGNÓSTICO DE SY215 E SY365 - U&amp;M CKS</t>
  </si>
  <si>
    <t>CLI - AVALIAÇÃO DA OPERAÇÃO COM FOCO FALHA DO DIFERENCIAL  SKT130 - FERRO+</t>
  </si>
  <si>
    <t>CLI - APRESENTAÇÃO DO RELATÓRIO - AVALIAÇÃO DA OPERAÇÃO COM FOCO FALHA DO DIFERENCIAL  SKT130 - FERRO+
++ FEEDBACK - ARISSON</t>
  </si>
  <si>
    <t>AUJ - COMPENSAÇÃO FERIADO 04/06</t>
  </si>
  <si>
    <t>PRE - RELATÓRIO SEMEP</t>
  </si>
  <si>
    <t>REC - AMBIENTAÇÃO MINIEXX ITAMINAS</t>
  </si>
  <si>
    <t>CLI - APRESENTAÇÃO RELATÓRIO SEMEP</t>
  </si>
  <si>
    <t>CLI - RETIFICAÇÃO RELATÓRIO SEMEP</t>
  </si>
  <si>
    <t>CLI - AVALIAÇÃO DE USO DOS FREIOS SKAVA /USIMINAS</t>
  </si>
  <si>
    <t>AUJ - ACOMPANHAMENTO ESPOSA GESTANTE AO MÉDICO</t>
  </si>
  <si>
    <t>AUJ - FERIADO MUNICIPAL BETIM</t>
  </si>
  <si>
    <t>PRE - AVALIAÇÃO DE USO DOS FREIOS SKAVA /USIMINAS</t>
  </si>
  <si>
    <t>CLI - AOp Ferro+ - SKT130 e SKT110S / NOTURNO</t>
  </si>
  <si>
    <t>CLI - AOp Ferro+ - SKT130 e SKT110S/ REUNIAO DE OP</t>
  </si>
  <si>
    <t>CLI - AOp Ferro+ - SKT130 e SKT110S/NOTURNO</t>
  </si>
  <si>
    <t>INT - S2 ACADEMIA DE FORMAÇÃO T6 - HIDRÁULICA BÁSICA</t>
  </si>
  <si>
    <t>INT - ACADEMIA DE FORMAÇÃO T6 - HIDRÁULICA BÁSICA</t>
  </si>
  <si>
    <t>INT - ACADEMIA DE FORMAÇÃO T6 - ELÉTRICA BÁSICA</t>
  </si>
  <si>
    <t>INT - ACADEMIA DE FORMAÇÃO T6 - SIS SANY</t>
  </si>
  <si>
    <t>INT - S3 ACADEMIA DE FORMAÇÃO T6 - MOTORES E SISTEMAS</t>
  </si>
  <si>
    <t>INT - ACADEMIA DE FORMAÇÃO T6 - TREM DE FORÇA</t>
  </si>
  <si>
    <t>INT - ACADEMIA DE FORMAÇÃO T6 - SISTEMAS HIDROPNEUMÁTICOS SANY</t>
  </si>
  <si>
    <t>INT - ACADEMIA DE FORMAÇÃO T6 - SISTEMAS ELETROELETRÔNICOS SANY</t>
  </si>
  <si>
    <t>INT - ACADEMIA DE FORMAÇÃO T6 - MANUTENÇÃO DE ESCAVADEIRA SANY E MATERIAL RODANTE</t>
  </si>
  <si>
    <t>INT - ACADEMIA DE FORMAÇÃO T6 - MANUTENÇÃO DE CAMINHÃO SANY</t>
  </si>
  <si>
    <t>INT - ACADEMIA DE FORMAÇÃO T6 - MANUTENÇÃO CARREGADEIRA SANY</t>
  </si>
  <si>
    <t>REC - Teste SYGN588 6X4 - LIV TRANSPORTES - Varginha/MG</t>
  </si>
  <si>
    <t>CLI - AOp e Orientação Operacional Teste SW956E - PEMA - Bandeirinhas Betim/MG</t>
  </si>
  <si>
    <t>CLI - AOp e Orientação Operacional SYGN588 Teste - AVG Mineração - Sarzedo/MG</t>
  </si>
  <si>
    <t>CLI - AOp SYGN588 Teste - AVG Mineração - Sarzedo/MG</t>
  </si>
  <si>
    <r>
      <rPr>
        <rFont val="Calibri"/>
        <color theme="1"/>
        <sz val="10.0"/>
      </rPr>
      <t xml:space="preserve">CLI - </t>
    </r>
    <r>
      <rPr>
        <rFont val="Calibri"/>
        <b/>
        <color theme="1"/>
        <sz val="10.0"/>
      </rPr>
      <t xml:space="preserve">AOp e Orientação Operacional Teste </t>
    </r>
    <r>
      <rPr>
        <rFont val="Calibri"/>
        <color theme="1"/>
        <sz val="10.0"/>
      </rPr>
      <t>SYZ320BEV 6x4 - Vale Verde - Itabira/MG</t>
    </r>
  </si>
  <si>
    <t>CLI - AOp SW956E Teste - PEMA - Bandeirinhas Betim/MG</t>
  </si>
  <si>
    <t xml:space="preserve">CLI - AOp SW956E Teste - PEMA - Bandeirinhas Betim/MG </t>
  </si>
  <si>
    <t>INT - TREINAMENTO DE ENTREGA TÉCNICA - ESCAVADEIRA HIDRÁULICA</t>
  </si>
  <si>
    <t>PRE - PROJETO CERTIFICAÇÃO</t>
  </si>
  <si>
    <t>PRE - SIS</t>
  </si>
  <si>
    <t>INT - ENTREGA TÉCNICA DE MOTONIVELADORA</t>
  </si>
  <si>
    <t>INT - ENTREGA TÉCNICA DE ROLOCOMPACTADOR E RETROESCAVADEIRA</t>
  </si>
  <si>
    <t>INT - PDTA - Acompanhamento e orientação na manutenção e aplicação da carta de serviço dos freios da SW978 no cliente SoBrita - Serra/ES</t>
  </si>
  <si>
    <t>INT - TREINAMENTO DE SIS ONLINE - EQUIPE POCONÉ/MT</t>
  </si>
  <si>
    <t>PRE - TREINAMENTO U&amp;M</t>
  </si>
  <si>
    <t>INT - ENTREGA TÉCNICA DE CARREGADEIRAS</t>
  </si>
  <si>
    <t>INT - ENTREGA TÉCNICA DE MINICARREGADEIRAS</t>
  </si>
  <si>
    <t>INT - ENTREGA TÉCNICA DE ROLOCOMPACTADOR/RETROESCAVADEIRA - PARTE PRATICA</t>
  </si>
  <si>
    <t>REC - ACADEMIA DE FORMAÇÃO</t>
  </si>
  <si>
    <t>REC - ACADEMIA DE FORMAÇÃO - AR CONDICIONADO</t>
  </si>
  <si>
    <t>INT -  TREINAMENTO ONLINE DE SKT110S E SKT110H - DIFERENÇAS TÉCNICAS</t>
  </si>
  <si>
    <t>OUT - OUTRAS ATIVIDADES</t>
  </si>
  <si>
    <t>PRE-Treinamento manutenção SY215 escavadeira</t>
  </si>
  <si>
    <t>REC-Mobilização Contrato Hydro</t>
  </si>
  <si>
    <t>REC-Treinamento de Brigadista obrigatório para mobilização Hydro</t>
  </si>
  <si>
    <t>CLI - SUPORTE TEC. SKT110S / SKT130 - HYDRO - Paragominas/PA</t>
  </si>
  <si>
    <t>REC - ACADEMIA DE FORMAÇÃO T6 - HIDRÁULICA BÁSICA</t>
  </si>
  <si>
    <t>CLI - Teste SYGN588 6X4 - LIV TRANSPORTES - Varginha/MG</t>
  </si>
  <si>
    <t>CLI - Orientação e AOp Teste Basculante SY422 8x4 - Salum - Nova Lima/MG</t>
  </si>
  <si>
    <t xml:space="preserve">CLI - AOp Teste Light Truck 6 ton - Betim/MG - Zero Carbon </t>
  </si>
  <si>
    <t xml:space="preserve"> OUT - OUTRAS ATIVIDADES </t>
  </si>
  <si>
    <t>REC - Orientação Operacional e AOp SKT90E Teste - PEMA - Bandeirinhas Betim/MG</t>
  </si>
  <si>
    <t>CLI - Rotograma Teste SYGN588 - Concreto Chamonix Mix - Juiz de Fora/MG</t>
  </si>
  <si>
    <r>
      <rPr>
        <rFont val="Calibri"/>
        <color theme="1"/>
        <sz val="10.0"/>
      </rPr>
      <t>CLI - AOp Light Truck 6 ton - Betim/MG - Zero Carbon (</t>
    </r>
    <r>
      <rPr>
        <rFont val="Calibri"/>
        <b/>
        <color theme="1"/>
        <sz val="10.0"/>
      </rPr>
      <t>CHECK LIST</t>
    </r>
    <r>
      <rPr>
        <rFont val="Calibri"/>
        <color theme="1"/>
        <sz val="10.0"/>
      </rPr>
      <t>)</t>
    </r>
  </si>
  <si>
    <t>CLI - AOp Teste Basculante SY422 8x4 - Salum - Nova Lima/MG</t>
  </si>
  <si>
    <t>CLI - AOp e Orientação Operacional SYZ425 8x4  - Herculano Mineração - Itabirito/MG</t>
  </si>
  <si>
    <t>CLI - AOp Teste SYZ320BEV 6x4 - Vale Verde - Itabira/MG</t>
  </si>
  <si>
    <t>CLI - Orientação Operacional e AOp SKT90E Teste - PEMA - Bandeirinhas Betim/MG</t>
  </si>
  <si>
    <t>CLI - Orientação Operacional e AOp Basculante Elétrico SYZ422 8x4 Teste - MPC - João Monlevade/MG</t>
  </si>
  <si>
    <t>agosto</t>
  </si>
  <si>
    <t>CLI - APRESENTAÇÃO RELATÓRIO ASSESSMENT MML - Passa Tempo</t>
  </si>
  <si>
    <t>CLI - TOp PRÁTICO SKT110H TRADIMAQ - GERDAL - Miguel Burnier</t>
  </si>
  <si>
    <t xml:space="preserve"> carro para plotar</t>
  </si>
  <si>
    <t>CLI - TOp SKT130 e SKT110S - Ferro+ - Ouro Preto/MG</t>
  </si>
  <si>
    <t>AUJ - Exame periódico</t>
  </si>
  <si>
    <t>CLI - APOIO NA HORA DA SEGURANÇA NA GERDAL / TRADIMAQ - Ouro Preto - Miguel Burnier
VRE - DESLOCAMENTO</t>
  </si>
  <si>
    <t>CLI - TOp SKT90E - Pedreira Mattar - Teófilo Otoni/MG</t>
  </si>
  <si>
    <t>CLI - TOp SKT110S e H para Master Driver da TRANSPORTADORA GIACCHERO - Itaú de Minas  (Goulart)</t>
  </si>
  <si>
    <r>
      <rPr>
        <rFont val="Calibri"/>
        <color theme="1"/>
        <sz val="10.0"/>
      </rPr>
      <t xml:space="preserve">REC - TREINAMENTO </t>
    </r>
    <r>
      <rPr>
        <rFont val="Calibri"/>
        <b/>
        <color theme="1"/>
        <sz val="10.0"/>
      </rPr>
      <t xml:space="preserve">ONLINE </t>
    </r>
    <r>
      <rPr>
        <rFont val="Calibri"/>
        <color theme="1"/>
        <sz val="10.0"/>
      </rPr>
      <t>NR - MOBILIZAÇÃO FERRO+</t>
    </r>
  </si>
  <si>
    <r>
      <rPr>
        <rFont val="Calibri"/>
        <color theme="1"/>
        <sz val="10.0"/>
      </rPr>
      <t xml:space="preserve">REC - TREINAMENTO </t>
    </r>
    <r>
      <rPr>
        <rFont val="Calibri"/>
        <b/>
        <color theme="1"/>
        <sz val="10.0"/>
      </rPr>
      <t xml:space="preserve">ONLINE </t>
    </r>
    <r>
      <rPr>
        <rFont val="Calibri"/>
        <color theme="1"/>
        <sz val="10.0"/>
      </rPr>
      <t>NR - MOBILIZAÇÃO FERRO+</t>
    </r>
  </si>
  <si>
    <t>CLI - SISTEMAS HIDRÁULICOS SANY (FOCO EM SY980 e SKT110S) - SEMEP - Nazareno/MG</t>
  </si>
  <si>
    <t>PRE - Caminhão Basculante SYZ422 8x4 - TSL - Sarzedo/MG</t>
  </si>
  <si>
    <t>CLI - SITE ASSESSMENT OPERAÇÃO MOSAIC - CATALÃO-GO</t>
  </si>
  <si>
    <t>CLI - AVALIAÇÂO DO ACIDENTE CS31/ MANHÃ</t>
  </si>
  <si>
    <t xml:space="preserve">PRE RT Catalão </t>
  </si>
  <si>
    <t>REC - INTEGRAÇÂO USIMINAS</t>
  </si>
  <si>
    <t>CLI - TOp SKT110H - MINEXX - ITAMINAS</t>
  </si>
  <si>
    <t>INT - ACADEMIA DE FORMAÇÃO T6 - MANUTENÇÃO MOTONIVELADORA SANY</t>
  </si>
  <si>
    <t>INT - ACADEMIA DE FORMAÇÃO T6 - MANUTENÇÃO ROLO COMPACTADOR SANY</t>
  </si>
  <si>
    <t>INT - ACADEMIA DE FORMAÇÃO T6 - INTRODUÇÃO AO SKT130S</t>
  </si>
  <si>
    <t>REC - ACADEMIA DE FORMAÇÃO T6 - ENTREGA TÉCNICA SANY</t>
  </si>
  <si>
    <t>REC - ACADEMIA DE FORMAÇÃO T6 - AR CONDICIONADO</t>
  </si>
  <si>
    <t>INT - ACADEMIA DE FORMAÇÃO T6 - AVALIAÇÃO FINAL E FORMATURA</t>
  </si>
  <si>
    <t>REC - Orientação Operacional e AOp Basculante Elétrico - Teste Ferro Puro</t>
  </si>
  <si>
    <t>REC - Orientação Operacional e AOp Basculante Elétrico - Teste Herculano</t>
  </si>
  <si>
    <t>REC - Orientação manutenção SKT130s - Skava</t>
  </si>
  <si>
    <t>INT - INSTRUÇÃO INSTALAÇAO IMPLEMENTO SY135C</t>
  </si>
  <si>
    <t>OUT - ACOMPANHAMENTO OFICINA IRMEN</t>
  </si>
  <si>
    <t>CLI - AOp SYZ425 8x4  - Herculano Mineração - Itabirito/MG</t>
  </si>
  <si>
    <t>OUT - RELATÓRIOS E PRESTAÇÃO DE CONTAS</t>
  </si>
  <si>
    <t>CLI - TOp Carregadeira SYL956H - Belocal - Arcos/MG</t>
  </si>
  <si>
    <r>
      <rPr>
        <rFont val="Calibri"/>
        <color theme="1"/>
      </rPr>
      <t xml:space="preserve">INT - ACADEMIA DE FORMAÇÃO T6 - </t>
    </r>
    <r>
      <rPr>
        <rFont val="Calibri"/>
        <b/>
        <color theme="1"/>
      </rPr>
      <t>ENTREGA TÉCNICA SANY</t>
    </r>
  </si>
  <si>
    <r>
      <rPr>
        <rFont val="Calibri"/>
        <color theme="1"/>
      </rPr>
      <t xml:space="preserve">INT - ACADEMIA DE FORMAÇÃO T6 - </t>
    </r>
    <r>
      <rPr>
        <rFont val="Calibri"/>
        <b/>
        <color theme="1"/>
      </rPr>
      <t>ENTREGA TÉCNICA SANY</t>
    </r>
  </si>
  <si>
    <r>
      <rPr>
        <rFont val="Calibri"/>
        <color theme="1"/>
      </rPr>
      <t xml:space="preserve">INT - ACADEMIA DE FORMAÇÃO T6 - </t>
    </r>
    <r>
      <rPr>
        <rFont val="Calibri"/>
        <b/>
        <color theme="1"/>
      </rPr>
      <t>MOVIMENTAÇÃO DE MAQUINAS</t>
    </r>
  </si>
  <si>
    <r>
      <rPr>
        <rFont val="Calibri"/>
        <color theme="1"/>
      </rPr>
      <t xml:space="preserve">INT - ACADEMIA DE FORMAÇÃO T6 - </t>
    </r>
    <r>
      <rPr>
        <rFont val="Calibri"/>
        <b/>
        <color theme="1"/>
      </rPr>
      <t>AR CONDICIONADO</t>
    </r>
  </si>
  <si>
    <r>
      <rPr>
        <rFont val="Calibri"/>
        <color theme="1"/>
      </rPr>
      <t xml:space="preserve">INT - ACADEMIA DE FORMAÇÃO T6 - </t>
    </r>
    <r>
      <rPr>
        <rFont val="Calibri"/>
        <b/>
        <color theme="1"/>
      </rPr>
      <t>AR CONDICIONADO</t>
    </r>
  </si>
  <si>
    <t>OUT-PERIODICO
PRE - TREINAMENTO DE SIS - EQUIPE PEÇAS</t>
  </si>
  <si>
    <t>INT - TREINAMENTO DE SIS SANY - EQUIPE PEÇAS</t>
  </si>
  <si>
    <t>OUT - REVISÃO ROTEIRO VIDEO ENTREGA TÉCNICA</t>
  </si>
  <si>
    <t>PRE - BIGTRUCK</t>
  </si>
  <si>
    <t xml:space="preserve">INT- SKT130 PRO </t>
  </si>
  <si>
    <t>REC - Treinamento Avançado de Escavadeiras - Betim MG</t>
  </si>
  <si>
    <t>REC- Treinamento Avançado de Escavadeiras - Betim MG</t>
  </si>
  <si>
    <t>PRE- Treinamento de manutenção SY215H</t>
  </si>
  <si>
    <t>CLI - SUPORTE TEC. SKT110S / SKT130 - HYDRO - Paragominas/PA
Feedback Arisson</t>
  </si>
  <si>
    <t>CLI - AOp Cavalo Elétrico SYGN588 Teste Expresso Nepomuceno CMOC - Catalão/GO</t>
  </si>
  <si>
    <t>CLI - AOp Teste Basculante SY422 8x4 - Salum - Ferro Puro/MG</t>
  </si>
  <si>
    <t>CLI -  AOp Teste Basculante SY422 8x4 - Salum - Ferro Puro/MG &amp; AOp Teste SYZ320BEV 6x4 - Vale Verde - Itabira/MG</t>
  </si>
  <si>
    <t>OUT-DEMANDAS INTERNAS</t>
  </si>
  <si>
    <t xml:space="preserve"> FEEDBACK DE DESEMPENHO COM O ARISSON</t>
  </si>
  <si>
    <t>CLI - AOp Cavalo Elétrico SYGN588 Teste TSL / AVG - Brumadinho/MG</t>
  </si>
  <si>
    <t>DAN MASTER</t>
  </si>
  <si>
    <t>TERCEIROS</t>
  </si>
  <si>
    <t>CLI - TOp Carregadeira de Rodas SW978 Pro - Polimix - Creporizinho/PA (Dan Master)</t>
  </si>
  <si>
    <t>CLI - SKT110S - Polimix - Creporizinho/PA (Dan Master)</t>
  </si>
  <si>
    <t>setembro</t>
  </si>
  <si>
    <t>CLI - MOBILIZAÇÃO MINEXX // ATENDIMENTO FERRO+ // CONTINUAÇÃO TOp SKT110H MINEXX</t>
  </si>
  <si>
    <r>
      <rPr>
        <rFont val="Calibri"/>
        <color theme="1"/>
        <sz val="10.0"/>
      </rPr>
      <t xml:space="preserve">CLI - MOBILIZAÇÃO MINEXX // </t>
    </r>
    <r>
      <rPr>
        <rFont val="Calibri"/>
        <b/>
        <color theme="1"/>
        <sz val="10.0"/>
      </rPr>
      <t>TENTATIVA</t>
    </r>
    <r>
      <rPr>
        <rFont val="Calibri"/>
        <color theme="1"/>
        <sz val="10.0"/>
      </rPr>
      <t xml:space="preserve"> TOp SKT110H MINEXX</t>
    </r>
  </si>
  <si>
    <r>
      <rPr>
        <rFont val="Calibri"/>
        <color theme="1"/>
        <sz val="10.0"/>
      </rPr>
      <t xml:space="preserve">CLI - MOBILIZAÇÃO MINEXX // </t>
    </r>
    <r>
      <rPr>
        <rFont val="Calibri"/>
        <b/>
        <color theme="1"/>
        <sz val="10.0"/>
      </rPr>
      <t>TENTATIVA</t>
    </r>
    <r>
      <rPr>
        <rFont val="Calibri"/>
        <color theme="1"/>
        <sz val="10.0"/>
      </rPr>
      <t xml:space="preserve"> TOp SKT110H MINEXX</t>
    </r>
  </si>
  <si>
    <t>CLI - ATENDIMENTO FERRO+ // CONTINUAÇÃO TOp SKT110H MINEXX</t>
  </si>
  <si>
    <t>CLI - TOp SKT110H - MINEXX - ITAMINAS- integração</t>
  </si>
  <si>
    <r>
      <rPr>
        <rFont val="Calibri"/>
        <color theme="1"/>
        <sz val="10.0"/>
      </rPr>
      <t xml:space="preserve">VRE - DESLOCAMENTO
</t>
    </r>
    <r>
      <rPr>
        <rFont val="Calibri"/>
        <b/>
        <color theme="1"/>
        <sz val="10.0"/>
      </rPr>
      <t>CLI - OPERAÇÃO ARICÁ A PARTIR DE 13H</t>
    </r>
  </si>
  <si>
    <t>CLI - TOp SKT110H - Fomentas/Mina Aricá - Poconé/MT</t>
  </si>
  <si>
    <t>CLI - TOp SKT130Pro - HYDRO - Paragominas/MG</t>
  </si>
  <si>
    <t>CLI - TMan Caminhão Basculante SYZ422 8x4 - TSL - Sarzedo/MG</t>
  </si>
  <si>
    <t>CLI - SISTEMAS ELETRICOS SANY (FOCO EM SY980 e SKT110S) - SEMEP - Nazareno/MG</t>
  </si>
  <si>
    <t>CLI - TMan SKT110S - SEMEP - NAZARENO</t>
  </si>
  <si>
    <t>CLI - TMan SY980 - SEMEP - NAZARENO</t>
  </si>
  <si>
    <t>OUT - ACOMPANHAMENTO INSTALAÇÃO DE IMPLEMENTO SY135C</t>
  </si>
  <si>
    <t>PRE- SISTEMAS HIDRÁULICOS CAMINHÃO</t>
  </si>
  <si>
    <t>INT - SISTEMAS HIDRÁULICOS EQUIPAMENTOS SANY - Caminhões SKT90, SKT110 SKT130</t>
  </si>
  <si>
    <t>PRE - TMan SY315C - EMFLORA - TRÊS LAGOAS/MS</t>
  </si>
  <si>
    <t>CLI - TMan SY135C - EMFLORA - TRÊS LAGOAS/MS</t>
  </si>
  <si>
    <t>OUT - RELATÓRIOS E OUTRAS DEMANDAS INTERNAS</t>
  </si>
  <si>
    <t>CLI - APOIO DESLOCAMENTO SKT110H - TRADMAQ GERDAU - OURO PRETO/MG</t>
  </si>
  <si>
    <t>CLI - Orientação Operacional e AOp Teste SYZ422BEV 8x4 - MR Mineração -  Barão de Cocais/MG</t>
  </si>
  <si>
    <t>CLI - Orientação Operacional e AOp Teste SYZ320BEV 6x4 - Usiminas - Ipatinga/MG</t>
  </si>
  <si>
    <t>INT - SIS</t>
  </si>
  <si>
    <t>INT - ENTREGA TÉCNICA NOVOS TÉCNICOS</t>
  </si>
  <si>
    <t>PRE - SY215 U&amp;M PARAUAPEBAS-PA</t>
  </si>
  <si>
    <t>INT - EMPILHADEIRAS SCP300 / SCP460</t>
  </si>
  <si>
    <t>CLI - TOp DA ESCAVADEIRA SANY SY215H - U&amp;M - CARAJAS-PA</t>
  </si>
  <si>
    <t>OUT - APOIO NA ANALISE E REGISTRO DE EVIDENCIAS PARA A SANY SOBRE O PROBLEMA ENTRADA DE POEIRA NA CABINE DE EQUIPAMENTOS</t>
  </si>
  <si>
    <t>OUT - RELATÓRIOS PENDENTES E CONTINUAR O ROTEIRO DE ENTREGA TÉCNICA CAMINHÃO RODOVIÁRIO ELÉTRICO</t>
  </si>
  <si>
    <t>CLI - TMan DA ESCAVADEIRA SANY SY215H - U&amp;M - Local a definir</t>
  </si>
  <si>
    <t>CLI - TOp e AOp Teste SYZ425 8x4 - Skava - Curaçá/BA</t>
  </si>
  <si>
    <t>CLI - TOp TESTE BASCULANTE ELÉTRICO 8x4 - LHG - CORUMBÁ MS</t>
  </si>
  <si>
    <t xml:space="preserve">VINICIUS ALVES </t>
  </si>
  <si>
    <t xml:space="preserve">Manutenção </t>
  </si>
  <si>
    <t>CLI - TOp SW956E - Workpav - Piraúba/MG</t>
  </si>
  <si>
    <t>CLI - TOp SYGN588 - Disk-Brita - Caratinga/MG</t>
  </si>
  <si>
    <t>|</t>
  </si>
  <si>
    <t xml:space="preserve">  </t>
  </si>
  <si>
    <r>
      <rPr>
        <rFont val="Calibri"/>
        <color theme="1"/>
      </rPr>
      <t xml:space="preserve">CLI - </t>
    </r>
    <r>
      <rPr>
        <rFont val="Calibri"/>
        <b/>
        <color theme="1"/>
      </rPr>
      <t>ROTOGRAMA MINERITA SKT90S e SKT110S</t>
    </r>
  </si>
  <si>
    <t>REC - TMan SKT90S - PRÁTICO</t>
  </si>
  <si>
    <r>
      <rPr>
        <rFont val="Calibri"/>
        <color theme="1"/>
      </rPr>
      <t xml:space="preserve">CLI - </t>
    </r>
    <r>
      <rPr>
        <rFont val="Calibri"/>
        <b/>
        <color theme="1"/>
      </rPr>
      <t>ROTOGRAMA MINERITA SKT90S e SKT110S</t>
    </r>
  </si>
  <si>
    <t>CLI - TOp SKT90S e SKT110S- Foco acidente e rotograma que será feito - Minerita - TURMA 1</t>
  </si>
  <si>
    <t>AUJ - COMPENSAR</t>
  </si>
  <si>
    <t>CLI - TOp SKT90S e SKT110S- Foco acidente e rotograma que será feito - Minerita - TURMA 2</t>
  </si>
  <si>
    <t>CLI - AOp Teste SYGN588 - Herculano Mineração - Itabirito/MG</t>
  </si>
  <si>
    <t>PRE - RELATÓRIOS PENDENTES</t>
  </si>
  <si>
    <t>CLI - TMan SKT90S - CIMENTOS NACIONAL - SETE LAGOAS</t>
  </si>
  <si>
    <t>CLI - TMan SY750H - CIMENTOS NACIONAL - SETE LAGOAS</t>
  </si>
  <si>
    <t>CLI - MATERIAL RODANTE - RF SERVICOS E LOCACOES LTDA - SY013CFR537K8 
Localização: Morrinhos GO (JUNTO COM O DIEGO SOUZA)</t>
  </si>
  <si>
    <t>CLI - TREINAMENTOS MANUTENÇÃO EQUIPE CONTRATO FERRO+</t>
  </si>
  <si>
    <t>REC - MOBILIZAÇÃO HYDRO</t>
  </si>
  <si>
    <t>CLI - TREINAMENTO OPERAÇÃO CAMINHÃO ELÉTRICO - TSL</t>
  </si>
  <si>
    <t>REC - NR12 - HYDRO</t>
  </si>
  <si>
    <t>CLI - AOp e Orientação Operacional Teste SYGN588 - Martinho Campos/MG</t>
  </si>
  <si>
    <t>CLI - TOp e AOp Teste SYZ425BEV 8x4 - Polimix - Baraúna/RN</t>
  </si>
  <si>
    <t>CLI - TOp e AOp SYGN588 - Usina Cerradão S.A. - Frutal/MG</t>
  </si>
  <si>
    <t>INT - Treinamento Manutenção Escavadeiras SANY</t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</si>
  <si>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</si>
  <si>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</si>
  <si>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</si>
  <si>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</si>
  <si>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</si>
  <si>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t>INT - SIS SANY ONLINE - TURMA 1</t>
  </si>
  <si>
    <t>INT - SIS SANY - PRESENCIAL</t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</si>
  <si>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</si>
  <si>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</si>
  <si>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r>
      <rPr>
        <rFont val="Calibri"/>
        <color theme="1"/>
        <sz val="10.0"/>
      </rPr>
      <t>PRE - ELABORAR QUESTÕES PARA DIAGNÓSTICO TÉCNICO INTERNO -</t>
    </r>
    <r>
      <rPr>
        <rFont val="Calibri"/>
        <b/>
        <color theme="1"/>
        <sz val="10.0"/>
      </rPr>
      <t xml:space="preserve"> (SISTEMAS BÁSICOS, SKT90S, SKT110S e SKT110H, SY135, SY500/750) ENTREGA: 09/10</t>
    </r>
  </si>
  <si>
    <t>CLI - AOp Rompedor SYB1400 - Ore Investpar S/A - Conceição do Mato Dentro/MG</t>
  </si>
  <si>
    <t>ONL - TESTE</t>
  </si>
  <si>
    <t>CLI - TOp e AOp Teste SYGN588 - TORA - Contagem/MG</t>
  </si>
  <si>
    <t>PRE - ROTEIRO DE ENTREGA TÉCNICA CAMINHÃO RODOVIÁRIO ELÉTRICO</t>
  </si>
  <si>
    <t>INT - Treinamento Entrega Técnica SANY - Filial Betim</t>
  </si>
  <si>
    <t>REC - BRITADOR MÓVEL 10:00-12:00H
PRE - ROTEIRO DE ENTREGA TÉCNICA CAMINHÃO RODOVIÁRIO ELÉTRICO</t>
  </si>
  <si>
    <t>INT - FILMAGEM INSPEÇÃO TREM DE FORÇA SKT110H</t>
  </si>
  <si>
    <t>PRE - ROTEIRO DE ENTREGA TÉCNICA CAMINHÃO SKT110H</t>
  </si>
  <si>
    <t>INT - VIDEO INSPEÇÃO TREM DE FORÇA SKT90/SKT110 - BETIM</t>
  </si>
  <si>
    <t>INT - CONHECIMENTO BÁSICO DE MÁQUINAS</t>
  </si>
  <si>
    <t xml:space="preserve">INT- Treinamento Sistema Hidráulico </t>
  </si>
  <si>
    <t>CLI - TOp SYZ320 6x4 - ARMAC - CORUMBÁ MS</t>
  </si>
  <si>
    <t>CLI - TOp SKT110H - FLAPA/KINROSS - Paracatu/MG</t>
  </si>
  <si>
    <t>CLI - PORTO SECO - CAVALO ELETRICO - VARGINHA/MG</t>
  </si>
  <si>
    <t>CLI - AOp Teste Itutinga/MG</t>
  </si>
  <si>
    <t>PRE - TOp SW978E</t>
  </si>
  <si>
    <t>CLI - Entrega e Orientação Operacional SW956E - Ferguminas - Itauna/MG</t>
  </si>
  <si>
    <t>CLI - AOp Teste SYZ425BEV 8x4 - Lenarge - Itabirito/MG</t>
  </si>
  <si>
    <t>OTÁVIO MELO ALVES</t>
  </si>
  <si>
    <t xml:space="preserve">Operação </t>
  </si>
  <si>
    <t>REC - INTEGRAÇÃO</t>
  </si>
  <si>
    <t>REC - Treinamento Manutenção Escavadeiras SANY</t>
  </si>
  <si>
    <t>REC - Treinamento Entrega Técnica SANY - Filial Betim</t>
  </si>
  <si>
    <t xml:space="preserve">REC - Treinamento NR22 </t>
  </si>
  <si>
    <t>REC - PORTO SECO - CAVALO ELETRICO - VARGINHA/MG</t>
  </si>
  <si>
    <t>REC- Treinamento NR12</t>
  </si>
  <si>
    <t>REC - AOp Teste Itutinga/MG</t>
  </si>
  <si>
    <t>REC - Entrega e Orientação Operacional SW956E - Ferguminas - Itauna/MG</t>
  </si>
  <si>
    <t>REC - SIS SANY ONLINE - TURMA 1</t>
  </si>
  <si>
    <t>REC -TMan SY750H - CIMENTOS NACIONAL - SETE LAGOAS</t>
  </si>
  <si>
    <t>REC - AVALIAÇÃO MATERIAL RODANTE -  Morrinhos GO</t>
  </si>
  <si>
    <t>REC - SIS SANY - PRESENCIAL</t>
  </si>
  <si>
    <t>CARLOS DUARTE</t>
  </si>
  <si>
    <t>CLI - TOp SW956E - Pedreira Mattar - Teófilo Otoni/MG (Dan Master)</t>
  </si>
  <si>
    <t>INT - Excel Intermediário turmas  1 e 2  (Treinar)</t>
  </si>
  <si>
    <t>CLI - TOp e AOp SW978E - LHG - Corumbá/MS (Dan Master)</t>
  </si>
  <si>
    <t>novembro</t>
  </si>
  <si>
    <t>ONL - TOp SKT110S - SEMEP NAZARENO - TREINAR O MASTERDRIVER</t>
  </si>
  <si>
    <t>REC - ENTREGA TÉCNICA CAMINHÃO VOLVO - CENTRO OESTE BETIM - 08:30-16:30h</t>
  </si>
  <si>
    <t>ONL - ARCELOR ANDRADE -  OPERAÇÃO GERAL - FOCO SKT90S, FALHA CAPA SECA TRANSMISSÃO</t>
  </si>
  <si>
    <r>
      <rPr>
        <rFont val="Calibri"/>
        <color theme="1"/>
      </rPr>
      <t xml:space="preserve">ONL - </t>
    </r>
    <r>
      <rPr>
        <rFont val="Calibri"/>
        <b/>
        <color theme="1"/>
      </rPr>
      <t xml:space="preserve">ROTOGRAMA SKT90S </t>
    </r>
    <r>
      <rPr>
        <rFont val="Calibri"/>
        <color theme="1"/>
      </rPr>
      <t>- CIMENTOS NACIONAL - SETE LAGOAS/MG</t>
    </r>
  </si>
  <si>
    <r>
      <rPr>
        <rFont val="Calibri"/>
        <color theme="1"/>
      </rPr>
      <t xml:space="preserve">ONL - </t>
    </r>
    <r>
      <rPr>
        <rFont val="Calibri"/>
        <b/>
        <color theme="1"/>
      </rPr>
      <t xml:space="preserve">ROTOGRAMA SKT90S </t>
    </r>
    <r>
      <rPr>
        <rFont val="Calibri"/>
        <color theme="1"/>
      </rPr>
      <t>- CIMENTOS NACIONAL - SETE LAGOAS/MG</t>
    </r>
  </si>
  <si>
    <r>
      <rPr>
        <rFont val="Calibri"/>
        <color theme="1"/>
      </rPr>
      <t xml:space="preserve">ONL - </t>
    </r>
    <r>
      <rPr>
        <rFont val="Calibri"/>
        <b/>
        <color theme="1"/>
      </rPr>
      <t xml:space="preserve">ROTOGRAMA SKT90S </t>
    </r>
    <r>
      <rPr>
        <rFont val="Calibri"/>
        <color theme="1"/>
      </rPr>
      <t>- CIMENTOS NACIONAL - SETE LAGOAS/MG</t>
    </r>
  </si>
  <si>
    <t>REC - INTRODUTÓRIO FERRO+
CONFIRMAR COM O LEONARDO DA SEGURANÇA QUAIS DIAS SERÃO ONLINE E QUAIS DIAS SERÃO PRESENCIAL.</t>
  </si>
  <si>
    <t>CLI - ACOMP. OP. SKT130 e SKT110S - FERRO+</t>
  </si>
  <si>
    <t>INT - TREINAMENTOS MANUTENÇÃO EQUIPE CONTRATO FERRO+</t>
  </si>
  <si>
    <t>CLI - TMan MEC. BASCULANTE ELÉTRICO SYZ422BEV - U&amp;M - MINA GELADO - Canaã dos Carajas/PA (Thiers vai ministrar a parte elétrica) - T1</t>
  </si>
  <si>
    <t>CLI - TOp SKT130Pro - HYDRO</t>
  </si>
  <si>
    <t>CLI - APRESENTAÇÃO INSPEÇÃO SKT110H NOS PRINCIPAIS CLIENTES</t>
  </si>
  <si>
    <t>INT - ENTREGA TÉCNICA DE EQUIPAMENTOS E MANUTENÇÃO PREVENTIVA</t>
  </si>
  <si>
    <t>PRE -ROTEIRO VIDEO 8X4</t>
  </si>
  <si>
    <t>PRE - POCONE</t>
  </si>
  <si>
    <t>INT - TREINAMENTO AR CONDICIONADO POCONÉ MT - T1</t>
  </si>
  <si>
    <t>INT - TREINAMENTO AR CONDICIONADO POCONÉ MT - T2</t>
  </si>
  <si>
    <t>INT - ENTREGA TÉCNICA POCONÉ MT -  TEORIA - T1</t>
  </si>
  <si>
    <t>INT - ENTREGA TÉCNICA POCONÉ MT -  TEORIA - T2</t>
  </si>
  <si>
    <t>INT - ENTREGA TÉCNICA POCONÉ MT - PRÁTICA - T1</t>
  </si>
  <si>
    <t>INT - ENTREGA TÉCNICA POCONÉ MT - PRÁTICA - T2</t>
  </si>
  <si>
    <t>OUT - PALESTRA NA EXPOMINÉRIO</t>
  </si>
  <si>
    <t xml:space="preserve">ONL - TOp e AOp Teste SW978E - Herculano Mineração - Itabirito/MG </t>
  </si>
  <si>
    <t xml:space="preserve">ONL - TOp e AOp Teste SYZ425 8x4 - AngloGold </t>
  </si>
  <si>
    <t>ONL - TOp SW956E - Minexx - Mina Esperança AVG Brumadinho/MG</t>
  </si>
  <si>
    <t>ONL - TOp e AOp Teste SW936E - Supermix</t>
  </si>
  <si>
    <t>OTÁVIO SANTOS</t>
  </si>
  <si>
    <t xml:space="preserve">INT - AFA </t>
  </si>
  <si>
    <t>INT - AFA</t>
  </si>
  <si>
    <t>ONL - TMan MOTONIVELADORA SANY SMG200C - TURMA 2 - ARCELOR ANDRADE</t>
  </si>
  <si>
    <t>dezembro</t>
  </si>
  <si>
    <t>INT - TREINAMENTO DE MATERIAL RODANTE</t>
  </si>
  <si>
    <t>Dias úteis</t>
  </si>
  <si>
    <t>Instrutor</t>
  </si>
  <si>
    <t>Dias Ministrando</t>
  </si>
  <si>
    <t>Outras atividades</t>
  </si>
  <si>
    <t>Daiene</t>
  </si>
  <si>
    <t>José</t>
  </si>
  <si>
    <t>Tiago</t>
  </si>
  <si>
    <t>Marcelo</t>
  </si>
  <si>
    <t>Ariel</t>
  </si>
  <si>
    <t>Carlos</t>
  </si>
  <si>
    <t>Vinicius</t>
  </si>
  <si>
    <t>Total</t>
  </si>
  <si>
    <t>1o Trimestre:</t>
  </si>
  <si>
    <t>Abrãao</t>
  </si>
  <si>
    <t>Magnum</t>
  </si>
  <si>
    <t>2o Trimestre:</t>
  </si>
  <si>
    <t>3o Trimestre:</t>
  </si>
  <si>
    <t>Otavio</t>
  </si>
  <si>
    <t>Vinicius Alves</t>
  </si>
  <si>
    <t>4o Trimestre:</t>
  </si>
  <si>
    <t>Cliente</t>
  </si>
  <si>
    <t>Interno</t>
  </si>
  <si>
    <t>Preparando</t>
  </si>
  <si>
    <t>Recebendo</t>
  </si>
  <si>
    <t>Outras</t>
  </si>
  <si>
    <t>Ocupação</t>
  </si>
  <si>
    <t>Em Sala</t>
  </si>
  <si>
    <t>Média Acumulada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</si>
  <si>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</si>
  <si>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</si>
  <si>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</si>
  <si>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</si>
  <si>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</si>
  <si>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</si>
  <si>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</si>
  <si>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</si>
  <si>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</si>
  <si>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</si>
  <si>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</si>
  <si>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</si>
  <si>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 de Média</t>
  </si>
  <si>
    <t>Ja</t>
  </si>
  <si>
    <t>Fe</t>
  </si>
  <si>
    <t>M</t>
  </si>
  <si>
    <t>Ma</t>
  </si>
  <si>
    <t>J</t>
  </si>
  <si>
    <t>Ju</t>
  </si>
  <si>
    <t>Ag</t>
  </si>
  <si>
    <t>Se</t>
  </si>
  <si>
    <t>Ou</t>
  </si>
  <si>
    <t>No</t>
  </si>
  <si>
    <t>De</t>
  </si>
  <si>
    <t>Média</t>
  </si>
  <si>
    <t>FERNANDO HENRIQUE DE OLIVEIRA</t>
  </si>
  <si>
    <t>MARCELO RODRIGUES DE OLIVEIRA FERNANDES</t>
  </si>
  <si>
    <t>Total geral</t>
  </si>
  <si>
    <t/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</si>
</sst>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yy"/>
    <numFmt numFmtId="165" formatCode="dd"/>
    <numFmt numFmtId="166" formatCode="0.0%"/>
  </numFmts>
  <fonts count="27">
    <font>
      <sz val="11.0"/>
      <color theme="1"/>
      <name val="Calibri"/>
      <scheme val="minor"/>
    </font>
    <font>
      <sz val="11.0"/>
      <color theme="1"/>
      <name val="Calibri"/>
    </font>
    <font>
      <sz val="11.0"/>
      <color theme="0"/>
      <name val="Calibri"/>
    </font>
    <font>
      <b/>
      <sz val="28.0"/>
      <color rgb="FFFFFFFF"/>
      <name val="Calibri"/>
    </font>
    <font>
      <sz val="24.0"/>
      <color rgb="FF2F5496"/>
      <name val="Calibri"/>
    </font>
    <font>
      <sz val="10.0"/>
      <color theme="1"/>
      <name val="Calibri"/>
    </font>
    <font>
      <sz val="9.0"/>
      <color theme="0"/>
      <name val="Calibri"/>
    </font>
    <font>
      <b/>
      <sz val="9.0"/>
      <color rgb="FFFFFFFF"/>
      <name val="Calibri"/>
    </font>
    <font>
      <b/>
      <sz val="9.0"/>
      <color theme="0"/>
      <name val="Calibri"/>
    </font>
    <font>
      <sz val="9.0"/>
      <color theme="1"/>
      <name val="Calibri"/>
    </font>
    <font>
      <b/>
      <sz val="10.0"/>
      <color rgb="FFFFFFFF"/>
      <name val="Calibri"/>
    </font>
    <font>
      <sz val="16.0"/>
      <color theme="1"/>
      <name val="Calibri"/>
    </font>
    <font>
      <color theme="1"/>
      <name val="Calibri"/>
    </font>
    <font>
      <b/>
      <sz val="10.0"/>
      <color theme="1"/>
      <name val="Calibri"/>
    </font>
    <font>
      <b/>
      <sz val="11.0"/>
      <color theme="1"/>
      <name val="Calibri"/>
    </font>
    <font>
      <b/>
      <sz val="10.0"/>
      <color theme="0"/>
      <name val="Calibri"/>
    </font>
    <font>
      <sz val="12.0"/>
      <color theme="0"/>
      <name val="Calibri"/>
    </font>
    <font>
      <sz val="12.0"/>
      <color theme="1"/>
      <name val="Calibri"/>
    </font>
    <font>
      <color theme="1"/>
      <name val="Calibri"/>
      <scheme val="minor"/>
    </font>
    <font>
      <sz val="11.0"/>
      <color rgb="FFFFFFFF"/>
      <name val="Calibri"/>
    </font>
    <font>
      <b/>
      <color theme="1"/>
      <name val="Calibri"/>
    </font>
    <font>
      <color theme="1"/>
      <name val="Roboto"/>
    </font>
    <font>
      <color theme="1"/>
      <name val="Arial"/>
    </font>
    <font>
      <color rgb="FF434343"/>
      <name val="Roboto"/>
    </font>
    <font>
      <b/>
      <color theme="1"/>
      <name val="Arial"/>
    </font>
    <font>
      <sz val="11.0"/>
      <color theme="1"/>
      <name val="Roboto"/>
    </font>
    <font>
      <sz val="11.0"/>
      <color rgb="FF434343"/>
      <name val="Roboto"/>
    </font>
  </fonts>
  <fills count="1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2F5496"/>
        <bgColor rgb="FF2F5496"/>
      </patternFill>
    </fill>
    <fill>
      <patternFill patternType="solid">
        <fgColor rgb="FF7F6000"/>
        <bgColor rgb="FF7F6000"/>
      </patternFill>
    </fill>
    <fill>
      <patternFill patternType="solid">
        <fgColor rgb="FFDEEAF6"/>
        <bgColor rgb="FFDEEAF6"/>
      </patternFill>
    </fill>
    <fill>
      <patternFill patternType="solid">
        <fgColor rgb="FFC5E0B3"/>
        <bgColor rgb="FFC5E0B3"/>
      </patternFill>
    </fill>
    <fill>
      <patternFill patternType="solid">
        <fgColor rgb="FFF4B083"/>
        <bgColor rgb="FFF4B083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FFE598"/>
        <bgColor rgb="FFFFE598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rgb="FFF6F8F9"/>
        <bgColor rgb="FFF6F8F9"/>
      </patternFill>
    </fill>
    <fill>
      <patternFill patternType="solid">
        <fgColor rgb="FFCCD9D4"/>
        <bgColor rgb="FFCCD9D4"/>
      </patternFill>
    </fill>
    <fill>
      <patternFill patternType="solid">
        <fgColor rgb="FFFFC000"/>
        <bgColor rgb="FFFFC000"/>
      </patternFill>
    </fill>
  </fills>
  <borders count="27">
    <border/>
    <border>
      <left/>
      <right/>
      <top/>
      <bottom/>
    </border>
    <border>
      <left/>
      <right style="thick">
        <color theme="0"/>
      </right>
      <top/>
      <bottom/>
    </border>
    <border>
      <right style="thin">
        <color rgb="FFD8D8D8"/>
      </right>
      <top style="thin">
        <color rgb="FFD8D8D8"/>
      </top>
    </border>
    <border>
      <left style="thin">
        <color rgb="FFD8D8D8"/>
      </left>
      <top style="thin">
        <color rgb="FFD8D8D8"/>
      </top>
    </border>
    <border>
      <left style="thin">
        <color rgb="FFD8D8D8"/>
      </left>
      <right/>
      <top style="thin">
        <color rgb="FFD8D8D8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right style="hair">
        <color rgb="FF000000"/>
      </right>
      <top style="thin">
        <color rgb="FF000000"/>
      </top>
      <bottom style="thin">
        <color rgb="FF000000"/>
      </bottom>
    </border>
    <border>
      <right style="hair">
        <color rgb="FF000000"/>
      </right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284E3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284E3F"/>
      </right>
      <top style="thin">
        <color rgb="FFFFFFFF"/>
      </top>
      <bottom style="thin">
        <color rgb="FFFFFFFF"/>
      </bottom>
    </border>
    <border>
      <left style="thin">
        <color rgb="FF284E3F"/>
      </left>
      <right style="thin">
        <color rgb="FFF6F8F9"/>
      </right>
      <top style="thin">
        <color rgb="FFF6F8F9"/>
      </top>
      <bottom style="thin">
        <color rgb="FFF6F8F9"/>
      </bottom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</border>
    <border>
      <left style="thin">
        <color rgb="FFF6F8F9"/>
      </left>
      <right style="thin">
        <color rgb="FF284E3F"/>
      </right>
      <top style="thin">
        <color rgb="FFF6F8F9"/>
      </top>
      <bottom style="thin">
        <color rgb="FFF6F8F9"/>
      </bottom>
    </border>
    <border>
      <left style="thin">
        <color rgb="FF284E3F"/>
      </left>
      <right style="thin">
        <color rgb="FFCCD9D4"/>
      </right>
      <top>
        <color rgb="FF284E3F"/>
      </top>
      <bottom style="thin">
        <color rgb="FF284E3F"/>
      </bottom>
    </border>
    <border>
      <left style="thin">
        <color rgb="FFCCD9D4"/>
      </left>
      <right style="thin">
        <color rgb="FFCCD9D4"/>
      </right>
      <top>
        <color rgb="FF284E3F"/>
      </top>
      <bottom style="thin">
        <color rgb="FF284E3F"/>
      </bottom>
    </border>
    <border>
      <left style="thin">
        <color rgb="FFCCD9D4"/>
      </left>
      <right style="thin">
        <color rgb="FF284E3F"/>
      </right>
      <top>
        <color rgb="FF284E3F"/>
      </top>
      <bottom style="thin">
        <color rgb="FF284E3F"/>
      </bottom>
    </border>
    <border>
      <left style="thin">
        <color rgb="FF284E3F"/>
      </left>
    </border>
    <border>
      <right style="thin">
        <color rgb="FF284E3F"/>
      </right>
    </border>
    <border>
      <left style="thin">
        <color rgb="FF000000"/>
      </left>
      <righ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35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14" xfId="0" applyAlignment="1" applyFont="1" applyNumberFormat="1">
      <alignment vertical="center"/>
    </xf>
    <xf borderId="1" fillId="2" fontId="2" numFmtId="0" xfId="0" applyAlignment="1" applyBorder="1" applyFill="1" applyFont="1">
      <alignment vertical="center"/>
    </xf>
    <xf borderId="1" fillId="3" fontId="3" numFmtId="0" xfId="0" applyAlignment="1" applyBorder="1" applyFill="1" applyFont="1">
      <alignment horizontal="center" readingOrder="0"/>
    </xf>
    <xf borderId="0" fillId="0" fontId="4" numFmtId="0" xfId="0" applyAlignment="1" applyFont="1">
      <alignment horizontal="left" readingOrder="0"/>
    </xf>
    <xf borderId="1" fillId="2" fontId="1" numFmtId="164" xfId="0" applyBorder="1" applyFill="1" applyFont="1" applyNumberFormat="1"/>
    <xf borderId="1" fillId="2" fontId="2" numFmtId="14" xfId="0" applyAlignment="1" applyBorder="1" applyFill="1" applyFont="1" applyNumberFormat="1">
      <alignment horizontal="center" vertical="center"/>
    </xf>
    <xf borderId="0" fillId="0" fontId="2" numFmtId="1" xfId="0" applyAlignment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Font="1"/>
    <xf borderId="0" fillId="0" fontId="5" numFmtId="0" xfId="0" applyAlignment="1" applyFont="1">
      <alignment shrinkToFit="0" wrapText="1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vertical="center"/>
    </xf>
    <xf borderId="1" fillId="2" fontId="1" numFmtId="0" xfId="0" applyAlignment="1" applyBorder="1" applyFill="1" applyFont="1">
      <alignment horizontal="center" vertical="center"/>
    </xf>
    <xf borderId="0" fillId="0" fontId="6" numFmtId="0" xfId="0" applyAlignment="1" applyFont="1">
      <alignment vertical="center"/>
    </xf>
    <xf borderId="2" fillId="4" fontId="7" numFmtId="0" xfId="0" applyAlignment="1" applyBorder="1" applyFill="1" applyFont="1">
      <alignment horizontal="left" vertical="center"/>
    </xf>
    <xf borderId="2" fillId="4" fontId="8" numFmtId="0" xfId="0" applyAlignment="1" applyBorder="1" applyFill="1" applyFont="1">
      <alignment horizontal="left" vertical="center"/>
    </xf>
    <xf borderId="2" fillId="3" fontId="8" numFmtId="0" xfId="0" applyAlignment="1" applyBorder="1" applyFill="1" applyFont="1">
      <alignment horizontal="left" vertical="center"/>
    </xf>
    <xf borderId="0" fillId="0" fontId="9" numFmtId="0" xfId="0" applyAlignment="1" applyFont="1">
      <alignment horizontal="center" vertical="center"/>
    </xf>
    <xf borderId="0" fillId="0" fontId="9" numFmtId="0" xfId="0" applyFont="1"/>
    <xf borderId="0" fillId="0" fontId="9" numFmtId="0" xfId="0" applyAlignment="1" applyFont="1">
      <alignment vertical="center"/>
    </xf>
    <xf borderId="2" fillId="3" fontId="10" numFmtId="0" xfId="0" applyAlignment="1" applyBorder="1" applyFill="1" applyFont="1">
      <alignment horizontal="left" vertical="center"/>
    </xf>
    <xf borderId="2" fillId="3" fontId="8" numFmtId="0" xfId="0" applyAlignment="1" applyBorder="1" applyFill="1" applyFont="1">
      <alignment horizontal="left" shrinkToFit="0" vertical="center" wrapText="1"/>
    </xf>
    <xf borderId="3" fillId="0" fontId="11" numFmtId="165" xfId="0" applyAlignment="1" applyBorder="1" applyFont="1" applyNumberFormat="1">
      <alignment horizontal="left" shrinkToFit="0" vertical="center" wrapText="1"/>
    </xf>
    <xf borderId="4" fillId="0" fontId="11" numFmtId="165" xfId="0" applyAlignment="1" applyBorder="1" applyFont="1" applyNumberFormat="1">
      <alignment horizontal="left" shrinkToFit="0" vertical="center" wrapText="1"/>
    </xf>
    <xf borderId="5" fillId="5" fontId="11" numFmtId="165" xfId="0" applyAlignment="1" applyBorder="1" applyFill="1" applyFont="1" applyNumberFormat="1">
      <alignment horizontal="left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shrinkToFit="0" wrapText="1"/>
    </xf>
    <xf borderId="1" fillId="2" fontId="1" numFmtId="16" xfId="0" applyAlignment="1" applyBorder="1" applyFill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7" fillId="0" fontId="1" numFmtId="0" xfId="0" applyAlignment="1" applyBorder="1" applyFont="1">
      <alignment shrinkToFit="0" vertical="center" wrapText="1"/>
    </xf>
    <xf borderId="8" fillId="6" fontId="12" numFmtId="0" xfId="0" applyAlignment="1" applyBorder="1" applyFill="1" applyFont="1">
      <alignment shrinkToFit="0" vertical="center" wrapText="1"/>
    </xf>
    <xf borderId="8" fillId="7" fontId="12" numFmtId="0" xfId="0" applyAlignment="1" applyBorder="1" applyFill="1" applyFont="1">
      <alignment shrinkToFit="0" vertical="center" wrapText="1"/>
    </xf>
    <xf borderId="9" fillId="5" fontId="1" numFmtId="0" xfId="0" applyAlignment="1" applyBorder="1" applyFill="1" applyFont="1">
      <alignment vertical="center"/>
    </xf>
    <xf borderId="8" fillId="0" fontId="5" numFmtId="0" xfId="0" applyAlignment="1" applyBorder="1" applyFont="1">
      <alignment horizontal="left" readingOrder="0" shrinkToFit="0" vertical="center" wrapText="1"/>
    </xf>
    <xf borderId="8" fillId="0" fontId="13" numFmtId="0" xfId="0" applyAlignment="1" applyBorder="1" applyFont="1">
      <alignment horizontal="left" readingOrder="0" shrinkToFit="0" vertical="center" wrapText="1"/>
    </xf>
    <xf borderId="10" fillId="5" fontId="1" numFmtId="0" xfId="0" applyAlignment="1" applyBorder="1" applyFill="1" applyFont="1">
      <alignment vertical="center"/>
    </xf>
    <xf borderId="8" fillId="8" fontId="12" numFmtId="0" xfId="0" applyAlignment="1" applyBorder="1" applyFill="1" applyFont="1">
      <alignment shrinkToFit="0" vertical="top" wrapText="1"/>
    </xf>
    <xf borderId="8" fillId="0" fontId="12" numFmtId="0" xfId="0" applyAlignment="1" applyBorder="1" applyFont="1">
      <alignment readingOrder="0" shrinkToFit="0" vertical="top" wrapText="1"/>
    </xf>
    <xf borderId="0" fillId="0" fontId="5" numFmtId="0" xfId="0" applyAlignment="1" applyFont="1">
      <alignment shrinkToFit="0" vertical="center" wrapText="1"/>
    </xf>
    <xf borderId="0" fillId="0" fontId="1" numFmtId="9" xfId="0" applyAlignment="1" applyFont="1" applyNumberFormat="1">
      <alignment horizontal="center" vertical="center"/>
    </xf>
    <xf borderId="11" fillId="0" fontId="1" numFmtId="49" xfId="0" applyAlignment="1" applyBorder="1" applyFont="1" applyNumberFormat="1">
      <alignment horizontal="center" vertical="center"/>
    </xf>
    <xf borderId="12" fillId="0" fontId="1" numFmtId="0" xfId="0" applyAlignment="1" applyBorder="1" applyFont="1">
      <alignment vertical="center"/>
    </xf>
    <xf borderId="13" fillId="0" fontId="1" numFmtId="0" xfId="0" applyAlignment="1" applyBorder="1" applyFont="1">
      <alignment shrinkToFit="0" vertical="center" wrapText="1"/>
    </xf>
    <xf borderId="8" fillId="9" fontId="12" numFmtId="0" xfId="0" applyAlignment="1" applyBorder="1" applyFill="1" applyFont="1">
      <alignment readingOrder="0" shrinkToFit="0" vertical="top" wrapText="1"/>
    </xf>
    <xf borderId="8" fillId="7" fontId="12" numFmtId="0" xfId="0" applyAlignment="1" applyBorder="1" applyFill="1" applyFont="1">
      <alignment shrinkToFit="0" vertical="top" wrapText="1"/>
    </xf>
    <xf borderId="10" fillId="5" fontId="1" numFmtId="0" xfId="0" applyAlignment="1" applyBorder="1" applyFill="1" applyFont="1">
      <alignment vertical="top"/>
    </xf>
    <xf borderId="8" fillId="0" fontId="5" numFmtId="0" xfId="0" applyAlignment="1" applyBorder="1" applyFont="1">
      <alignment horizontal="left" readingOrder="0" shrinkToFit="0" vertical="top" wrapText="1"/>
    </xf>
    <xf borderId="1" fillId="2" fontId="1" numFmtId="16" xfId="0" applyAlignment="1" applyBorder="1" applyFill="1" applyFont="1" applyNumberFormat="1">
      <alignment horizontal="center" vertical="center"/>
    </xf>
    <xf borderId="8" fillId="6" fontId="12" numFmtId="0" xfId="0" applyAlignment="1" applyBorder="1" applyFill="1" applyFont="1">
      <alignment shrinkToFit="0" vertical="top" wrapText="1"/>
    </xf>
    <xf borderId="13" fillId="0" fontId="1" numFmtId="0" xfId="0" applyAlignment="1" applyBorder="1" applyFont="1">
      <alignment vertical="center"/>
    </xf>
    <xf borderId="8" fillId="10" fontId="12" numFmtId="0" xfId="0" applyAlignment="1" applyBorder="1" applyFill="1" applyFont="1">
      <alignment shrinkToFit="0" vertical="top" wrapText="1"/>
    </xf>
    <xf borderId="6" fillId="0" fontId="5" numFmtId="0" xfId="0" applyAlignment="1" applyBorder="1" applyFont="1">
      <alignment horizontal="center" shrinkToFit="0" vertical="center" wrapText="1"/>
    </xf>
    <xf borderId="12" fillId="0" fontId="1" numFmtId="0" xfId="0" applyAlignment="1" applyBorder="1" applyFont="1">
      <alignment readingOrder="0" vertical="center"/>
    </xf>
    <xf borderId="13" fillId="0" fontId="1" numFmtId="0" xfId="0" applyAlignment="1" applyBorder="1" applyFont="1">
      <alignment readingOrder="0" shrinkToFit="0" vertical="center" wrapText="1"/>
    </xf>
    <xf borderId="8" fillId="0" fontId="1" numFmtId="0" xfId="0" applyAlignment="1" applyBorder="1" applyFont="1">
      <alignment vertical="top"/>
    </xf>
    <xf borderId="10" fillId="5" fontId="5" numFmtId="0" xfId="0" applyAlignment="1" applyBorder="1" applyFill="1" applyFont="1">
      <alignment shrinkToFit="0" wrapText="1"/>
    </xf>
    <xf borderId="10" fillId="0" fontId="5" numFmtId="0" xfId="0" applyAlignment="1" applyBorder="1" applyFont="1">
      <alignment shrinkToFit="0" vertical="top" wrapText="1"/>
    </xf>
    <xf borderId="8" fillId="0" fontId="5" numFmtId="0" xfId="0" applyAlignment="1" applyBorder="1" applyFont="1">
      <alignment shrinkToFit="0" vertical="top" wrapText="1"/>
    </xf>
    <xf borderId="14" fillId="0" fontId="1" numFmtId="49" xfId="0" applyAlignment="1" applyBorder="1" applyFont="1" applyNumberFormat="1">
      <alignment horizontal="center" vertical="center"/>
    </xf>
    <xf borderId="8" fillId="5" fontId="5" numFmtId="0" xfId="0" applyAlignment="1" applyBorder="1" applyFill="1" applyFont="1">
      <alignment shrinkToFit="0" wrapText="1"/>
    </xf>
    <xf borderId="8" fillId="5" fontId="5" numFmtId="0" xfId="0" applyAlignment="1" applyBorder="1" applyFill="1" applyFont="1">
      <alignment horizontal="center" shrinkToFit="0" vertical="center" wrapText="1"/>
    </xf>
    <xf borderId="8" fillId="0" fontId="5" numFmtId="0" xfId="0" applyAlignment="1" applyBorder="1" applyFont="1">
      <alignment horizontal="center" shrinkToFit="0" vertical="center" wrapText="1"/>
    </xf>
    <xf borderId="8" fillId="0" fontId="5" numFmtId="0" xfId="0" applyAlignment="1" applyBorder="1" applyFont="1">
      <alignment horizontal="left" shrinkToFit="0" vertical="top" wrapText="1"/>
    </xf>
    <xf borderId="8" fillId="11" fontId="12" numFmtId="0" xfId="0" applyAlignment="1" applyBorder="1" applyFill="1" applyFont="1">
      <alignment shrinkToFit="0" vertical="top" wrapText="1"/>
    </xf>
    <xf borderId="0" fillId="0" fontId="1" numFmtId="0" xfId="0" applyAlignment="1" applyFont="1">
      <alignment horizontal="right" vertical="center"/>
    </xf>
    <xf borderId="0" fillId="0" fontId="1" numFmtId="49" xfId="0" applyAlignment="1" applyFont="1" applyNumberFormat="1">
      <alignment horizontal="center" shrinkToFit="0" vertical="center" wrapText="1"/>
    </xf>
    <xf borderId="0" fillId="0" fontId="14" numFmtId="9" xfId="0" applyAlignment="1" applyFont="1" applyNumberFormat="1">
      <alignment horizontal="center" vertical="center"/>
    </xf>
    <xf borderId="11" fillId="0" fontId="1" numFmtId="49" xfId="0" applyAlignment="1" applyBorder="1" applyFont="1" applyNumberFormat="1">
      <alignment horizontal="center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4" numFmtId="0" xfId="0" applyAlignment="1" applyFont="1">
      <alignment horizontal="center"/>
    </xf>
    <xf borderId="0" fillId="0" fontId="4" numFmtId="0" xfId="0" applyAlignment="1" applyFont="1">
      <alignment horizontal="left"/>
    </xf>
    <xf borderId="2" fillId="3" fontId="15" numFmtId="0" xfId="0" applyAlignment="1" applyBorder="1" applyFill="1" applyFont="1">
      <alignment horizontal="left" vertical="center"/>
    </xf>
    <xf borderId="3" fillId="0" fontId="11" numFmtId="165" xfId="0" applyAlignment="1" applyBorder="1" applyFont="1" applyNumberFormat="1">
      <alignment horizontal="left" readingOrder="0" shrinkToFit="0" vertical="center" wrapText="1"/>
    </xf>
    <xf borderId="9" fillId="5" fontId="1" numFmtId="0" xfId="0" applyAlignment="1" applyBorder="1" applyFill="1" applyFont="1">
      <alignment vertical="top"/>
    </xf>
    <xf borderId="8" fillId="0" fontId="5" numFmtId="0" xfId="0" applyAlignment="1" applyBorder="1" applyFont="1">
      <alignment readingOrder="0" shrinkToFit="0" vertical="top" wrapText="1"/>
    </xf>
    <xf borderId="10" fillId="0" fontId="1" numFmtId="0" xfId="0" applyAlignment="1" applyBorder="1" applyFont="1">
      <alignment readingOrder="0" shrinkToFit="0" vertical="top" wrapText="1"/>
    </xf>
    <xf borderId="8" fillId="8" fontId="12" numFmtId="0" xfId="0" applyAlignment="1" applyBorder="1" applyFill="1" applyFont="1">
      <alignment readingOrder="0" shrinkToFit="0" vertical="top" wrapText="1"/>
    </xf>
    <xf borderId="10" fillId="0" fontId="1" numFmtId="0" xfId="0" applyAlignment="1" applyBorder="1" applyFont="1">
      <alignment shrinkToFit="0" vertical="top" wrapText="1"/>
    </xf>
    <xf borderId="2" fillId="4" fontId="7" numFmtId="0" xfId="0" applyAlignment="1" applyBorder="1" applyFill="1" applyFont="1">
      <alignment horizontal="left" readingOrder="0" vertical="center"/>
    </xf>
    <xf borderId="9" fillId="5" fontId="1" numFmtId="0" xfId="0" applyAlignment="1" applyBorder="1" applyFill="1" applyFont="1">
      <alignment vertical="bottom"/>
    </xf>
    <xf borderId="0" fillId="0" fontId="1" numFmtId="3" xfId="0" applyAlignment="1" applyFont="1" applyNumberFormat="1">
      <alignment horizontal="center" vertical="center"/>
    </xf>
    <xf borderId="8" fillId="11" fontId="12" numFmtId="0" xfId="0" applyAlignment="1" applyBorder="1" applyFill="1" applyFont="1">
      <alignment readingOrder="0" shrinkToFit="0" vertical="top" wrapText="1"/>
    </xf>
    <xf borderId="9" fillId="5" fontId="1" numFmtId="0" xfId="0" applyAlignment="1" applyBorder="1" applyFill="1" applyFont="1">
      <alignment readingOrder="0" shrinkToFit="0" vertical="center" wrapText="1"/>
    </xf>
    <xf borderId="10" fillId="0" fontId="1" numFmtId="0" xfId="0" applyAlignment="1" applyBorder="1" applyFont="1">
      <alignment horizontal="left" readingOrder="0" shrinkToFit="0" vertical="top" wrapText="1"/>
    </xf>
    <xf borderId="10" fillId="12" fontId="1" numFmtId="0" xfId="0" applyAlignment="1" applyBorder="1" applyFill="1" applyFont="1">
      <alignment shrinkToFit="0" vertical="top" wrapText="1"/>
    </xf>
    <xf borderId="10" fillId="0" fontId="1" numFmtId="0" xfId="0" applyAlignment="1" applyBorder="1" applyFont="1">
      <alignment horizontal="left" shrinkToFit="0" vertical="top" wrapText="1"/>
    </xf>
    <xf borderId="14" fillId="0" fontId="1" numFmtId="49" xfId="0" applyAlignment="1" applyBorder="1" applyFont="1" applyNumberFormat="1">
      <alignment horizontal="center" shrinkToFit="0" vertical="center" wrapText="1"/>
    </xf>
    <xf borderId="0" fillId="0" fontId="2" numFmtId="14" xfId="0" applyFont="1" applyNumberFormat="1"/>
    <xf borderId="1" fillId="2" fontId="2" numFmtId="0" xfId="0" applyBorder="1" applyFill="1" applyFont="1"/>
    <xf borderId="0" fillId="0" fontId="6" numFmtId="0" xfId="0" applyFont="1"/>
    <xf borderId="9" fillId="0" fontId="12" numFmtId="0" xfId="0" applyAlignment="1" applyBorder="1" applyFont="1">
      <alignment readingOrder="0" shrinkToFit="0" vertical="top" wrapText="1"/>
    </xf>
    <xf borderId="8" fillId="5" fontId="1" numFmtId="0" xfId="0" applyAlignment="1" applyBorder="1" applyFill="1" applyFont="1">
      <alignment vertical="top"/>
    </xf>
    <xf borderId="9" fillId="0" fontId="1" numFmtId="0" xfId="0" applyAlignment="1" applyBorder="1" applyFont="1">
      <alignment readingOrder="0" shrinkToFit="0" vertical="top" wrapText="1"/>
    </xf>
    <xf borderId="0" fillId="0" fontId="16" numFmtId="14" xfId="0" applyAlignment="1" applyFont="1" applyNumberFormat="1">
      <alignment vertical="center"/>
    </xf>
    <xf borderId="1" fillId="2" fontId="16" numFmtId="0" xfId="0" applyAlignment="1" applyBorder="1" applyFill="1" applyFont="1">
      <alignment vertical="center"/>
    </xf>
    <xf borderId="0" fillId="0" fontId="16" numFmtId="0" xfId="0" applyAlignment="1" applyFont="1">
      <alignment vertical="center"/>
    </xf>
    <xf borderId="9" fillId="0" fontId="12" numFmtId="0" xfId="0" applyAlignment="1" applyBorder="1" applyFont="1">
      <alignment shrinkToFit="0" vertical="top" wrapText="1"/>
    </xf>
    <xf borderId="8" fillId="5" fontId="5" numFmtId="0" xfId="0" applyAlignment="1" applyBorder="1" applyFill="1" applyFont="1">
      <alignment horizontal="left" shrinkToFit="0" vertical="top" wrapText="1"/>
    </xf>
    <xf borderId="8" fillId="10" fontId="12" numFmtId="0" xfId="0" applyAlignment="1" applyBorder="1" applyFill="1" applyFont="1">
      <alignment readingOrder="0" shrinkToFit="0" vertical="top" wrapText="1"/>
    </xf>
    <xf borderId="0" fillId="0" fontId="14" numFmtId="0" xfId="0" applyFont="1"/>
    <xf borderId="8" fillId="0" fontId="13" numFmtId="0" xfId="0" applyAlignment="1" applyBorder="1" applyFont="1">
      <alignment horizontal="left" shrinkToFit="0" vertical="top" wrapText="1"/>
    </xf>
    <xf borderId="0" fillId="0" fontId="17" numFmtId="0" xfId="0" applyAlignment="1" applyFont="1">
      <alignment vertical="center"/>
    </xf>
    <xf borderId="0" fillId="0" fontId="18" numFmtId="0" xfId="0" applyFont="1"/>
    <xf borderId="1" fillId="3" fontId="3" numFmtId="0" xfId="0" applyAlignment="1" applyBorder="1" applyFill="1" applyFont="1">
      <alignment horizontal="center" readingOrder="0" vertical="center"/>
    </xf>
    <xf borderId="0" fillId="0" fontId="4" numFmtId="0" xfId="0" applyAlignment="1" applyFont="1">
      <alignment horizontal="left" vertical="center"/>
    </xf>
    <xf borderId="1" fillId="2" fontId="1" numFmtId="0" xfId="0" applyAlignment="1" applyBorder="1" applyFill="1" applyFont="1">
      <alignment vertical="center"/>
    </xf>
    <xf borderId="8" fillId="5" fontId="5" numFmtId="0" xfId="0" applyAlignment="1" applyBorder="1" applyFill="1" applyFont="1">
      <alignment horizontal="left" shrinkToFit="0" vertical="center" wrapText="1"/>
    </xf>
    <xf borderId="10" fillId="7" fontId="1" numFmtId="0" xfId="0" applyAlignment="1" applyBorder="1" applyFill="1" applyFont="1">
      <alignment shrinkToFit="0" vertical="top" wrapText="1"/>
    </xf>
    <xf borderId="10" fillId="0" fontId="1" numFmtId="0" xfId="0" applyAlignment="1" applyBorder="1" applyFont="1">
      <alignment horizontal="left" shrinkToFit="0" vertical="center" wrapText="1"/>
    </xf>
    <xf borderId="8" fillId="5" fontId="1" numFmtId="0" xfId="0" applyBorder="1" applyFill="1" applyFont="1"/>
    <xf borderId="8" fillId="5" fontId="5" numFmtId="0" xfId="0" applyAlignment="1" applyBorder="1" applyFill="1" applyFont="1">
      <alignment horizontal="left" readingOrder="0" shrinkToFit="0" vertical="center" wrapText="1"/>
    </xf>
    <xf borderId="0" fillId="0" fontId="14" numFmtId="0" xfId="0" applyAlignment="1" applyFont="1">
      <alignment vertical="center"/>
    </xf>
    <xf borderId="8" fillId="6" fontId="12" numFmtId="0" xfId="0" applyAlignment="1" applyBorder="1" applyFill="1" applyFont="1">
      <alignment shrinkToFit="0" wrapText="1"/>
    </xf>
    <xf borderId="8" fillId="0" fontId="5" numFmtId="0" xfId="0" applyAlignment="1" applyBorder="1" applyFont="1">
      <alignment horizontal="left" shrinkToFit="0" vertical="center" wrapText="1"/>
    </xf>
    <xf borderId="0" fillId="0" fontId="14" numFmtId="0" xfId="0" applyAlignment="1" applyFont="1">
      <alignment horizontal="center" vertical="center"/>
    </xf>
    <xf borderId="1" fillId="2" fontId="2" numFmtId="0" xfId="0" applyAlignment="1" applyBorder="1" applyFill="1" applyFont="1">
      <alignment shrinkToFit="0" vertical="center" wrapText="1"/>
    </xf>
    <xf borderId="0" fillId="0" fontId="4" numFmtId="0" xfId="0" applyAlignment="1" applyFont="1">
      <alignment horizontal="left" readingOrder="0" vertical="center"/>
    </xf>
    <xf borderId="0" fillId="0" fontId="6" numFmtId="0" xfId="0" applyAlignment="1" applyFont="1">
      <alignment shrinkToFit="0" vertical="center" wrapText="1"/>
    </xf>
    <xf borderId="10" fillId="0" fontId="1" numFmtId="0" xfId="0" applyAlignment="1" applyBorder="1" applyFont="1">
      <alignment shrinkToFit="0" vertical="center" wrapText="1"/>
    </xf>
    <xf borderId="10" fillId="10" fontId="1" numFmtId="0" xfId="0" applyAlignment="1" applyBorder="1" applyFill="1" applyFont="1">
      <alignment shrinkToFit="0" wrapText="1"/>
    </xf>
    <xf borderId="9" fillId="5" fontId="1" numFmtId="0" xfId="0" applyBorder="1" applyFill="1" applyFont="1"/>
    <xf borderId="8" fillId="10" fontId="12" numFmtId="0" xfId="0" applyAlignment="1" applyBorder="1" applyFill="1" applyFont="1">
      <alignment shrinkToFit="0" wrapText="1"/>
    </xf>
    <xf borderId="8" fillId="10" fontId="12" numFmtId="0" xfId="0" applyAlignment="1" applyBorder="1" applyFill="1" applyFont="1">
      <alignment readingOrder="0" shrinkToFit="0" wrapText="1"/>
    </xf>
    <xf borderId="8" fillId="10" fontId="12" numFmtId="0" xfId="0" applyAlignment="1" applyBorder="1" applyFill="1" applyFont="1">
      <alignment readingOrder="0" shrinkToFit="0" vertical="center" wrapText="1"/>
    </xf>
    <xf borderId="9" fillId="5" fontId="1" numFmtId="0" xfId="0" applyAlignment="1" applyBorder="1" applyFill="1" applyFont="1">
      <alignment readingOrder="0" vertical="center"/>
    </xf>
    <xf borderId="8" fillId="0" fontId="13" numFmtId="0" xfId="0" applyAlignment="1" applyBorder="1" applyFont="1">
      <alignment horizontal="left" shrinkToFit="0" vertical="center" wrapText="1"/>
    </xf>
    <xf borderId="8" fillId="5" fontId="13" numFmtId="0" xfId="0" applyAlignment="1" applyBorder="1" applyFill="1" applyFont="1">
      <alignment horizontal="left" shrinkToFit="0" vertical="center" wrapText="1"/>
    </xf>
    <xf borderId="0" fillId="0" fontId="1" numFmtId="0" xfId="0" applyAlignment="1" applyFont="1">
      <alignment shrinkToFit="0" vertical="center" wrapText="1"/>
    </xf>
    <xf borderId="8" fillId="8" fontId="12" numFmtId="0" xfId="0" applyAlignment="1" applyBorder="1" applyFill="1" applyFont="1">
      <alignment readingOrder="0" shrinkToFit="0" vertical="center" wrapText="1"/>
    </xf>
    <xf borderId="8" fillId="0" fontId="13" numFmtId="0" xfId="0" applyAlignment="1" applyBorder="1" applyFont="1">
      <alignment horizontal="left" readingOrder="0" shrinkToFit="0" vertical="top" wrapText="1"/>
    </xf>
    <xf borderId="10" fillId="11" fontId="1" numFmtId="0" xfId="0" applyAlignment="1" applyBorder="1" applyFill="1" applyFont="1">
      <alignment readingOrder="0" shrinkToFit="0" vertical="top" wrapText="1"/>
    </xf>
    <xf borderId="0" fillId="0" fontId="13" numFmtId="0" xfId="0" applyAlignment="1" applyFont="1">
      <alignment shrinkToFit="0" wrapText="1"/>
    </xf>
    <xf borderId="0" fillId="0" fontId="1" numFmtId="0" xfId="0" applyAlignment="1" applyFont="1">
      <alignment horizontal="right"/>
    </xf>
    <xf borderId="1" fillId="2" fontId="1" numFmtId="0" xfId="0" applyAlignment="1" applyBorder="1" applyFill="1" applyFont="1">
      <alignment readingOrder="0"/>
    </xf>
    <xf borderId="0" fillId="0" fontId="19" numFmtId="0" xfId="0" applyFont="1"/>
    <xf borderId="0" fillId="0" fontId="1" numFmtId="0" xfId="0" applyAlignment="1" applyFont="1">
      <alignment horizontal="center"/>
    </xf>
    <xf borderId="0" fillId="0" fontId="9" numFmtId="0" xfId="0" applyAlignment="1" applyFont="1">
      <alignment horizontal="center"/>
    </xf>
    <xf borderId="1" fillId="2" fontId="1" numFmtId="16" xfId="0" applyAlignment="1" applyBorder="1" applyFill="1" applyFont="1" applyNumberFormat="1">
      <alignment horizontal="center" readingOrder="0" vertical="top"/>
    </xf>
    <xf borderId="7" fillId="0" fontId="1" numFmtId="0" xfId="0" applyAlignment="1" applyBorder="1" applyFont="1">
      <alignment shrinkToFit="0" vertical="top" wrapText="1"/>
    </xf>
    <xf borderId="8" fillId="8" fontId="20" numFmtId="0" xfId="0" applyAlignment="1" applyBorder="1" applyFill="1" applyFont="1">
      <alignment readingOrder="0" shrinkToFit="0" vertical="top" wrapText="1"/>
    </xf>
    <xf borderId="0" fillId="0" fontId="5" numFmtId="0" xfId="0" applyAlignment="1" applyFont="1">
      <alignment shrinkToFit="0" vertical="top" wrapText="1"/>
    </xf>
    <xf borderId="0" fillId="0" fontId="1" numFmtId="0" xfId="0" applyAlignment="1" applyFont="1">
      <alignment horizontal="center" vertical="top"/>
    </xf>
    <xf borderId="0" fillId="0" fontId="1" numFmtId="9" xfId="0" applyAlignment="1" applyFont="1" applyNumberFormat="1">
      <alignment horizontal="center" vertical="top"/>
    </xf>
    <xf borderId="0" fillId="0" fontId="1" numFmtId="0" xfId="0" applyAlignment="1" applyFont="1">
      <alignment vertical="top"/>
    </xf>
    <xf borderId="11" fillId="0" fontId="1" numFmtId="49" xfId="0" applyAlignment="1" applyBorder="1" applyFont="1" applyNumberFormat="1">
      <alignment horizontal="center" vertical="top"/>
    </xf>
    <xf borderId="8" fillId="8" fontId="12" numFmtId="0" xfId="0" applyAlignment="1" applyBorder="1" applyFill="1" applyFont="1">
      <alignment horizontal="left" readingOrder="0" shrinkToFit="0" vertical="top" wrapText="1"/>
    </xf>
    <xf borderId="0" fillId="0" fontId="1" numFmtId="0" xfId="0" applyAlignment="1" applyFont="1">
      <alignment horizontal="left"/>
    </xf>
    <xf borderId="12" fillId="0" fontId="1" numFmtId="0" xfId="0" applyAlignment="1" applyBorder="1" applyFont="1">
      <alignment horizontal="left" vertical="center"/>
    </xf>
    <xf borderId="13" fillId="0" fontId="1" numFmtId="0" xfId="0" applyAlignment="1" applyBorder="1" applyFont="1">
      <alignment horizontal="left" vertical="center"/>
    </xf>
    <xf borderId="9" fillId="5" fontId="1" numFmtId="0" xfId="0" applyAlignment="1" applyBorder="1" applyFill="1" applyFont="1">
      <alignment horizontal="left" vertical="top"/>
    </xf>
    <xf borderId="0" fillId="0" fontId="5" numFmtId="0" xfId="0" applyAlignment="1" applyFont="1">
      <alignment horizontal="left" shrinkToFit="0" wrapText="1"/>
    </xf>
    <xf borderId="11" fillId="0" fontId="1" numFmtId="49" xfId="0" applyAlignment="1" applyBorder="1" applyFont="1" applyNumberFormat="1">
      <alignment horizontal="left" vertical="center"/>
    </xf>
    <xf borderId="0" fillId="2" fontId="1" numFmtId="16" xfId="0" applyAlignment="1" applyFill="1" applyFont="1" applyNumberFormat="1">
      <alignment horizontal="center" vertical="center"/>
    </xf>
    <xf borderId="0" fillId="0" fontId="18" numFmtId="0" xfId="0" applyAlignment="1" applyFont="1">
      <alignment horizontal="center"/>
    </xf>
    <xf borderId="8" fillId="6" fontId="12" numFmtId="0" xfId="0" applyAlignment="1" applyBorder="1" applyFill="1" applyFont="1">
      <alignment readingOrder="0" shrinkToFit="0" wrapText="1"/>
    </xf>
    <xf borderId="0" fillId="0" fontId="18" numFmtId="0" xfId="0" applyAlignment="1" applyFont="1">
      <alignment vertical="center"/>
    </xf>
    <xf borderId="8" fillId="2" fontId="12" numFmtId="0" xfId="0" applyAlignment="1" applyBorder="1" applyFill="1" applyFont="1">
      <alignment shrinkToFit="0" vertical="top" wrapText="1"/>
    </xf>
    <xf borderId="8" fillId="6" fontId="1" numFmtId="0" xfId="0" applyAlignment="1" applyBorder="1" applyFill="1" applyFont="1">
      <alignment readingOrder="0" shrinkToFit="0" vertical="top" wrapText="1"/>
    </xf>
    <xf borderId="8" fillId="11" fontId="1" numFmtId="0" xfId="0" applyAlignment="1" applyBorder="1" applyFill="1" applyFont="1">
      <alignment shrinkToFit="0" vertical="top" wrapText="1"/>
    </xf>
    <xf borderId="8" fillId="8" fontId="1" numFmtId="0" xfId="0" applyAlignment="1" applyBorder="1" applyFill="1" applyFont="1">
      <alignment shrinkToFit="0" vertical="top" wrapText="1"/>
    </xf>
    <xf borderId="0" fillId="0" fontId="21" numFmtId="0" xfId="0" applyAlignment="1" applyFont="1">
      <alignment horizontal="center" readingOrder="0" shrinkToFit="0" vertical="center" wrapText="0"/>
    </xf>
    <xf borderId="0" fillId="0" fontId="22" numFmtId="0" xfId="0" applyAlignment="1" applyFont="1">
      <alignment vertical="bottom"/>
    </xf>
    <xf borderId="15" fillId="2" fontId="23" numFmtId="0" xfId="0" applyAlignment="1" applyBorder="1" applyFill="1" applyFont="1">
      <alignment horizontal="center" shrinkToFit="0" vertical="center" wrapText="0"/>
    </xf>
    <xf borderId="16" fillId="2" fontId="23" numFmtId="0" xfId="0" applyAlignment="1" applyBorder="1" applyFill="1" applyFont="1">
      <alignment horizontal="center" shrinkToFit="0" vertical="center" wrapText="0"/>
    </xf>
    <xf borderId="17" fillId="2" fontId="23" numFmtId="0" xfId="0" applyAlignment="1" applyBorder="1" applyFill="1" applyFont="1">
      <alignment horizontal="center" shrinkToFit="0" vertical="center" wrapText="0"/>
    </xf>
    <xf borderId="18" fillId="13" fontId="23" numFmtId="0" xfId="0" applyAlignment="1" applyBorder="1" applyFill="1" applyFont="1">
      <alignment horizontal="center" shrinkToFit="0" vertical="center" wrapText="0"/>
    </xf>
    <xf borderId="19" fillId="13" fontId="23" numFmtId="0" xfId="0" applyAlignment="1" applyBorder="1" applyFill="1" applyFont="1">
      <alignment horizontal="center" shrinkToFit="0" vertical="center" wrapText="0"/>
    </xf>
    <xf borderId="20" fillId="13" fontId="23" numFmtId="0" xfId="0" applyAlignment="1" applyBorder="1" applyFill="1" applyFont="1">
      <alignment horizontal="center" shrinkToFit="0" vertical="center" wrapText="0"/>
    </xf>
    <xf borderId="0" fillId="0" fontId="22" numFmtId="0" xfId="0" applyAlignment="1" applyFont="1">
      <alignment readingOrder="0" vertical="bottom"/>
    </xf>
    <xf borderId="21" fillId="14" fontId="23" numFmtId="0" xfId="0" applyAlignment="1" applyBorder="1" applyFill="1" applyFont="1">
      <alignment horizontal="center" shrinkToFit="0" vertical="center" wrapText="0"/>
    </xf>
    <xf borderId="22" fillId="14" fontId="23" numFmtId="0" xfId="0" applyAlignment="1" applyBorder="1" applyFill="1" applyFont="1">
      <alignment horizontal="center" shrinkToFit="0" vertical="center" wrapText="0"/>
    </xf>
    <xf borderId="23" fillId="14" fontId="23" numFmtId="0" xfId="0" applyAlignment="1" applyBorder="1" applyFill="1" applyFont="1">
      <alignment horizontal="center" shrinkToFit="0" vertical="center" wrapText="0"/>
    </xf>
    <xf borderId="0" fillId="0" fontId="22" numFmtId="166" xfId="0" applyAlignment="1" applyFont="1" applyNumberFormat="1">
      <alignment horizontal="center" vertical="bottom"/>
    </xf>
    <xf borderId="0" fillId="0" fontId="24" numFmtId="0" xfId="0" applyAlignment="1" applyFont="1">
      <alignment readingOrder="0" vertical="bottom"/>
    </xf>
    <xf borderId="0" fillId="0" fontId="24" numFmtId="166" xfId="0" applyAlignment="1" applyFont="1" applyNumberFormat="1">
      <alignment vertical="bottom"/>
    </xf>
    <xf borderId="0" fillId="0" fontId="22" numFmtId="0" xfId="0" applyAlignment="1" applyFont="1">
      <alignment horizontal="center" vertical="bottom"/>
    </xf>
    <xf borderId="15" fillId="2" fontId="23" numFmtId="0" xfId="0" applyAlignment="1" applyBorder="1" applyFill="1" applyFont="1">
      <alignment horizontal="center" readingOrder="0" shrinkToFit="0" vertical="center" wrapText="0"/>
    </xf>
    <xf borderId="16" fillId="2" fontId="23" numFmtId="0" xfId="0" applyAlignment="1" applyBorder="1" applyFill="1" applyFont="1">
      <alignment horizontal="center" readingOrder="0" shrinkToFit="0" vertical="center" wrapText="0"/>
    </xf>
    <xf borderId="18" fillId="13" fontId="23" numFmtId="0" xfId="0" applyAlignment="1" applyBorder="1" applyFill="1" applyFont="1">
      <alignment horizontal="center" readingOrder="0" shrinkToFit="0" vertical="center" wrapText="0"/>
    </xf>
    <xf borderId="19" fillId="13" fontId="23" numFmtId="0" xfId="0" applyAlignment="1" applyBorder="1" applyFill="1" applyFont="1">
      <alignment horizontal="center" readingOrder="0" shrinkToFit="0" vertical="center" wrapText="0"/>
    </xf>
    <xf borderId="20" fillId="13" fontId="23" numFmtId="0" xfId="0" applyAlignment="1" applyBorder="1" applyFill="1" applyFont="1">
      <alignment horizontal="center" readingOrder="0" shrinkToFit="0" vertical="center" wrapText="0"/>
    </xf>
    <xf borderId="24" fillId="2" fontId="23" numFmtId="0" xfId="0" applyAlignment="1" applyBorder="1" applyFill="1" applyFont="1">
      <alignment horizontal="center" readingOrder="0" shrinkToFit="0" vertical="center" wrapText="0"/>
    </xf>
    <xf borderId="0" fillId="2" fontId="23" numFmtId="0" xfId="0" applyAlignment="1" applyFill="1" applyFont="1">
      <alignment horizontal="center" readingOrder="0" shrinkToFit="0" vertical="center" wrapText="0"/>
    </xf>
    <xf borderId="25" fillId="2" fontId="23" numFmtId="0" xfId="0" applyAlignment="1" applyBorder="1" applyFill="1" applyFont="1">
      <alignment horizontal="center" shrinkToFit="0" vertical="center" wrapText="0"/>
    </xf>
    <xf borderId="25" fillId="2" fontId="23" numFmtId="0" xfId="0" applyAlignment="1" applyBorder="1" applyFill="1" applyFont="1">
      <alignment horizontal="center" readingOrder="0" shrinkToFit="0" vertical="center" wrapText="0"/>
    </xf>
    <xf borderId="24" fillId="14" fontId="23" numFmtId="0" xfId="0" applyAlignment="1" applyBorder="1" applyFill="1" applyFont="1">
      <alignment horizontal="center" readingOrder="0" shrinkToFit="0" vertical="center" wrapText="0"/>
    </xf>
    <xf borderId="0" fillId="14" fontId="23" numFmtId="0" xfId="0" applyAlignment="1" applyFill="1" applyFont="1">
      <alignment horizontal="center" readingOrder="0" shrinkToFit="0" vertical="center" wrapText="0"/>
    </xf>
    <xf borderId="0" fillId="0" fontId="25" numFmtId="0" xfId="0" applyAlignment="1" applyFont="1">
      <alignment horizontal="center" readingOrder="0" shrinkToFit="0" vertical="center" wrapText="0"/>
    </xf>
    <xf borderId="0" fillId="0" fontId="1" numFmtId="0" xfId="0" applyAlignment="1" applyFont="1">
      <alignment vertical="bottom"/>
    </xf>
    <xf borderId="15" fillId="2" fontId="1" numFmtId="0" xfId="0" applyAlignment="1" applyBorder="1" applyFill="1" applyFont="1">
      <alignment shrinkToFit="0" vertical="center" wrapText="0"/>
    </xf>
    <xf borderId="16" fillId="2" fontId="26" numFmtId="0" xfId="0" applyAlignment="1" applyBorder="1" applyFill="1" applyFont="1">
      <alignment horizontal="center" shrinkToFit="0" vertical="center" wrapText="0"/>
    </xf>
    <xf borderId="16" fillId="2" fontId="1" numFmtId="0" xfId="0" applyAlignment="1" applyBorder="1" applyFill="1" applyFont="1">
      <alignment horizontal="center" shrinkToFit="0" vertical="center" wrapText="0"/>
    </xf>
    <xf borderId="17" fillId="2" fontId="1" numFmtId="0" xfId="0" applyAlignment="1" applyBorder="1" applyFill="1" applyFont="1">
      <alignment horizontal="center" shrinkToFit="0" vertical="center" wrapText="0"/>
    </xf>
    <xf borderId="16" fillId="2" fontId="1" numFmtId="0" xfId="0" applyAlignment="1" applyBorder="1" applyFill="1" applyFont="1">
      <alignment shrinkToFit="0" vertical="center" wrapText="0"/>
    </xf>
    <xf borderId="18" fillId="13" fontId="1" numFmtId="0" xfId="0" applyAlignment="1" applyBorder="1" applyFill="1" applyFont="1">
      <alignment shrinkToFit="0" vertical="center" wrapText="0"/>
    </xf>
    <xf borderId="19" fillId="13" fontId="26" numFmtId="0" xfId="0" applyAlignment="1" applyBorder="1" applyFill="1" applyFont="1">
      <alignment horizontal="center" shrinkToFit="0" vertical="center" wrapText="0"/>
    </xf>
    <xf borderId="19" fillId="13" fontId="1" numFmtId="0" xfId="0" applyAlignment="1" applyBorder="1" applyFill="1" applyFont="1">
      <alignment horizontal="center" shrinkToFit="0" vertical="center" wrapText="0"/>
    </xf>
    <xf borderId="20" fillId="13" fontId="1" numFmtId="0" xfId="0" applyAlignment="1" applyBorder="1" applyFill="1" applyFont="1">
      <alignment horizontal="center" shrinkToFit="0" vertical="center" wrapText="0"/>
    </xf>
    <xf borderId="19" fillId="13" fontId="1" numFmtId="0" xfId="0" applyAlignment="1" applyBorder="1" applyFill="1" applyFont="1">
      <alignment shrinkToFit="0" vertical="center" wrapText="0"/>
    </xf>
    <xf borderId="15" fillId="2" fontId="1" numFmtId="0" xfId="0" applyAlignment="1" applyBorder="1" applyFill="1" applyFont="1">
      <alignment readingOrder="0" shrinkToFit="0" vertical="center" wrapText="0"/>
    </xf>
    <xf borderId="16" fillId="2" fontId="1" numFmtId="0" xfId="0" applyAlignment="1" applyBorder="1" applyFill="1" applyFont="1">
      <alignment readingOrder="0" shrinkToFit="0" vertical="center" wrapText="0"/>
    </xf>
    <xf borderId="17" fillId="2" fontId="1" numFmtId="0" xfId="0" applyAlignment="1" applyBorder="1" applyFill="1" applyFont="1">
      <alignment horizontal="center" readingOrder="0" shrinkToFit="0" vertical="center" wrapText="0"/>
    </xf>
    <xf borderId="16" fillId="2" fontId="1" numFmtId="0" xfId="0" applyAlignment="1" applyBorder="1" applyFill="1" applyFont="1">
      <alignment horizontal="center" readingOrder="0" shrinkToFit="0" vertical="center" wrapText="0"/>
    </xf>
    <xf borderId="18" fillId="13" fontId="1" numFmtId="0" xfId="0" applyAlignment="1" applyBorder="1" applyFill="1" applyFont="1">
      <alignment readingOrder="0" shrinkToFit="0" vertical="center" wrapText="0"/>
    </xf>
    <xf borderId="19" fillId="13" fontId="1" numFmtId="0" xfId="0" applyAlignment="1" applyBorder="1" applyFill="1" applyFont="1">
      <alignment readingOrder="0" shrinkToFit="0" vertical="center" wrapText="0"/>
    </xf>
    <xf borderId="24" fillId="13" fontId="1" numFmtId="0" xfId="0" applyAlignment="1" applyBorder="1" applyFill="1" applyFont="1">
      <alignment readingOrder="0" shrinkToFit="0" vertical="center" wrapText="0"/>
    </xf>
    <xf borderId="0" fillId="13" fontId="1" numFmtId="0" xfId="0" applyAlignment="1" applyFill="1" applyFont="1">
      <alignment horizontal="center" shrinkToFit="0" vertical="center" wrapText="0"/>
    </xf>
    <xf borderId="25" fillId="13" fontId="1" numFmtId="0" xfId="0" applyAlignment="1" applyBorder="1" applyFill="1" applyFont="1">
      <alignment horizontal="center" shrinkToFit="0" vertical="center" wrapText="0"/>
    </xf>
    <xf borderId="24" fillId="13" fontId="1" numFmtId="0" xfId="0" applyAlignment="1" applyBorder="1" applyFill="1" applyFont="1">
      <alignment shrinkToFit="0" vertical="center" wrapText="0"/>
    </xf>
    <xf borderId="0" fillId="13" fontId="1" numFmtId="0" xfId="0" applyAlignment="1" applyFill="1" applyFont="1">
      <alignment shrinkToFit="0" vertical="center" wrapText="0"/>
    </xf>
    <xf borderId="0" fillId="13" fontId="1" numFmtId="0" xfId="0" applyAlignment="1" applyFill="1" applyFont="1">
      <alignment readingOrder="0" shrinkToFit="0" vertical="center" wrapText="0"/>
    </xf>
    <xf borderId="21" fillId="14" fontId="26" numFmtId="0" xfId="0" applyAlignment="1" applyBorder="1" applyFill="1" applyFont="1">
      <alignment horizontal="center" readingOrder="0" shrinkToFit="0" vertical="center" wrapText="0"/>
    </xf>
    <xf borderId="22" fillId="14" fontId="26" numFmtId="0" xfId="0" applyAlignment="1" applyBorder="1" applyFill="1" applyFont="1">
      <alignment horizontal="center" shrinkToFit="0" vertical="center" wrapText="0"/>
    </xf>
    <xf borderId="23" fillId="14" fontId="26" numFmtId="0" xfId="0" applyAlignment="1" applyBorder="1" applyFill="1" applyFont="1">
      <alignment horizontal="center" shrinkToFit="0" vertical="center" wrapText="0"/>
    </xf>
    <xf borderId="21" fillId="14" fontId="26" numFmtId="0" xfId="0" applyAlignment="1" applyBorder="1" applyFill="1" applyFont="1">
      <alignment horizontal="center" shrinkToFit="0" vertical="center" wrapText="0"/>
    </xf>
    <xf borderId="0" fillId="0" fontId="24" numFmtId="0" xfId="0" applyAlignment="1" applyFont="1">
      <alignment vertical="bottom"/>
    </xf>
    <xf borderId="6" fillId="15" fontId="1" numFmtId="0" xfId="0" applyAlignment="1" applyBorder="1" applyFill="1" applyFont="1">
      <alignment horizontal="center" shrinkToFit="0" vertical="center" wrapText="1"/>
    </xf>
    <xf borderId="6" fillId="15" fontId="14" numFmtId="0" xfId="0" applyAlignment="1" applyBorder="1" applyFill="1" applyFont="1">
      <alignment horizontal="center" vertical="center"/>
    </xf>
    <xf borderId="6" fillId="15" fontId="14" numFmtId="0" xfId="0" applyAlignment="1" applyBorder="1" applyFill="1" applyFont="1">
      <alignment horizontal="center" shrinkToFit="0" vertical="center" wrapText="1"/>
    </xf>
    <xf borderId="0" fillId="0" fontId="12" numFmtId="0" xfId="0" applyFont="1"/>
    <xf borderId="6" fillId="15" fontId="1" numFmtId="0" xfId="0" applyAlignment="1" applyBorder="1" applyFill="1" applyFont="1">
      <alignment horizontal="center" vertical="center"/>
    </xf>
    <xf borderId="6" fillId="0" fontId="1" numFmtId="9" xfId="0" applyAlignment="1" applyBorder="1" applyFont="1" applyNumberFormat="1">
      <alignment horizontal="center" vertical="center"/>
    </xf>
    <xf borderId="0" fillId="0" fontId="18" numFmtId="0" xfId="0" applyFont="1"/>
    <xf borderId="0" fillId="0" fontId="12" numFmtId="0" xfId="0" applyFont="1"/>
    <xf borderId="6" fillId="15" fontId="1" numFmtId="0" xfId="0" applyBorder="1" applyFill="1" applyFont="1"/>
    <xf borderId="26" fillId="15" fontId="1" numFmtId="0" xfId="0" applyAlignment="1" applyBorder="1" applyFill="1" applyFont="1">
      <alignment horizontal="center" vertical="center"/>
    </xf>
    <xf borderId="6" fillId="0" fontId="1" numFmtId="0" xfId="0" applyBorder="1" applyFont="1"/>
    <xf borderId="6" fillId="0" fontId="1" numFmtId="9" xfId="0" applyAlignment="1" applyBorder="1" applyFont="1" applyNumberFormat="1">
      <alignment horizontal="center" vertical="center"/>
    </xf>
    <xf borderId="14" fillId="0" fontId="1" numFmtId="9" xfId="0" applyAlignment="1" applyBorder="1" applyFont="1" applyNumberFormat="1">
      <alignment horizontal="center" vertical="center"/>
    </xf>
    <xf borderId="0" fillId="0" fontId="18" numFmtId="9" xfId="0" applyFont="1" applyNumberFormat="1"/>
    <xf borderId="14" fillId="0" fontId="1" numFmtId="9" xfId="0" applyAlignment="1" applyBorder="1" applyFont="1" applyNumberFormat="1">
      <alignment horizontal="center" vertical="center"/>
    </xf>
    <xf borderId="6" fillId="0" fontId="1" numFmtId="0" xfId="0" applyBorder="1" applyFont="1"/>
    <xf quotePrefix="1" borderId="0" fillId="0" fontId="1" numFmtId="0" xfId="0" applyFont="1"/>
  </cellXfs>
  <cellStyles count="1">
    <cellStyle xfId="0" name="Normal" builtinId="0"/>
  </cellStyles>
  <dxfs count="18">
    <dxf>
      <font/>
      <fill>
        <patternFill patternType="solid">
          <fgColor rgb="FF8EAADB"/>
          <bgColor rgb="FF8EAADB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BFBFBF"/>
          <bgColor rgb="FFBFBFBF"/>
        </patternFill>
      </fill>
      <border/>
    </dxf>
    <dxf>
      <font/>
      <fill>
        <patternFill patternType="solid">
          <fgColor rgb="FFA8D08D"/>
          <bgColor rgb="FFA8D08D"/>
        </patternFill>
      </fill>
      <border/>
    </dxf>
    <dxf>
      <font/>
      <fill>
        <patternFill patternType="solid">
          <fgColor rgb="FFF4B083"/>
          <bgColor rgb="FFF4B083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FFE598"/>
          <bgColor rgb="FFFFE598"/>
        </patternFill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font/>
      <fill>
        <patternFill patternType="solid">
          <fgColor rgb="FFCCD9D4"/>
          <bgColor rgb="FFCCD9D4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3">
    <tableStyle count="5" pivot="0" name="Utilização Instrutores -style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2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3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4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5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6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7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8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9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10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11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5" pivot="0" name="Utilização Instrutores -style 12">
      <tableStyleElement dxfId="11" type="headerRow"/>
      <tableStyleElement dxfId="12" type="firstRowStripe"/>
      <tableStyleElement dxfId="13" type="secondRowStripe"/>
      <tableStyleElement dxfId="14" type="totalRow"/>
      <tableStyleElement dxfId="15" size="0" type="wholeTable"/>
    </tableStyle>
    <tableStyle count="3" pivot="0" name="Planilhas Gráficos-style">
      <tableStyleElement dxfId="16" type="headerRow"/>
      <tableStyleElement dxfId="17" type="firstRowStripe"/>
      <tableStyleElement dxfId="17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externalLink" Target="externalLinks/externalLink2.xml"/><Relationship Id="rId11" Type="http://schemas.openxmlformats.org/officeDocument/2006/relationships/worksheet" Target="worksheets/sheet8.xml"/><Relationship Id="rId22" Type="http://customschemas.google.com/relationships/workbookmetadata" Target="metadata"/><Relationship Id="rId10" Type="http://schemas.openxmlformats.org/officeDocument/2006/relationships/worksheet" Target="worksheets/sheet7.xml"/><Relationship Id="rId21" Type="http://schemas.openxmlformats.org/officeDocument/2006/relationships/pivotCacheDefinition" Target="pivotCache/pivotCacheDefinition1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externalLink" Target="externalLinks/externalLink1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000000"/>
                </a:solidFill>
                <a:latin typeface="Candara"/>
              </a:defRPr>
            </a:pPr>
            <a:r>
              <a:rPr b="1" i="0" sz="1400">
                <a:solidFill>
                  <a:srgbClr val="000000"/>
                </a:solidFill>
                <a:latin typeface="Candara"/>
              </a:rPr>
              <a:t>DISTRIBUIÇÃO DA DISPONIBILIDADE</a:t>
            </a:r>
          </a:p>
        </c:rich>
      </c:tx>
      <c:layout>
        <c:manualLayout>
          <c:xMode val="edge"/>
          <c:yMode val="edge"/>
          <c:x val="0.02431654676258993"/>
          <c:y val="0.05"/>
        </c:manualLayout>
      </c:layout>
      <c:overlay val="0"/>
    </c:title>
    <c:plotArea>
      <c:layout/>
      <c:barChart>
        <c:barDir val="col"/>
        <c:grouping val="stacked"/>
        <c:ser>
          <c:idx val="0"/>
          <c:order val="0"/>
          <c:tx>
            <c:v>Cliente</c:v>
          </c:tx>
          <c:spPr>
            <a:solidFill>
              <a:srgbClr val="93C47D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Gráficos'!$C$3:$C$14</c:f>
              <c:numCache/>
            </c:numRef>
          </c:val>
        </c:ser>
        <c:ser>
          <c:idx val="1"/>
          <c:order val="1"/>
          <c:tx>
            <c:v>Interno</c:v>
          </c:tx>
          <c:spPr>
            <a:solidFill>
              <a:schemeClr val="accent4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Gráficos'!$D$3:$D$14</c:f>
              <c:numCache/>
            </c:numRef>
          </c:val>
        </c:ser>
        <c:ser>
          <c:idx val="2"/>
          <c:order val="2"/>
          <c:tx>
            <c:v>Preparando</c:v>
          </c:tx>
          <c:spPr>
            <a:solidFill>
              <a:srgbClr val="6D9EEB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Gráficos'!$E$3:$E$14</c:f>
              <c:numCache/>
            </c:numRef>
          </c:val>
        </c:ser>
        <c:ser>
          <c:idx val="3"/>
          <c:order val="3"/>
          <c:tx>
            <c:v>Recebendo</c:v>
          </c:tx>
          <c:spPr>
            <a:solidFill>
              <a:srgbClr val="A4C2F4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Gráficos'!$F$3:$F$14</c:f>
              <c:numCache/>
            </c:numRef>
          </c:val>
        </c:ser>
        <c:overlap val="100"/>
        <c:axId val="175686423"/>
        <c:axId val="711426040"/>
      </c:barChart>
      <c:catAx>
        <c:axId val="175686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1" i="0" sz="1200">
                <a:solidFill>
                  <a:srgbClr val="000000"/>
                </a:solidFill>
                <a:latin typeface="Candara"/>
              </a:defRPr>
            </a:pPr>
          </a:p>
        </c:txPr>
        <c:crossAx val="711426040"/>
      </c:catAx>
      <c:valAx>
        <c:axId val="711426040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1200">
                <a:solidFill>
                  <a:srgbClr val="000000"/>
                </a:solidFill>
                <a:latin typeface="+mn-lt"/>
              </a:defRPr>
            </a:pPr>
          </a:p>
        </c:txPr>
        <c:crossAx val="175686423"/>
        <c:majorUnit val="0.2"/>
      </c:valAx>
    </c:plotArea>
    <c:legend>
      <c:legendPos val="b"/>
      <c:overlay val="0"/>
      <c:txPr>
        <a:bodyPr/>
        <a:lstStyle/>
        <a:p>
          <a:pPr lvl="0">
            <a:defRPr b="1" i="0" sz="120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rgbClr val="000000"/>
                </a:solidFill>
                <a:latin typeface="Candara"/>
              </a:defRPr>
            </a:pPr>
            <a:r>
              <a:rPr b="1" i="0" sz="1400">
                <a:solidFill>
                  <a:srgbClr val="000000"/>
                </a:solidFill>
                <a:latin typeface="Candara"/>
              </a:rPr>
              <a:t>UTILIZAÇÃO POR TIPO DE TREINAMENTO</a:t>
            </a:r>
          </a:p>
        </c:rich>
      </c:tx>
      <c:layout>
        <c:manualLayout>
          <c:xMode val="edge"/>
          <c:yMode val="edge"/>
          <c:x val="0.02575539568345324"/>
          <c:y val="0.04441340782122906"/>
        </c:manualLayout>
      </c:layout>
      <c:overlay val="0"/>
    </c:title>
    <c:plotArea>
      <c:layout/>
      <c:barChart>
        <c:barDir val="col"/>
        <c:grouping val="stacked"/>
        <c:ser>
          <c:idx val="0"/>
          <c:order val="0"/>
          <c:tx>
            <c:v>Cliente</c:v>
          </c:tx>
          <c:spPr>
            <a:solidFill>
              <a:srgbClr val="93C47D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Gráficos'!$C$3:$C$14</c:f>
              <c:numCache/>
            </c:numRef>
          </c:val>
        </c:ser>
        <c:ser>
          <c:idx val="1"/>
          <c:order val="1"/>
          <c:tx>
            <c:v>Interno</c:v>
          </c:tx>
          <c:spPr>
            <a:solidFill>
              <a:srgbClr val="FFC000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Gráficos'!$B$3:$B$14</c:f>
            </c:strRef>
          </c:cat>
          <c:val>
            <c:numRef>
              <c:f>'Planilhas Gráficos'!$D$3:$D$14</c:f>
              <c:numCache/>
            </c:numRef>
          </c:val>
        </c:ser>
        <c:overlap val="100"/>
        <c:axId val="563182860"/>
        <c:axId val="1519893490"/>
      </c:barChart>
      <c:catAx>
        <c:axId val="5631828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1" i="0" sz="1200">
                <a:solidFill>
                  <a:srgbClr val="000000"/>
                </a:solidFill>
                <a:latin typeface="Candara"/>
              </a:defRPr>
            </a:pPr>
          </a:p>
        </c:txPr>
        <c:crossAx val="1519893490"/>
      </c:catAx>
      <c:valAx>
        <c:axId val="1519893490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1200">
                <a:solidFill>
                  <a:srgbClr val="000000"/>
                </a:solidFill>
                <a:latin typeface="+mn-lt"/>
              </a:defRPr>
            </a:pPr>
          </a:p>
        </c:txPr>
        <c:crossAx val="563182860"/>
        <c:majorUnit val="0.2"/>
      </c:valAx>
    </c:plotArea>
    <c:legend>
      <c:legendPos val="b"/>
      <c:overlay val="0"/>
      <c:txPr>
        <a:bodyPr/>
        <a:lstStyle/>
        <a:p>
          <a:pPr lvl="0">
            <a:defRPr b="1" i="0" sz="1000">
              <a:solidFill>
                <a:srgbClr val="1A1A1A"/>
              </a:solidFill>
              <a:latin typeface="Candara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400">
                <a:solidFill>
                  <a:schemeClr val="dk1"/>
                </a:solidFill>
                <a:latin typeface="Candara"/>
              </a:defRPr>
            </a:pPr>
            <a:r>
              <a:rPr b="1" i="0" sz="1400">
                <a:solidFill>
                  <a:schemeClr val="dk1"/>
                </a:solidFill>
                <a:latin typeface="Candara"/>
              </a:rPr>
              <a:t>OCUPAÇÃO GERAL / EM SALA</a:t>
            </a:r>
          </a:p>
        </c:rich>
      </c:tx>
      <c:layout>
        <c:manualLayout>
          <c:xMode val="edge"/>
          <c:yMode val="edge"/>
          <c:x val="0.37815293055567206"/>
          <c:y val="0.020102491084943174"/>
        </c:manualLayout>
      </c:layout>
      <c:overlay val="0"/>
    </c:title>
    <c:plotArea>
      <c:layout/>
      <c:barChart>
        <c:barDir val="col"/>
        <c:ser>
          <c:idx val="0"/>
          <c:order val="0"/>
          <c:tx>
            <c:v>Ocupação</c:v>
          </c:tx>
          <c:spPr>
            <a:solidFill>
              <a:schemeClr val="accent4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Gráficos'!$J$3:$J$14</c:f>
            </c:strRef>
          </c:cat>
          <c:val>
            <c:numRef>
              <c:f>'Planilhas Gráficos'!$K$3:$K$14</c:f>
              <c:numCache/>
            </c:numRef>
          </c:val>
        </c:ser>
        <c:ser>
          <c:idx val="1"/>
          <c:order val="1"/>
          <c:tx>
            <c:v>Em Sala</c:v>
          </c:tx>
          <c:spPr>
            <a:solidFill>
              <a:schemeClr val="accent1"/>
            </a:solidFill>
            <a:ln cmpd="sng"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 lvl="0">
                  <a:defRPr b="1" i="0" sz="1000">
                    <a:solidFill>
                      <a:srgbClr val="FFFFFF"/>
                    </a:solidFill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'Planilhas Gráficos'!$J$3:$J$14</c:f>
            </c:strRef>
          </c:cat>
          <c:val>
            <c:numRef>
              <c:f>'Planilhas Gráficos'!$L$3:$L$14</c:f>
              <c:numCache/>
            </c:numRef>
          </c:val>
        </c:ser>
        <c:axId val="2113470201"/>
        <c:axId val="539493251"/>
      </c:barChart>
      <c:catAx>
        <c:axId val="21134702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>
          <a:ln>
            <a:noFill/>
          </a:ln>
        </c:spPr>
        <c:txPr>
          <a:bodyPr rot="0"/>
          <a:lstStyle/>
          <a:p>
            <a:pPr lvl="0">
              <a:defRPr b="0" i="0" sz="1200">
                <a:solidFill>
                  <a:srgbClr val="000000"/>
                </a:solidFill>
                <a:latin typeface="+mn-lt"/>
              </a:defRPr>
            </a:pPr>
          </a:p>
        </c:txPr>
        <c:crossAx val="539493251"/>
      </c:catAx>
      <c:valAx>
        <c:axId val="539493251"/>
        <c:scaling>
          <c:orientation val="minMax"/>
          <c:max val="1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 sz="1200">
                <a:solidFill>
                  <a:srgbClr val="000000"/>
                </a:solidFill>
                <a:latin typeface="+mn-lt"/>
              </a:defRPr>
            </a:pPr>
          </a:p>
        </c:txPr>
        <c:crossAx val="2113470201"/>
        <c:majorUnit val="0.2"/>
      </c:valAx>
    </c:plotArea>
    <c:legend>
      <c:legendPos val="b"/>
      <c:overlay val="0"/>
      <c:txPr>
        <a:bodyPr/>
        <a:lstStyle/>
        <a:p>
          <a:pPr lvl="0">
            <a:defRPr b="0" i="0" sz="12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200025</xdr:colOff>
      <xdr:row>0</xdr:row>
      <xdr:rowOff>180975</xdr:rowOff>
    </xdr:from>
    <xdr:ext cx="6619875" cy="3409950"/>
    <xdr:graphicFrame>
      <xdr:nvGraphicFramePr>
        <xdr:cNvPr id="722410012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152400</xdr:colOff>
      <xdr:row>1</xdr:row>
      <xdr:rowOff>0</xdr:rowOff>
    </xdr:from>
    <xdr:ext cx="6619875" cy="3409950"/>
    <xdr:graphicFrame>
      <xdr:nvGraphicFramePr>
        <xdr:cNvPr id="2006370939" name="Chart 2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209550</xdr:colOff>
      <xdr:row>20</xdr:row>
      <xdr:rowOff>95250</xdr:rowOff>
    </xdr:from>
    <xdr:ext cx="6600825" cy="3429000"/>
    <xdr:graphicFrame>
      <xdr:nvGraphicFramePr>
        <xdr:cNvPr id="644535498" name="Chart 3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https://sotreqcloud-my.sharepoint.com/personal/9926015_gruposotreq_com_br/Documents/Treinamento%20Corporativo/Controle%20Treinamentos/LNT-2019/Energia/Resumo%20Energia.xlsm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\\u19fsmtz\Publico\Users\9800307\Downloads\Controle_Treinamentos%20(2)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Treinamento Interno"/>
      <sheetName val="Gráficos"/>
      <sheetName val="Treinamentos"/>
      <sheetName val="Unidades"/>
      <sheetName val="SOTREQ 2015"/>
      <sheetName val="SOTREQ 2016"/>
      <sheetName val="SOTREQ 2017"/>
      <sheetName val="SOTREQ 2018"/>
      <sheetName val="Operacionais 2018"/>
      <sheetName val="Calendário"/>
      <sheetName val="Treinamentos Real"/>
      <sheetName val="Aplicações Especiais"/>
      <sheetName val="Rental Power"/>
      <sheetName val="Retail"/>
      <sheetName val="Lista de Treinamento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Geral"/>
      <sheetName val="Nota Fiscal"/>
      <sheetName val="Treinamento Interno"/>
      <sheetName val="Gráficos"/>
      <sheetName val="Planilhas de Controle"/>
      <sheetName val="Online"/>
      <sheetName val="2017"/>
      <sheetName val="2018"/>
      <sheetName val="Folha"/>
      <sheetName val="Tabela Folha"/>
      <sheetName val="Planilha1"/>
      <sheetName val="CC-CL ativos para 2017"/>
      <sheetName val="Centros de lucro"/>
      <sheetName val="Dados"/>
      <sheetName val="TI Unidades"/>
      <sheetName val="Ref. CC"/>
      <sheetName val="Controle_Treinamento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21:M26" sheet="Planilhas Gráficos"/>
  </cacheSource>
  <cacheFields>
    <cacheField name="Instrutor" numFmtId="0">
      <sharedItems containsBlank="1">
        <m/>
        <s v="FERNANDO HENRIQUE DE OLIVEIRA"/>
        <s v="JOSÉ LUCIANO DOS SANTOS"/>
        <s v="MARCELO RODRIGUES DE OLIVEIRA FERNANDES"/>
        <s v="TIAGO HENRIQUE BARBOZA"/>
      </sharedItems>
    </cacheField>
    <cacheField name="Ja">
      <sharedItems containsBlank="1" containsMixedTypes="1" containsNumber="1">
        <m/>
        <s v=""/>
        <n v="1.0555555555555556"/>
        <n v="0.75"/>
      </sharedItems>
    </cacheField>
    <cacheField name="Fe">
      <sharedItems containsBlank="1" containsMixedTypes="1" containsNumber="1" containsInteger="1">
        <m/>
        <s v=""/>
        <n v="1.0"/>
      </sharedItems>
    </cacheField>
    <cacheField name="M">
      <sharedItems containsBlank="1" containsMixedTypes="1" containsNumber="1">
        <m/>
        <s v=""/>
        <n v="0.8095238095238095"/>
        <n v="0.7142857142857143"/>
      </sharedItems>
    </cacheField>
    <cacheField name="Ma">
      <sharedItems containsBlank="1" containsMixedTypes="1" containsNumber="1">
        <m/>
        <s v=""/>
        <n v="0.95"/>
        <n v="0.75"/>
      </sharedItems>
    </cacheField>
    <cacheField name="J">
      <sharedItems containsBlank="1" containsMixedTypes="1" containsNumber="1">
        <m/>
        <s v=""/>
        <n v="0.6666666666666666"/>
        <n v="0.7368421052631579"/>
      </sharedItems>
    </cacheField>
    <cacheField name="Ju">
      <sharedItems containsMixedTypes="1" containsNumber="1">
        <s v=""/>
        <n v="0.75"/>
        <n v="0.7272727272727273"/>
      </sharedItems>
    </cacheField>
    <cacheField name="Ag">
      <sharedItems containsMixedTypes="1" containsNumber="1">
        <s v=""/>
        <n v="1.3"/>
        <n v="0.6666666666666666"/>
      </sharedItems>
    </cacheField>
    <cacheField name="Se">
      <sharedItems containsMixedTypes="1" containsNumber="1">
        <s v=""/>
        <n v="0.8571428571428571"/>
        <n v="0.8095238095238095"/>
      </sharedItems>
    </cacheField>
    <cacheField name="Ou">
      <sharedItems containsMixedTypes="1" containsNumber="1">
        <s v=""/>
        <n v="0.8095238095238095"/>
        <n v="1.0769230769230769"/>
      </sharedItems>
    </cacheField>
    <cacheField name="No">
      <sharedItems containsMixedTypes="1" containsNumber="1">
        <s v=""/>
        <n v="1.1"/>
        <n v="1.35"/>
      </sharedItems>
    </cacheField>
    <cacheField name="De" numFmtId="9">
      <sharedItems>
        <s v=""/>
      </sharedItems>
    </cacheField>
    <cacheField name="Média">
      <sharedItems containsMixedTypes="1" containsNumber="1">
        <s v=""/>
        <n v="0.9298412698412697"/>
        <n v="0.8581514099935152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lanilhas Gráficos" cacheId="0" dataCaption="" compact="0" compactData="0">
  <location ref="O20:P26" firstHeaderRow="0" firstDataRow="1" firstDataCol="0"/>
  <pivotFields>
    <pivotField name="Instrutor" axis="axisRow" compact="0" outline="0" multipleItemSelectionAllowed="1" showAll="0" sortType="ascending">
      <items>
        <item x="0"/>
        <item x="1"/>
        <item x="2"/>
        <item x="3"/>
        <item x="4"/>
        <item t="default"/>
      </items>
    </pivotField>
    <pivotField name="Ja" compact="0" outline="0" multipleItemSelectionAllowed="1" showAll="0">
      <items>
        <item x="0"/>
        <item x="1"/>
        <item x="2"/>
        <item x="3"/>
        <item t="default"/>
      </items>
    </pivotField>
    <pivotField name="Fe" compact="0" outline="0" multipleItemSelectionAllowed="1" showAll="0">
      <items>
        <item x="0"/>
        <item x="1"/>
        <item x="2"/>
        <item t="default"/>
      </items>
    </pivotField>
    <pivotField name="M" compact="0" outline="0" multipleItemSelectionAllowed="1" showAll="0">
      <items>
        <item x="0"/>
        <item x="1"/>
        <item x="2"/>
        <item x="3"/>
        <item t="default"/>
      </items>
    </pivotField>
    <pivotField name="Ma" compact="0" outline="0" multipleItemSelectionAllowed="1" showAll="0">
      <items>
        <item x="0"/>
        <item x="1"/>
        <item x="2"/>
        <item x="3"/>
        <item t="default"/>
      </items>
    </pivotField>
    <pivotField name="J" compact="0" outline="0" multipleItemSelectionAllowed="1" showAll="0">
      <items>
        <item x="0"/>
        <item x="1"/>
        <item x="2"/>
        <item x="3"/>
        <item t="default"/>
      </items>
    </pivotField>
    <pivotField name="Ju" compact="0" outline="0" multipleItemSelectionAllowed="1" showAll="0">
      <items>
        <item x="0"/>
        <item x="1"/>
        <item x="2"/>
        <item t="default"/>
      </items>
    </pivotField>
    <pivotField name="Ag" compact="0" outline="0" multipleItemSelectionAllowed="1" showAll="0">
      <items>
        <item x="0"/>
        <item x="1"/>
        <item x="2"/>
        <item t="default"/>
      </items>
    </pivotField>
    <pivotField name="Se" compact="0" outline="0" multipleItemSelectionAllowed="1" showAll="0">
      <items>
        <item x="0"/>
        <item x="1"/>
        <item x="2"/>
        <item t="default"/>
      </items>
    </pivotField>
    <pivotField name="Ou" compact="0" outline="0" multipleItemSelectionAllowed="1" showAll="0">
      <items>
        <item x="0"/>
        <item x="1"/>
        <item x="2"/>
        <item t="default"/>
      </items>
    </pivotField>
    <pivotField name="No" compact="0" outline="0" multipleItemSelectionAllowed="1" showAll="0">
      <items>
        <item x="0"/>
        <item x="1"/>
        <item x="2"/>
        <item t="default"/>
      </items>
    </pivotField>
    <pivotField name="De" compact="0" numFmtId="9" outline="0" multipleItemSelectionAllowed="1" showAll="0">
      <items>
        <item x="0"/>
        <item t="default"/>
      </items>
    </pivotField>
    <pivotField name="Média" dataField="1" compact="0" outline="0" multipleItemSelectionAllowed="1" showAll="0">
      <items>
        <item x="0"/>
        <item x="1"/>
        <item x="2"/>
        <item t="default"/>
      </items>
    </pivotField>
  </pivotFields>
  <rowFields>
    <field x="0"/>
  </rowFields>
  <dataFields>
    <dataField name="Média de Média" fld="12" subtotal="average" baseField="0"/>
  </dataFields>
</pivotTableDefinition>
</file>

<file path=xl/tables/table1.xml><?xml version="1.0" encoding="utf-8"?>
<table xmlns="http://schemas.openxmlformats.org/spreadsheetml/2006/main" totalsRowCount="1" ref="A1:D9" displayName="JANEIRO" name="JANEIRO" id="1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" showColumnStripes="0" showFirstColumn="1" showLastColumn="1" showRowStripes="1"/>
</table>
</file>

<file path=xl/tables/table2.xml><?xml version="1.0" encoding="utf-8"?>
<table xmlns="http://schemas.openxmlformats.org/spreadsheetml/2006/main" totalsRowCount="1" ref="F1:I9" displayName="FEVEREIRO" name="FEVEREIRO" id="2">
  <tableColumns count="4">
    <tableColumn totalsRowFunction="custom" name="Dias úteis" id="1"/>
    <tableColumn totalsRowLabel="Total" name="Daiene" id="2"/>
    <tableColumn totalsRowFunction="custom" name="Dias Ministrando" id="3"/>
    <tableColumn totalsRowFunction="custom" name="Outras atividades" id="4"/>
  </tableColumns>
  <tableStyleInfo name="Utilização Instrutores -style 2" showColumnStripes="0" showFirstColumn="1" showLastColumn="1" showRowStripes="1"/>
</table>
</file>

<file path=xl/tables/table3.xml><?xml version="1.0" encoding="utf-8"?>
<table xmlns="http://schemas.openxmlformats.org/spreadsheetml/2006/main" totalsRowCount="1" ref="K1:N9" displayName="MARÇO" name="MARÇO" id="3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3" showColumnStripes="0" showFirstColumn="1" showLastColumn="1" showRowStripes="1"/>
</table>
</file>

<file path=xl/tables/table4.xml><?xml version="1.0" encoding="utf-8"?>
<table xmlns="http://schemas.openxmlformats.org/spreadsheetml/2006/main" totalsRowCount="1" ref="A15:D25" displayName="ABRIL" name="ABRIL" id="4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4" showColumnStripes="0" showFirstColumn="1" showLastColumn="1" showRowStripes="1"/>
</table>
</file>

<file path=xl/tables/table5.xml><?xml version="1.0" encoding="utf-8"?>
<table xmlns="http://schemas.openxmlformats.org/spreadsheetml/2006/main" totalsRowCount="1" ref="F15:I25" displayName="MAIO" name="MAIO" id="5">
  <tableColumns count="4">
    <tableColumn totalsRowFunction="custom" name="Dias úteis" id="1"/>
    <tableColumn totalsRowLabel="Total" name="Daiene" id="2"/>
    <tableColumn totalsRowFunction="custom" name="Dias Ministrando" id="3"/>
    <tableColumn totalsRowFunction="custom" name="Outras atividades" id="4"/>
  </tableColumns>
  <tableStyleInfo name="Utilização Instrutores -style 5" showColumnStripes="0" showFirstColumn="1" showLastColumn="1" showRowStripes="1"/>
</table>
</file>

<file path=xl/tables/table6.xml><?xml version="1.0" encoding="utf-8"?>
<table xmlns="http://schemas.openxmlformats.org/spreadsheetml/2006/main" totalsRowCount="1" ref="K15:N25" displayName="JUNHO" name="JUNHO" id="6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6" showColumnStripes="0" showFirstColumn="1" showLastColumn="1" showRowStripes="1"/>
</table>
</file>

<file path=xl/tables/table7.xml><?xml version="1.0" encoding="utf-8"?>
<table xmlns="http://schemas.openxmlformats.org/spreadsheetml/2006/main" totalsRowCount="1" ref="A31:D41" displayName="JULHO" name="JULHO" id="7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7" showColumnStripes="0" showFirstColumn="1" showLastColumn="1" showRowStripes="1"/>
</table>
</file>

<file path=xl/tables/table8.xml><?xml version="1.0" encoding="utf-8"?>
<table xmlns="http://schemas.openxmlformats.org/spreadsheetml/2006/main" totalsRowCount="1" ref="F31:I41" displayName="AGOSTO" name="AGOSTO" id="8">
  <tableColumns count="4">
    <tableColumn totalsRowFunction="custom" name="Dias úteis" id="1"/>
    <tableColumn totalsRowLabel="Total" name="Daiene" id="2"/>
    <tableColumn totalsRowFunction="custom" name="Dias Ministrando" id="3"/>
    <tableColumn totalsRowFunction="custom" name="Outras atividades" id="4"/>
  </tableColumns>
  <tableStyleInfo name="Utilização Instrutores -style 8" showColumnStripes="0" showFirstColumn="1" showLastColumn="1" showRowStripes="1"/>
</table>
</file>

<file path=xl/tables/table9.xml><?xml version="1.0" encoding="utf-8"?>
<table xmlns="http://schemas.openxmlformats.org/spreadsheetml/2006/main" totalsRowCount="1" ref="K31:N41" displayName="SETEMBRO" name="SETEMBRO" id="9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9" showColumnStripes="0" showFirstColumn="1" showLastColumn="1" showRowStripes="1"/>
</table>
</file>

<file path=xl/tables/table10.xml><?xml version="1.0" encoding="utf-8"?>
<table xmlns="http://schemas.openxmlformats.org/spreadsheetml/2006/main" totalsRowCount="1" ref="A47:D59" displayName="OUTUBRO" name="OUTUBRO" id="10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10" showColumnStripes="0" showFirstColumn="1" showLastColumn="1" showRowStripes="1"/>
</table>
</file>

<file path=xl/tables/table11.xml><?xml version="1.0" encoding="utf-8"?>
<table xmlns="http://schemas.openxmlformats.org/spreadsheetml/2006/main" totalsRowCount="1" ref="F47:I59" displayName="NOVEMBRO" name="NOVEMBRO" id="11">
  <tableColumns count="4">
    <tableColumn totalsRowFunction="custom" name="Dias úteis" id="1"/>
    <tableColumn totalsRowLabel="Total" name="Daiene" id="2"/>
    <tableColumn totalsRowFunction="custom" name="Dias Ministrando" id="3"/>
    <tableColumn totalsRowFunction="custom" name="Outras atividades" id="4"/>
  </tableColumns>
  <tableStyleInfo name="Utilização Instrutores -style 11" showColumnStripes="0" showFirstColumn="1" showLastColumn="1" showRowStripes="1"/>
</table>
</file>

<file path=xl/tables/table12.xml><?xml version="1.0" encoding="utf-8"?>
<table xmlns="http://schemas.openxmlformats.org/spreadsheetml/2006/main" totalsRowCount="1" ref="K47:N59" displayName="DEZEMBRO" name="DEZEMBRO" id="12">
  <tableColumns count="4">
    <tableColumn totalsRowFunction="custom" name="Dias úteis" id="1"/>
    <tableColumn totalsRowLabel="Total" name="Instrutor" id="2"/>
    <tableColumn totalsRowFunction="custom" name="Dias Ministrando" id="3"/>
    <tableColumn totalsRowFunction="custom" name="Outras atividades" id="4"/>
  </tableColumns>
  <tableStyleInfo name="Utilização Instrutores -style 12" showColumnStripes="0" showFirstColumn="1" showLastColumn="1" showRowStripes="1"/>
</table>
</file>

<file path=xl/tables/table13.xml><?xml version="1.0" encoding="utf-8"?>
<table xmlns="http://schemas.openxmlformats.org/spreadsheetml/2006/main" ref="A21:M26" displayName="Table_1" name="Table_1" id="13">
  <tableColumns count="13">
    <tableColumn name="Instrutor" id="1"/>
    <tableColumn name="Ja" id="2"/>
    <tableColumn name="Fe" id="3"/>
    <tableColumn name="M" id="4"/>
    <tableColumn name="Ma" id="5"/>
    <tableColumn name="J" id="6"/>
    <tableColumn name="Ju" id="7"/>
    <tableColumn name="Ag" id="8"/>
    <tableColumn name="Se" id="9"/>
    <tableColumn name="Ou" id="10"/>
    <tableColumn name="No" id="11"/>
    <tableColumn name="De" id="12"/>
    <tableColumn name="Média" id="13"/>
  </tableColumns>
  <tableStyleInfo name="Planilhas Gráfico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20" Type="http://schemas.openxmlformats.org/officeDocument/2006/relationships/table" Target="../tables/table7.xml"/><Relationship Id="rId22" Type="http://schemas.openxmlformats.org/officeDocument/2006/relationships/table" Target="../tables/table9.xml"/><Relationship Id="rId21" Type="http://schemas.openxmlformats.org/officeDocument/2006/relationships/table" Target="../tables/table8.xml"/><Relationship Id="rId24" Type="http://schemas.openxmlformats.org/officeDocument/2006/relationships/table" Target="../tables/table11.xml"/><Relationship Id="rId23" Type="http://schemas.openxmlformats.org/officeDocument/2006/relationships/table" Target="../tables/table10.xml"/><Relationship Id="rId1" Type="http://schemas.openxmlformats.org/officeDocument/2006/relationships/drawing" Target="../drawings/drawing13.xml"/><Relationship Id="rId15" Type="http://schemas.openxmlformats.org/officeDocument/2006/relationships/table" Target="../tables/table2.xml"/><Relationship Id="rId14" Type="http://schemas.openxmlformats.org/officeDocument/2006/relationships/table" Target="../tables/table1.xml"/><Relationship Id="rId25" Type="http://schemas.openxmlformats.org/officeDocument/2006/relationships/table" Target="../tables/table12.xml"/><Relationship Id="rId17" Type="http://schemas.openxmlformats.org/officeDocument/2006/relationships/table" Target="../tables/table4.xml"/><Relationship Id="rId16" Type="http://schemas.openxmlformats.org/officeDocument/2006/relationships/table" Target="../tables/table3.xml"/><Relationship Id="rId19" Type="http://schemas.openxmlformats.org/officeDocument/2006/relationships/table" Target="../tables/table6.xml"/><Relationship Id="rId18" Type="http://schemas.openxmlformats.org/officeDocument/2006/relationships/table" Target="../tables/table5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4.xml"/><Relationship Id="rId4" Type="http://schemas.openxmlformats.org/officeDocument/2006/relationships/table" Target="../tables/table13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6" width="24.86"/>
    <col customWidth="1" min="7" max="8" width="20.71"/>
    <col customWidth="1" min="9" max="9" width="13.14"/>
    <col customWidth="1" min="10" max="10" width="12.86"/>
    <col customWidth="1" min="11" max="15" width="30.43"/>
    <col customWidth="1" min="16" max="16" width="18.86"/>
    <col customWidth="1" min="17" max="17" width="14.43"/>
    <col customWidth="1" min="18" max="19" width="20.71"/>
    <col customWidth="1" min="20" max="22" width="22.0"/>
    <col customWidth="1" min="23" max="23" width="24.71"/>
    <col customWidth="1" min="24" max="27" width="23.43"/>
    <col customWidth="1" min="28" max="29" width="23.0"/>
    <col customWidth="1" min="30" max="30" width="15.43"/>
    <col customWidth="1" min="31" max="31" width="12.71"/>
    <col customWidth="1" min="32" max="32" width="20.71"/>
    <col customWidth="1" min="33" max="36" width="24.0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2"/>
      <c r="C1" s="3"/>
      <c r="D1" s="4">
        <v>2026.0</v>
      </c>
      <c r="E1" s="5" t="s">
        <v>0</v>
      </c>
      <c r="F1" s="6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- 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3"/>
      <c r="AQ1" s="10"/>
      <c r="AR1" s="10"/>
      <c r="AS1" s="10"/>
    </row>
    <row r="2" ht="24.75" customHeight="1">
      <c r="A2" s="14">
        <f>NETWORKDAYS($A$4,$A$5)</f>
        <v>22</v>
      </c>
      <c r="B2" s="15"/>
      <c r="C2" s="15"/>
      <c r="D2" s="16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1"/>
      <c r="AQ2" s="20"/>
      <c r="AR2" s="20"/>
      <c r="AS2" s="20"/>
    </row>
    <row r="3" ht="30.0" customHeight="1">
      <c r="A3" s="12">
        <f>COUNTA(B4:B8)</f>
        <v>5</v>
      </c>
      <c r="B3" s="22" t="s">
        <v>2</v>
      </c>
      <c r="C3" s="23" t="s">
        <v>3</v>
      </c>
      <c r="D3" s="24">
        <f>Dias+1+DATE(Jan!CalendárioAno1,Jan!CaléndárioMês1Opção,1)-WEEKDAY(DATE(Jan!CalendárioAno1,Jan!CaléndárioMês1Opção,1),Jan!DiaDaSemanaOpção)</f>
        <v>46293</v>
      </c>
      <c r="E3" s="25">
        <f t="shared" ref="E3:AJ3" si="2">D3+1</f>
        <v>46294</v>
      </c>
      <c r="F3" s="25">
        <f t="shared" si="2"/>
        <v>46295</v>
      </c>
      <c r="G3" s="25">
        <f t="shared" si="2"/>
        <v>46296</v>
      </c>
      <c r="H3" s="25">
        <f t="shared" si="2"/>
        <v>46297</v>
      </c>
      <c r="I3" s="26">
        <f t="shared" si="2"/>
        <v>46298</v>
      </c>
      <c r="J3" s="26">
        <f t="shared" si="2"/>
        <v>46299</v>
      </c>
      <c r="K3" s="25">
        <f t="shared" si="2"/>
        <v>46300</v>
      </c>
      <c r="L3" s="25">
        <f t="shared" si="2"/>
        <v>46301</v>
      </c>
      <c r="M3" s="25">
        <f t="shared" si="2"/>
        <v>46302</v>
      </c>
      <c r="N3" s="25">
        <f t="shared" si="2"/>
        <v>46303</v>
      </c>
      <c r="O3" s="25">
        <f t="shared" si="2"/>
        <v>46304</v>
      </c>
      <c r="P3" s="26">
        <f t="shared" si="2"/>
        <v>46305</v>
      </c>
      <c r="Q3" s="26">
        <f t="shared" si="2"/>
        <v>46306</v>
      </c>
      <c r="R3" s="25">
        <f t="shared" si="2"/>
        <v>46307</v>
      </c>
      <c r="S3" s="25">
        <f t="shared" si="2"/>
        <v>46308</v>
      </c>
      <c r="T3" s="25">
        <f t="shared" si="2"/>
        <v>46309</v>
      </c>
      <c r="U3" s="25">
        <f t="shared" si="2"/>
        <v>46310</v>
      </c>
      <c r="V3" s="25">
        <f t="shared" si="2"/>
        <v>46311</v>
      </c>
      <c r="W3" s="26">
        <f t="shared" si="2"/>
        <v>46312</v>
      </c>
      <c r="X3" s="26">
        <f t="shared" si="2"/>
        <v>46313</v>
      </c>
      <c r="Y3" s="25">
        <f t="shared" si="2"/>
        <v>46314</v>
      </c>
      <c r="Z3" s="25">
        <f t="shared" si="2"/>
        <v>46315</v>
      </c>
      <c r="AA3" s="25">
        <f t="shared" si="2"/>
        <v>46316</v>
      </c>
      <c r="AB3" s="25">
        <f t="shared" si="2"/>
        <v>46317</v>
      </c>
      <c r="AC3" s="25">
        <f t="shared" si="2"/>
        <v>46318</v>
      </c>
      <c r="AD3" s="26">
        <f t="shared" si="2"/>
        <v>46319</v>
      </c>
      <c r="AE3" s="26">
        <f t="shared" si="2"/>
        <v>46320</v>
      </c>
      <c r="AF3" s="25">
        <f t="shared" si="2"/>
        <v>46321</v>
      </c>
      <c r="AG3" s="25">
        <f t="shared" si="2"/>
        <v>46322</v>
      </c>
      <c r="AH3" s="25">
        <f t="shared" si="2"/>
        <v>46323</v>
      </c>
      <c r="AI3" s="25">
        <f t="shared" si="2"/>
        <v>46324</v>
      </c>
      <c r="AJ3" s="25">
        <f t="shared" si="2"/>
        <v>46325</v>
      </c>
      <c r="AK3" s="11"/>
      <c r="AL3" s="27" t="s">
        <v>4</v>
      </c>
      <c r="AM3" s="27" t="s">
        <v>5</v>
      </c>
      <c r="AN3" s="28" t="s">
        <v>6</v>
      </c>
      <c r="AO3" s="10"/>
      <c r="AP3" s="13"/>
      <c r="AQ3" s="10"/>
      <c r="AR3" s="10"/>
      <c r="AS3" s="28" t="s">
        <v>6</v>
      </c>
    </row>
    <row r="4" ht="64.5" customHeight="1">
      <c r="A4" s="29">
        <v>46023.0</v>
      </c>
      <c r="B4" s="30" t="s">
        <v>7</v>
      </c>
      <c r="C4" s="31" t="s">
        <v>8</v>
      </c>
      <c r="D4" s="32" t="s">
        <v>9</v>
      </c>
      <c r="E4" s="32" t="s">
        <v>9</v>
      </c>
      <c r="F4" s="32" t="s">
        <v>9</v>
      </c>
      <c r="G4" s="33" t="s">
        <v>10</v>
      </c>
      <c r="H4" s="33" t="s">
        <v>11</v>
      </c>
      <c r="I4" s="34"/>
      <c r="J4" s="34"/>
      <c r="K4" s="35" t="s">
        <v>12</v>
      </c>
      <c r="L4" s="35" t="s">
        <v>12</v>
      </c>
      <c r="M4" s="35" t="s">
        <v>12</v>
      </c>
      <c r="N4" s="36" t="s">
        <v>13</v>
      </c>
      <c r="O4" s="36" t="s">
        <v>13</v>
      </c>
      <c r="P4" s="37"/>
      <c r="Q4" s="34"/>
      <c r="R4" s="36" t="s">
        <v>13</v>
      </c>
      <c r="S4" s="36" t="s">
        <v>13</v>
      </c>
      <c r="T4" s="35" t="s">
        <v>12</v>
      </c>
      <c r="U4" s="35" t="s">
        <v>12</v>
      </c>
      <c r="V4" s="35" t="s">
        <v>12</v>
      </c>
      <c r="W4" s="34"/>
      <c r="X4" s="34"/>
      <c r="Y4" s="36" t="s">
        <v>13</v>
      </c>
      <c r="Z4" s="36" t="s">
        <v>13</v>
      </c>
      <c r="AA4" s="36" t="s">
        <v>13</v>
      </c>
      <c r="AB4" s="36" t="s">
        <v>13</v>
      </c>
      <c r="AC4" s="35" t="s">
        <v>12</v>
      </c>
      <c r="AD4" s="34"/>
      <c r="AE4" s="34"/>
      <c r="AF4" s="38" t="s">
        <v>14</v>
      </c>
      <c r="AG4" s="39" t="s">
        <v>15</v>
      </c>
      <c r="AH4" s="39" t="s">
        <v>15</v>
      </c>
      <c r="AI4" s="39" t="s">
        <v>15</v>
      </c>
      <c r="AJ4" s="39" t="s">
        <v>15</v>
      </c>
      <c r="AK4" s="40"/>
      <c r="AL4" s="12">
        <f t="shared" ref="AL4:AL10" si="3">$A$2-(COUNTIF(G4:AJ4,"AUJ*"))</f>
        <v>20</v>
      </c>
      <c r="AM4" s="12">
        <f t="shared" ref="AM4:AM10" si="4">(COUNTIF(G4:AJ4,"CLI*")+COUNTIF(G4:AJ4,"ATR*")+COUNTIF(G4:AJ4,"INT*")+COUNTIF(G4:AJ4,"VRE*")+COUNTIF(G4:AJ4,"ONL*"))</f>
        <v>20</v>
      </c>
      <c r="AN4" s="41">
        <f t="shared" ref="AN4:AN10" si="5">IFERROR(AM4/AL4,0)</f>
        <v>1</v>
      </c>
      <c r="AO4" s="13"/>
      <c r="AP4" s="42" t="s">
        <v>16</v>
      </c>
      <c r="AQ4" s="12">
        <f t="shared" ref="AQ4:AQ10" si="6">AK17</f>
        <v>72</v>
      </c>
      <c r="AR4" s="13"/>
      <c r="AS4" s="41">
        <f>AN16</f>
        <v>0.7608695652</v>
      </c>
    </row>
    <row r="5" ht="82.5" customHeight="1">
      <c r="A5" s="29">
        <v>46053.0</v>
      </c>
      <c r="B5" s="43" t="s">
        <v>17</v>
      </c>
      <c r="C5" s="44" t="s">
        <v>18</v>
      </c>
      <c r="D5" s="45" t="s">
        <v>19</v>
      </c>
      <c r="E5" s="45" t="s">
        <v>19</v>
      </c>
      <c r="F5" s="45" t="s">
        <v>19</v>
      </c>
      <c r="G5" s="46" t="s">
        <v>10</v>
      </c>
      <c r="H5" s="46" t="s">
        <v>11</v>
      </c>
      <c r="I5" s="47"/>
      <c r="J5" s="47"/>
      <c r="K5" s="45" t="s">
        <v>19</v>
      </c>
      <c r="L5" s="38" t="s">
        <v>14</v>
      </c>
      <c r="M5" s="48" t="s">
        <v>20</v>
      </c>
      <c r="N5" s="48" t="s">
        <v>21</v>
      </c>
      <c r="O5" s="48" t="s">
        <v>22</v>
      </c>
      <c r="P5" s="48" t="s">
        <v>23</v>
      </c>
      <c r="Q5" s="47"/>
      <c r="R5" s="48" t="s">
        <v>24</v>
      </c>
      <c r="S5" s="48" t="s">
        <v>25</v>
      </c>
      <c r="T5" s="48" t="s">
        <v>26</v>
      </c>
      <c r="U5" s="48" t="s">
        <v>27</v>
      </c>
      <c r="V5" s="48" t="s">
        <v>28</v>
      </c>
      <c r="W5" s="48" t="s">
        <v>29</v>
      </c>
      <c r="X5" s="34"/>
      <c r="Y5" s="48" t="s">
        <v>30</v>
      </c>
      <c r="Z5" s="48" t="s">
        <v>31</v>
      </c>
      <c r="AA5" s="38" t="s">
        <v>14</v>
      </c>
      <c r="AB5" s="46" t="s">
        <v>11</v>
      </c>
      <c r="AC5" s="46" t="s">
        <v>11</v>
      </c>
      <c r="AD5" s="47"/>
      <c r="AE5" s="47"/>
      <c r="AF5" s="38" t="s">
        <v>14</v>
      </c>
      <c r="AG5" s="48" t="s">
        <v>32</v>
      </c>
      <c r="AH5" s="48" t="s">
        <v>32</v>
      </c>
      <c r="AI5" s="48" t="s">
        <v>32</v>
      </c>
      <c r="AJ5" s="48" t="s">
        <v>32</v>
      </c>
      <c r="AK5" s="11"/>
      <c r="AL5" s="12">
        <f t="shared" si="3"/>
        <v>18</v>
      </c>
      <c r="AM5" s="12">
        <f t="shared" si="4"/>
        <v>19</v>
      </c>
      <c r="AN5" s="41">
        <f t="shared" si="5"/>
        <v>1.055555556</v>
      </c>
      <c r="AO5" s="10"/>
      <c r="AP5" s="42" t="s">
        <v>33</v>
      </c>
      <c r="AQ5" s="12">
        <f t="shared" si="6"/>
        <v>0</v>
      </c>
      <c r="AR5" s="10"/>
      <c r="AS5" s="10"/>
    </row>
    <row r="6" ht="96.75" customHeight="1">
      <c r="A6" s="49"/>
      <c r="B6" s="43" t="s">
        <v>34</v>
      </c>
      <c r="C6" s="44" t="s">
        <v>35</v>
      </c>
      <c r="D6" s="38" t="s">
        <v>14</v>
      </c>
      <c r="E6" s="50" t="s">
        <v>36</v>
      </c>
      <c r="F6" s="38" t="s">
        <v>14</v>
      </c>
      <c r="G6" s="46" t="s">
        <v>10</v>
      </c>
      <c r="H6" s="46" t="s">
        <v>11</v>
      </c>
      <c r="I6" s="47"/>
      <c r="J6" s="47"/>
      <c r="K6" s="48" t="s">
        <v>37</v>
      </c>
      <c r="L6" s="48" t="s">
        <v>38</v>
      </c>
      <c r="M6" s="48" t="s">
        <v>39</v>
      </c>
      <c r="N6" s="48" t="s">
        <v>40</v>
      </c>
      <c r="O6" s="48" t="s">
        <v>41</v>
      </c>
      <c r="P6" s="47"/>
      <c r="Q6" s="47"/>
      <c r="R6" s="45" t="s">
        <v>42</v>
      </c>
      <c r="S6" s="45" t="s">
        <v>43</v>
      </c>
      <c r="T6" s="45" t="s">
        <v>44</v>
      </c>
      <c r="U6" s="45" t="s">
        <v>45</v>
      </c>
      <c r="V6" s="45" t="s">
        <v>46</v>
      </c>
      <c r="W6" s="47"/>
      <c r="X6" s="47"/>
      <c r="Y6" s="38" t="s">
        <v>14</v>
      </c>
      <c r="Z6" s="39" t="s">
        <v>47</v>
      </c>
      <c r="AA6" s="39" t="s">
        <v>47</v>
      </c>
      <c r="AB6" s="38" t="s">
        <v>14</v>
      </c>
      <c r="AC6" s="48" t="s">
        <v>48</v>
      </c>
      <c r="AD6" s="47"/>
      <c r="AE6" s="47"/>
      <c r="AF6" s="38" t="s">
        <v>14</v>
      </c>
      <c r="AG6" s="48" t="s">
        <v>49</v>
      </c>
      <c r="AH6" s="48" t="s">
        <v>50</v>
      </c>
      <c r="AI6" s="48" t="s">
        <v>51</v>
      </c>
      <c r="AJ6" s="48" t="s">
        <v>52</v>
      </c>
      <c r="AK6" s="11"/>
      <c r="AL6" s="12">
        <f t="shared" si="3"/>
        <v>20</v>
      </c>
      <c r="AM6" s="12">
        <f t="shared" si="4"/>
        <v>15</v>
      </c>
      <c r="AN6" s="41">
        <f t="shared" si="5"/>
        <v>0.75</v>
      </c>
      <c r="AO6" s="10"/>
      <c r="AP6" s="42" t="s">
        <v>53</v>
      </c>
      <c r="AQ6" s="12">
        <f t="shared" si="6"/>
        <v>11</v>
      </c>
      <c r="AR6" s="10"/>
      <c r="AS6" s="10"/>
    </row>
    <row r="7" ht="82.5" customHeight="1">
      <c r="A7" s="49"/>
      <c r="B7" s="43" t="s">
        <v>54</v>
      </c>
      <c r="C7" s="44" t="s">
        <v>8</v>
      </c>
      <c r="D7" s="48" t="s">
        <v>55</v>
      </c>
      <c r="E7" s="48" t="s">
        <v>55</v>
      </c>
      <c r="F7" s="48" t="s">
        <v>55</v>
      </c>
      <c r="G7" s="46" t="s">
        <v>10</v>
      </c>
      <c r="H7" s="46" t="s">
        <v>11</v>
      </c>
      <c r="I7" s="47"/>
      <c r="J7" s="47"/>
      <c r="K7" s="48" t="s">
        <v>55</v>
      </c>
      <c r="L7" s="48" t="s">
        <v>55</v>
      </c>
      <c r="M7" s="48" t="s">
        <v>55</v>
      </c>
      <c r="N7" s="48" t="s">
        <v>55</v>
      </c>
      <c r="O7" s="48" t="s">
        <v>55</v>
      </c>
      <c r="P7" s="47"/>
      <c r="Q7" s="47"/>
      <c r="R7" s="48" t="s">
        <v>55</v>
      </c>
      <c r="S7" s="48" t="s">
        <v>55</v>
      </c>
      <c r="T7" s="48" t="s">
        <v>55</v>
      </c>
      <c r="U7" s="48" t="s">
        <v>55</v>
      </c>
      <c r="V7" s="48" t="s">
        <v>55</v>
      </c>
      <c r="W7" s="47"/>
      <c r="X7" s="47"/>
      <c r="Y7" s="48" t="s">
        <v>56</v>
      </c>
      <c r="Z7" s="48" t="s">
        <v>56</v>
      </c>
      <c r="AA7" s="48" t="s">
        <v>56</v>
      </c>
      <c r="AB7" s="48" t="s">
        <v>56</v>
      </c>
      <c r="AC7" s="48" t="s">
        <v>56</v>
      </c>
      <c r="AD7" s="47"/>
      <c r="AE7" s="47"/>
      <c r="AF7" s="48" t="s">
        <v>55</v>
      </c>
      <c r="AG7" s="48" t="s">
        <v>55</v>
      </c>
      <c r="AH7" s="48" t="s">
        <v>55</v>
      </c>
      <c r="AI7" s="48" t="s">
        <v>55</v>
      </c>
      <c r="AJ7" s="48" t="s">
        <v>55</v>
      </c>
      <c r="AK7" s="11"/>
      <c r="AL7" s="12">
        <f t="shared" si="3"/>
        <v>20</v>
      </c>
      <c r="AM7" s="12">
        <f t="shared" si="4"/>
        <v>15</v>
      </c>
      <c r="AN7" s="41">
        <f t="shared" si="5"/>
        <v>0.75</v>
      </c>
      <c r="AO7" s="10"/>
      <c r="AP7" s="42" t="s">
        <v>57</v>
      </c>
      <c r="AQ7" s="12">
        <f t="shared" si="6"/>
        <v>20</v>
      </c>
      <c r="AR7" s="10"/>
      <c r="AS7" s="10"/>
    </row>
    <row r="8" ht="82.5" customHeight="1">
      <c r="A8" s="10"/>
      <c r="B8" s="43" t="s">
        <v>58</v>
      </c>
      <c r="C8" s="51" t="s">
        <v>59</v>
      </c>
      <c r="D8" s="52" t="s">
        <v>60</v>
      </c>
      <c r="E8" s="52" t="s">
        <v>60</v>
      </c>
      <c r="F8" s="52" t="s">
        <v>60</v>
      </c>
      <c r="G8" s="46" t="s">
        <v>10</v>
      </c>
      <c r="H8" s="46" t="s">
        <v>11</v>
      </c>
      <c r="I8" s="47"/>
      <c r="J8" s="47"/>
      <c r="K8" s="48" t="s">
        <v>60</v>
      </c>
      <c r="L8" s="48" t="s">
        <v>60</v>
      </c>
      <c r="M8" s="48" t="s">
        <v>60</v>
      </c>
      <c r="N8" s="48" t="s">
        <v>60</v>
      </c>
      <c r="O8" s="48" t="s">
        <v>60</v>
      </c>
      <c r="P8" s="47"/>
      <c r="Q8" s="47"/>
      <c r="R8" s="48" t="s">
        <v>60</v>
      </c>
      <c r="S8" s="48" t="s">
        <v>60</v>
      </c>
      <c r="T8" s="48" t="s">
        <v>60</v>
      </c>
      <c r="U8" s="48" t="s">
        <v>60</v>
      </c>
      <c r="V8" s="48" t="s">
        <v>60</v>
      </c>
      <c r="W8" s="47"/>
      <c r="X8" s="47"/>
      <c r="Y8" s="48" t="s">
        <v>60</v>
      </c>
      <c r="Z8" s="39" t="s">
        <v>61</v>
      </c>
      <c r="AA8" s="39" t="s">
        <v>61</v>
      </c>
      <c r="AB8" s="48" t="s">
        <v>60</v>
      </c>
      <c r="AC8" s="48" t="s">
        <v>60</v>
      </c>
      <c r="AD8" s="47"/>
      <c r="AE8" s="47"/>
      <c r="AF8" s="38" t="s">
        <v>14</v>
      </c>
      <c r="AG8" s="48" t="s">
        <v>62</v>
      </c>
      <c r="AH8" s="48" t="s">
        <v>62</v>
      </c>
      <c r="AI8" s="48" t="s">
        <v>62</v>
      </c>
      <c r="AJ8" s="48" t="s">
        <v>62</v>
      </c>
      <c r="AK8" s="11"/>
      <c r="AL8" s="12">
        <f t="shared" si="3"/>
        <v>20</v>
      </c>
      <c r="AM8" s="12">
        <f t="shared" si="4"/>
        <v>14</v>
      </c>
      <c r="AN8" s="41">
        <f t="shared" si="5"/>
        <v>0.7</v>
      </c>
      <c r="AO8" s="10"/>
      <c r="AP8" s="42" t="s">
        <v>63</v>
      </c>
      <c r="AQ8" s="12">
        <f t="shared" si="6"/>
        <v>19</v>
      </c>
      <c r="AR8" s="10"/>
      <c r="AS8" s="10"/>
    </row>
    <row r="9" ht="82.5" customHeight="1">
      <c r="A9" s="10"/>
      <c r="B9" s="43" t="s">
        <v>64</v>
      </c>
      <c r="C9" s="51" t="s">
        <v>59</v>
      </c>
      <c r="D9" s="35" t="s">
        <v>65</v>
      </c>
      <c r="E9" s="35" t="s">
        <v>65</v>
      </c>
      <c r="F9" s="35" t="s">
        <v>65</v>
      </c>
      <c r="G9" s="46" t="s">
        <v>10</v>
      </c>
      <c r="H9" s="46" t="s">
        <v>11</v>
      </c>
      <c r="I9" s="47"/>
      <c r="J9" s="47"/>
      <c r="K9" s="35" t="s">
        <v>65</v>
      </c>
      <c r="L9" s="35" t="s">
        <v>65</v>
      </c>
      <c r="M9" s="35" t="s">
        <v>65</v>
      </c>
      <c r="N9" s="35" t="s">
        <v>65</v>
      </c>
      <c r="O9" s="35" t="s">
        <v>65</v>
      </c>
      <c r="P9" s="47"/>
      <c r="Q9" s="47"/>
      <c r="R9" s="48" t="s">
        <v>56</v>
      </c>
      <c r="S9" s="48" t="s">
        <v>56</v>
      </c>
      <c r="T9" s="48" t="s">
        <v>56</v>
      </c>
      <c r="U9" s="48" t="s">
        <v>56</v>
      </c>
      <c r="V9" s="48" t="s">
        <v>56</v>
      </c>
      <c r="W9" s="47"/>
      <c r="X9" s="47"/>
      <c r="Y9" s="35" t="s">
        <v>65</v>
      </c>
      <c r="Z9" s="35" t="s">
        <v>65</v>
      </c>
      <c r="AA9" s="35" t="s">
        <v>65</v>
      </c>
      <c r="AB9" s="35" t="s">
        <v>65</v>
      </c>
      <c r="AC9" s="35" t="s">
        <v>65</v>
      </c>
      <c r="AD9" s="47"/>
      <c r="AE9" s="47"/>
      <c r="AF9" s="35" t="s">
        <v>65</v>
      </c>
      <c r="AG9" s="35" t="s">
        <v>65</v>
      </c>
      <c r="AH9" s="35" t="s">
        <v>65</v>
      </c>
      <c r="AI9" s="35" t="s">
        <v>65</v>
      </c>
      <c r="AJ9" s="35" t="s">
        <v>65</v>
      </c>
      <c r="AK9" s="11"/>
      <c r="AL9" s="12">
        <f t="shared" si="3"/>
        <v>20</v>
      </c>
      <c r="AM9" s="12">
        <f t="shared" si="4"/>
        <v>15</v>
      </c>
      <c r="AN9" s="41">
        <f t="shared" si="5"/>
        <v>0.75</v>
      </c>
      <c r="AO9" s="10"/>
      <c r="AP9" s="42" t="s">
        <v>66</v>
      </c>
      <c r="AQ9" s="12">
        <f t="shared" si="6"/>
        <v>16</v>
      </c>
      <c r="AR9" s="10"/>
      <c r="AS9" s="10"/>
    </row>
    <row r="10" ht="82.5" customHeight="1">
      <c r="A10" s="10"/>
      <c r="B10" s="43" t="s">
        <v>67</v>
      </c>
      <c r="C10" s="44" t="s">
        <v>68</v>
      </c>
      <c r="D10" s="48" t="s">
        <v>69</v>
      </c>
      <c r="E10" s="48" t="s">
        <v>69</v>
      </c>
      <c r="F10" s="48" t="s">
        <v>70</v>
      </c>
      <c r="G10" s="46" t="s">
        <v>10</v>
      </c>
      <c r="H10" s="46" t="s">
        <v>11</v>
      </c>
      <c r="I10" s="47"/>
      <c r="J10" s="47"/>
      <c r="K10" s="38" t="s">
        <v>14</v>
      </c>
      <c r="L10" s="35" t="s">
        <v>71</v>
      </c>
      <c r="M10" s="35" t="s">
        <v>71</v>
      </c>
      <c r="N10" s="35" t="s">
        <v>71</v>
      </c>
      <c r="O10" s="35" t="s">
        <v>71</v>
      </c>
      <c r="P10" s="47"/>
      <c r="Q10" s="47"/>
      <c r="R10" s="35" t="s">
        <v>71</v>
      </c>
      <c r="S10" s="35" t="s">
        <v>71</v>
      </c>
      <c r="T10" s="35" t="s">
        <v>71</v>
      </c>
      <c r="U10" s="35" t="s">
        <v>71</v>
      </c>
      <c r="V10" s="38" t="s">
        <v>14</v>
      </c>
      <c r="W10" s="47"/>
      <c r="X10" s="47"/>
      <c r="Y10" s="48" t="s">
        <v>69</v>
      </c>
      <c r="Z10" s="48" t="s">
        <v>69</v>
      </c>
      <c r="AA10" s="35" t="s">
        <v>72</v>
      </c>
      <c r="AB10" s="35" t="s">
        <v>73</v>
      </c>
      <c r="AC10" s="35" t="s">
        <v>74</v>
      </c>
      <c r="AD10" s="47"/>
      <c r="AE10" s="47"/>
      <c r="AF10" s="38" t="s">
        <v>14</v>
      </c>
      <c r="AG10" s="39" t="s">
        <v>75</v>
      </c>
      <c r="AH10" s="39" t="s">
        <v>75</v>
      </c>
      <c r="AI10" s="39" t="s">
        <v>75</v>
      </c>
      <c r="AJ10" s="39" t="s">
        <v>75</v>
      </c>
      <c r="AK10" s="11"/>
      <c r="AL10" s="12">
        <f t="shared" si="3"/>
        <v>20</v>
      </c>
      <c r="AM10" s="12">
        <f t="shared" si="4"/>
        <v>7</v>
      </c>
      <c r="AN10" s="41">
        <f t="shared" si="5"/>
        <v>0.35</v>
      </c>
      <c r="AO10" s="10"/>
      <c r="AP10" s="53" t="s">
        <v>76</v>
      </c>
      <c r="AQ10" s="12">
        <f t="shared" si="6"/>
        <v>16</v>
      </c>
      <c r="AR10" s="10"/>
      <c r="AS10" s="10"/>
    </row>
    <row r="11" ht="82.5" customHeight="1">
      <c r="A11" s="10"/>
      <c r="B11" s="54" t="s">
        <v>77</v>
      </c>
      <c r="C11" s="55" t="s">
        <v>68</v>
      </c>
      <c r="D11" s="56"/>
      <c r="E11" s="56"/>
      <c r="F11" s="56"/>
      <c r="G11" s="46" t="s">
        <v>10</v>
      </c>
      <c r="H11" s="46" t="s">
        <v>11</v>
      </c>
      <c r="I11" s="57"/>
      <c r="J11" s="57"/>
      <c r="K11" s="58"/>
      <c r="L11" s="59"/>
      <c r="M11" s="59"/>
      <c r="N11" s="59"/>
      <c r="O11" s="59"/>
      <c r="P11" s="57"/>
      <c r="Q11" s="57"/>
      <c r="R11" s="58"/>
      <c r="S11" s="58"/>
      <c r="T11" s="58"/>
      <c r="U11" s="58"/>
      <c r="V11" s="58"/>
      <c r="W11" s="57"/>
      <c r="X11" s="57"/>
      <c r="Y11" s="59"/>
      <c r="Z11" s="59"/>
      <c r="AA11" s="59"/>
      <c r="AB11" s="59"/>
      <c r="AC11" s="59"/>
      <c r="AD11" s="57"/>
      <c r="AE11" s="57"/>
      <c r="AF11" s="59"/>
      <c r="AG11" s="59"/>
      <c r="AH11" s="59"/>
      <c r="AI11" s="59"/>
      <c r="AJ11" s="59"/>
      <c r="AK11" s="11"/>
      <c r="AL11" s="12"/>
      <c r="AM11" s="12"/>
      <c r="AN11" s="41"/>
      <c r="AO11" s="10"/>
      <c r="AP11" s="60"/>
      <c r="AQ11" s="12"/>
      <c r="AR11" s="10"/>
      <c r="AS11" s="10"/>
    </row>
    <row r="12" ht="82.5" customHeight="1">
      <c r="A12" s="10"/>
      <c r="B12" s="43" t="s">
        <v>78</v>
      </c>
      <c r="C12" s="51" t="s">
        <v>18</v>
      </c>
      <c r="D12" s="56"/>
      <c r="E12" s="56"/>
      <c r="F12" s="56"/>
      <c r="G12" s="46" t="s">
        <v>10</v>
      </c>
      <c r="H12" s="46" t="s">
        <v>11</v>
      </c>
      <c r="I12" s="61"/>
      <c r="J12" s="61"/>
      <c r="K12" s="59"/>
      <c r="L12" s="59"/>
      <c r="M12" s="59"/>
      <c r="N12" s="59"/>
      <c r="O12" s="59"/>
      <c r="P12" s="61"/>
      <c r="Q12" s="61"/>
      <c r="R12" s="59"/>
      <c r="S12" s="59"/>
      <c r="T12" s="59"/>
      <c r="U12" s="59"/>
      <c r="V12" s="59"/>
      <c r="W12" s="61"/>
      <c r="X12" s="61"/>
      <c r="Y12" s="59"/>
      <c r="Z12" s="59"/>
      <c r="AA12" s="59"/>
      <c r="AB12" s="59"/>
      <c r="AC12" s="59"/>
      <c r="AD12" s="61"/>
      <c r="AE12" s="61"/>
      <c r="AF12" s="59"/>
      <c r="AG12" s="59"/>
      <c r="AH12" s="59"/>
      <c r="AI12" s="59"/>
      <c r="AJ12" s="59"/>
      <c r="AK12" s="11"/>
      <c r="AL12" s="12"/>
      <c r="AM12" s="12"/>
      <c r="AN12" s="41"/>
      <c r="AO12" s="10"/>
      <c r="AP12" s="42" t="s">
        <v>79</v>
      </c>
      <c r="AQ12" s="12">
        <f t="shared" ref="AQ12:AQ14" si="7">AK24</f>
        <v>0</v>
      </c>
      <c r="AR12" s="10"/>
      <c r="AS12" s="10"/>
    </row>
    <row r="13" ht="82.5" customHeight="1">
      <c r="A13" s="10"/>
      <c r="B13" s="43" t="s">
        <v>80</v>
      </c>
      <c r="C13" s="51" t="s">
        <v>18</v>
      </c>
      <c r="D13" s="56"/>
      <c r="E13" s="56"/>
      <c r="F13" s="56"/>
      <c r="G13" s="46" t="s">
        <v>10</v>
      </c>
      <c r="H13" s="46" t="s">
        <v>11</v>
      </c>
      <c r="I13" s="62"/>
      <c r="J13" s="62"/>
      <c r="K13" s="63"/>
      <c r="L13" s="63"/>
      <c r="M13" s="63"/>
      <c r="N13" s="63"/>
      <c r="O13" s="63"/>
      <c r="P13" s="62"/>
      <c r="Q13" s="62"/>
      <c r="R13" s="64"/>
      <c r="S13" s="64"/>
      <c r="T13" s="63"/>
      <c r="U13" s="63"/>
      <c r="V13" s="63"/>
      <c r="W13" s="62"/>
      <c r="X13" s="62"/>
      <c r="Y13" s="63"/>
      <c r="Z13" s="63"/>
      <c r="AA13" s="63"/>
      <c r="AB13" s="63"/>
      <c r="AC13" s="63"/>
      <c r="AD13" s="62"/>
      <c r="AE13" s="62"/>
      <c r="AF13" s="63"/>
      <c r="AG13" s="63"/>
      <c r="AH13" s="63"/>
      <c r="AI13" s="63"/>
      <c r="AJ13" s="63"/>
      <c r="AK13" s="11"/>
      <c r="AL13" s="12"/>
      <c r="AM13" s="12"/>
      <c r="AN13" s="41"/>
      <c r="AO13" s="10"/>
      <c r="AP13" s="42" t="s">
        <v>81</v>
      </c>
      <c r="AQ13" s="12">
        <f t="shared" si="7"/>
        <v>0</v>
      </c>
      <c r="AR13" s="10"/>
      <c r="AS13" s="10"/>
    </row>
    <row r="14" ht="82.5" customHeight="1">
      <c r="A14" s="10"/>
      <c r="B14" s="43" t="s">
        <v>82</v>
      </c>
      <c r="C14" s="30"/>
      <c r="D14" s="56"/>
      <c r="E14" s="56"/>
      <c r="F14" s="56"/>
      <c r="G14" s="46" t="s">
        <v>10</v>
      </c>
      <c r="H14" s="46" t="s">
        <v>11</v>
      </c>
      <c r="I14" s="61"/>
      <c r="J14" s="61"/>
      <c r="K14" s="59"/>
      <c r="L14" s="59"/>
      <c r="M14" s="59"/>
      <c r="N14" s="65" t="s">
        <v>83</v>
      </c>
      <c r="O14" s="65" t="s">
        <v>83</v>
      </c>
      <c r="P14" s="61"/>
      <c r="Q14" s="61"/>
      <c r="R14" s="64"/>
      <c r="S14" s="64"/>
      <c r="T14" s="64"/>
      <c r="U14" s="64"/>
      <c r="V14" s="63"/>
      <c r="W14" s="61"/>
      <c r="X14" s="61"/>
      <c r="Y14" s="64"/>
      <c r="Z14" s="59"/>
      <c r="AA14" s="59"/>
      <c r="AB14" s="65" t="s">
        <v>83</v>
      </c>
      <c r="AC14" s="65" t="s">
        <v>83</v>
      </c>
      <c r="AD14" s="61"/>
      <c r="AE14" s="61"/>
      <c r="AF14" s="59"/>
      <c r="AG14" s="59"/>
      <c r="AH14" s="59"/>
      <c r="AI14" s="59"/>
      <c r="AJ14" s="59"/>
      <c r="AK14" s="11"/>
      <c r="AL14" s="12"/>
      <c r="AM14" s="12"/>
      <c r="AN14" s="41"/>
      <c r="AO14" s="10"/>
      <c r="AP14" s="66" t="s">
        <v>84</v>
      </c>
      <c r="AQ14" s="12">
        <f t="shared" si="7"/>
        <v>154</v>
      </c>
      <c r="AR14" s="10"/>
      <c r="AS14" s="10"/>
    </row>
    <row r="15" ht="82.5" customHeight="1">
      <c r="A15" s="10"/>
      <c r="B15" s="43" t="s">
        <v>85</v>
      </c>
      <c r="C15" s="30"/>
      <c r="D15" s="64"/>
      <c r="E15" s="64"/>
      <c r="F15" s="64"/>
      <c r="G15" s="46" t="s">
        <v>10</v>
      </c>
      <c r="H15" s="46" t="s">
        <v>11</v>
      </c>
      <c r="I15" s="61"/>
      <c r="J15" s="61"/>
      <c r="K15" s="59"/>
      <c r="L15" s="59"/>
      <c r="M15" s="59"/>
      <c r="N15" s="59"/>
      <c r="O15" s="59"/>
      <c r="P15" s="61"/>
      <c r="Q15" s="61"/>
      <c r="R15" s="64"/>
      <c r="S15" s="64"/>
      <c r="T15" s="64"/>
      <c r="U15" s="64"/>
      <c r="V15" s="63"/>
      <c r="W15" s="61"/>
      <c r="X15" s="61"/>
      <c r="Y15" s="64"/>
      <c r="Z15" s="64"/>
      <c r="AA15" s="64"/>
      <c r="AB15" s="64"/>
      <c r="AC15" s="64"/>
      <c r="AD15" s="61"/>
      <c r="AE15" s="61"/>
      <c r="AF15" s="59"/>
      <c r="AG15" s="59"/>
      <c r="AH15" s="59"/>
      <c r="AI15" s="59"/>
      <c r="AJ15" s="59"/>
      <c r="AK15" s="10"/>
      <c r="AO15" s="10"/>
      <c r="AP15" s="13"/>
      <c r="AQ15" s="10"/>
      <c r="AR15" s="10"/>
      <c r="AS15" s="10"/>
    </row>
    <row r="16" ht="24.75" customHeight="1">
      <c r="A16" s="10"/>
      <c r="B16" s="66"/>
      <c r="C16" s="67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>
        <f t="shared" ref="AL16:AM16" si="8">SUM(AL4:AL14)</f>
        <v>138</v>
      </c>
      <c r="AM16" s="12">
        <f t="shared" si="8"/>
        <v>105</v>
      </c>
      <c r="AN16" s="68">
        <f>AM16/AL16</f>
        <v>0.7608695652</v>
      </c>
      <c r="AO16" s="10"/>
      <c r="AP16" s="13"/>
      <c r="AQ16" s="10"/>
      <c r="AR16" s="10"/>
      <c r="AS16" s="10"/>
    </row>
    <row r="17" ht="24.75" customHeight="1">
      <c r="A17" s="10"/>
      <c r="B17" s="66" t="s">
        <v>86</v>
      </c>
      <c r="C17" s="69" t="s">
        <v>16</v>
      </c>
      <c r="D17" s="12"/>
      <c r="E17" s="12"/>
      <c r="F17" s="12"/>
      <c r="G17" s="12">
        <f t="shared" ref="G17:H17" si="9">COUNTIF(G4:G10,$C$17&amp;"*")</f>
        <v>0</v>
      </c>
      <c r="H17" s="12">
        <f t="shared" si="9"/>
        <v>0</v>
      </c>
      <c r="I17" s="12"/>
      <c r="J17" s="12"/>
      <c r="K17" s="12">
        <f t="shared" ref="K17:O17" si="10">COUNTIF(K4:K10,$C$17&amp;"*")</f>
        <v>4</v>
      </c>
      <c r="L17" s="12">
        <f t="shared" si="10"/>
        <v>4</v>
      </c>
      <c r="M17" s="12">
        <f t="shared" si="10"/>
        <v>5</v>
      </c>
      <c r="N17" s="12">
        <f t="shared" si="10"/>
        <v>5</v>
      </c>
      <c r="O17" s="12">
        <f t="shared" si="10"/>
        <v>5</v>
      </c>
      <c r="P17" s="12"/>
      <c r="Q17" s="12"/>
      <c r="R17" s="12">
        <f t="shared" ref="R17:V17" si="11">COUNTIF(R4:R10,$C$17&amp;"*")</f>
        <v>3</v>
      </c>
      <c r="S17" s="12">
        <f t="shared" si="11"/>
        <v>3</v>
      </c>
      <c r="T17" s="12">
        <f t="shared" si="11"/>
        <v>3</v>
      </c>
      <c r="U17" s="12">
        <f t="shared" si="11"/>
        <v>3</v>
      </c>
      <c r="V17" s="12">
        <f t="shared" si="11"/>
        <v>3</v>
      </c>
      <c r="W17" s="12"/>
      <c r="X17" s="12"/>
      <c r="Y17" s="12">
        <f t="shared" ref="Y17:AC17" si="12">COUNTIF(Y4:Y10,$C$17&amp;"*")</f>
        <v>3</v>
      </c>
      <c r="Z17" s="12">
        <f t="shared" si="12"/>
        <v>4</v>
      </c>
      <c r="AA17" s="12">
        <f t="shared" si="12"/>
        <v>4</v>
      </c>
      <c r="AB17" s="12">
        <f t="shared" si="12"/>
        <v>3</v>
      </c>
      <c r="AC17" s="12">
        <f t="shared" si="12"/>
        <v>2</v>
      </c>
      <c r="AD17" s="12"/>
      <c r="AE17" s="12"/>
      <c r="AF17" s="12">
        <f t="shared" ref="AF17:AJ17" si="13">COUNTIF(AF4:AF10,$C$17&amp;"*")</f>
        <v>2</v>
      </c>
      <c r="AG17" s="12">
        <f t="shared" si="13"/>
        <v>4</v>
      </c>
      <c r="AH17" s="12">
        <f t="shared" si="13"/>
        <v>4</v>
      </c>
      <c r="AI17" s="12">
        <f t="shared" si="13"/>
        <v>4</v>
      </c>
      <c r="AJ17" s="12">
        <f t="shared" si="13"/>
        <v>4</v>
      </c>
      <c r="AK17" s="12">
        <f t="shared" ref="AK17:AK25" si="19">SUM(D17:AJ17)</f>
        <v>72</v>
      </c>
      <c r="AL17" s="41">
        <f t="shared" ref="AL17:AL25" si="20">AK17/$AK$26</f>
        <v>0.4675324675</v>
      </c>
      <c r="AM17" s="12"/>
      <c r="AN17" s="10"/>
      <c r="AO17" s="10"/>
      <c r="AP17" s="13"/>
      <c r="AQ17" s="10"/>
      <c r="AR17" s="10"/>
      <c r="AS17" s="10"/>
    </row>
    <row r="18" ht="24.75" customHeight="1">
      <c r="A18" s="10"/>
      <c r="B18" s="66" t="s">
        <v>87</v>
      </c>
      <c r="C18" s="69" t="s">
        <v>33</v>
      </c>
      <c r="D18" s="12"/>
      <c r="E18" s="12"/>
      <c r="F18" s="12"/>
      <c r="G18" s="12">
        <f t="shared" ref="G18:H18" si="14">COUNTIF(G4:G10,$C$18&amp;"*")</f>
        <v>0</v>
      </c>
      <c r="H18" s="12">
        <f t="shared" si="14"/>
        <v>0</v>
      </c>
      <c r="I18" s="12"/>
      <c r="J18" s="12"/>
      <c r="K18" s="12">
        <f t="shared" ref="K18:O18" si="15">COUNTIF(K4:K10,$C$18&amp;"*")</f>
        <v>0</v>
      </c>
      <c r="L18" s="12">
        <f t="shared" si="15"/>
        <v>0</v>
      </c>
      <c r="M18" s="12">
        <f t="shared" si="15"/>
        <v>0</v>
      </c>
      <c r="N18" s="12">
        <f t="shared" si="15"/>
        <v>0</v>
      </c>
      <c r="O18" s="12">
        <f t="shared" si="15"/>
        <v>0</v>
      </c>
      <c r="P18" s="12"/>
      <c r="Q18" s="12"/>
      <c r="R18" s="12">
        <f t="shared" ref="R18:V18" si="16">COUNTIF(R4:R10,$C$18&amp;"*")</f>
        <v>0</v>
      </c>
      <c r="S18" s="12">
        <f t="shared" si="16"/>
        <v>0</v>
      </c>
      <c r="T18" s="12">
        <f t="shared" si="16"/>
        <v>0</v>
      </c>
      <c r="U18" s="12">
        <f t="shared" si="16"/>
        <v>0</v>
      </c>
      <c r="V18" s="12">
        <f t="shared" si="16"/>
        <v>0</v>
      </c>
      <c r="W18" s="12"/>
      <c r="X18" s="12"/>
      <c r="Y18" s="12">
        <f t="shared" ref="Y18:AC18" si="17">COUNTIF(Y4:Y10,$C$18&amp;"*")</f>
        <v>0</v>
      </c>
      <c r="Z18" s="12">
        <f t="shared" si="17"/>
        <v>0</v>
      </c>
      <c r="AA18" s="12">
        <f t="shared" si="17"/>
        <v>0</v>
      </c>
      <c r="AB18" s="12">
        <f t="shared" si="17"/>
        <v>0</v>
      </c>
      <c r="AC18" s="12">
        <f t="shared" si="17"/>
        <v>0</v>
      </c>
      <c r="AD18" s="12"/>
      <c r="AE18" s="12"/>
      <c r="AF18" s="12">
        <f t="shared" ref="AF18:AJ18" si="18">COUNTIF(AF4:AF10,$C$18&amp;"*")</f>
        <v>0</v>
      </c>
      <c r="AG18" s="12">
        <f t="shared" si="18"/>
        <v>0</v>
      </c>
      <c r="AH18" s="12">
        <f t="shared" si="18"/>
        <v>0</v>
      </c>
      <c r="AI18" s="12">
        <f t="shared" si="18"/>
        <v>0</v>
      </c>
      <c r="AJ18" s="12">
        <f t="shared" si="18"/>
        <v>0</v>
      </c>
      <c r="AK18" s="12">
        <f t="shared" si="19"/>
        <v>0</v>
      </c>
      <c r="AL18" s="41">
        <f t="shared" si="20"/>
        <v>0</v>
      </c>
      <c r="AM18" s="12"/>
      <c r="AN18" s="10"/>
      <c r="AO18" s="10"/>
      <c r="AP18" s="13"/>
      <c r="AQ18" s="10"/>
      <c r="AR18" s="10"/>
      <c r="AS18" s="10"/>
    </row>
    <row r="19" ht="24.75" customHeight="1">
      <c r="A19" s="10"/>
      <c r="B19" s="66" t="s">
        <v>88</v>
      </c>
      <c r="C19" s="69" t="s">
        <v>53</v>
      </c>
      <c r="D19" s="12"/>
      <c r="E19" s="12"/>
      <c r="F19" s="12"/>
      <c r="G19" s="12">
        <f t="shared" ref="G19:H19" si="21">COUNTIF(G4:G10,$C$19&amp;"*")</f>
        <v>0</v>
      </c>
      <c r="H19" s="12">
        <f t="shared" si="21"/>
        <v>0</v>
      </c>
      <c r="I19" s="12"/>
      <c r="J19" s="12"/>
      <c r="K19" s="12">
        <f t="shared" ref="K19:O19" si="22">COUNTIF(K4:K10,$C$19&amp;"*")</f>
        <v>1</v>
      </c>
      <c r="L19" s="12">
        <f t="shared" si="22"/>
        <v>1</v>
      </c>
      <c r="M19" s="12">
        <f t="shared" si="22"/>
        <v>0</v>
      </c>
      <c r="N19" s="12">
        <f t="shared" si="22"/>
        <v>0</v>
      </c>
      <c r="O19" s="12">
        <f t="shared" si="22"/>
        <v>0</v>
      </c>
      <c r="P19" s="12"/>
      <c r="Q19" s="12"/>
      <c r="R19" s="12">
        <f t="shared" ref="R19:V19" si="23">COUNTIF(R4:R10,$C$19&amp;"*")</f>
        <v>0</v>
      </c>
      <c r="S19" s="12">
        <f t="shared" si="23"/>
        <v>0</v>
      </c>
      <c r="T19" s="12">
        <f t="shared" si="23"/>
        <v>0</v>
      </c>
      <c r="U19" s="12">
        <f t="shared" si="23"/>
        <v>0</v>
      </c>
      <c r="V19" s="12">
        <f t="shared" si="23"/>
        <v>1</v>
      </c>
      <c r="W19" s="12"/>
      <c r="X19" s="12"/>
      <c r="Y19" s="12">
        <f t="shared" ref="Y19:AC19" si="24">COUNTIF(Y4:Y10,$C$19&amp;"*")</f>
        <v>1</v>
      </c>
      <c r="Z19" s="12">
        <f t="shared" si="24"/>
        <v>0</v>
      </c>
      <c r="AA19" s="12">
        <f t="shared" si="24"/>
        <v>1</v>
      </c>
      <c r="AB19" s="12">
        <f t="shared" si="24"/>
        <v>1</v>
      </c>
      <c r="AC19" s="12">
        <f t="shared" si="24"/>
        <v>0</v>
      </c>
      <c r="AD19" s="12"/>
      <c r="AE19" s="12"/>
      <c r="AF19" s="12">
        <f t="shared" ref="AF19:AJ19" si="25">COUNTIF(AF4:AF10,$C$19&amp;"*")</f>
        <v>5</v>
      </c>
      <c r="AG19" s="12">
        <f t="shared" si="25"/>
        <v>0</v>
      </c>
      <c r="AH19" s="12">
        <f t="shared" si="25"/>
        <v>0</v>
      </c>
      <c r="AI19" s="12">
        <f t="shared" si="25"/>
        <v>0</v>
      </c>
      <c r="AJ19" s="12">
        <f t="shared" si="25"/>
        <v>0</v>
      </c>
      <c r="AK19" s="12">
        <f t="shared" si="19"/>
        <v>11</v>
      </c>
      <c r="AL19" s="41">
        <f t="shared" si="20"/>
        <v>0.07142857143</v>
      </c>
      <c r="AM19" s="12"/>
      <c r="AN19" s="10"/>
      <c r="AO19" s="10"/>
      <c r="AP19" s="13"/>
      <c r="AQ19" s="10"/>
      <c r="AR19" s="10"/>
      <c r="AS19" s="10"/>
    </row>
    <row r="20" ht="24.75" customHeight="1">
      <c r="A20" s="10"/>
      <c r="B20" s="66" t="s">
        <v>89</v>
      </c>
      <c r="C20" s="69" t="s">
        <v>57</v>
      </c>
      <c r="D20" s="12"/>
      <c r="E20" s="12"/>
      <c r="F20" s="12"/>
      <c r="G20" s="12">
        <f t="shared" ref="G20:H20" si="26">COUNTIF(G4:G10,$C$20&amp;"*")</f>
        <v>0</v>
      </c>
      <c r="H20" s="12">
        <f t="shared" si="26"/>
        <v>0</v>
      </c>
      <c r="I20" s="12"/>
      <c r="J20" s="12"/>
      <c r="K20" s="12">
        <f t="shared" ref="K20:O20" si="27">COUNTIF(K4:K10,$C$20&amp;"*")</f>
        <v>1</v>
      </c>
      <c r="L20" s="12">
        <f t="shared" si="27"/>
        <v>1</v>
      </c>
      <c r="M20" s="12">
        <f t="shared" si="27"/>
        <v>1</v>
      </c>
      <c r="N20" s="12">
        <f t="shared" si="27"/>
        <v>1</v>
      </c>
      <c r="O20" s="12">
        <f t="shared" si="27"/>
        <v>1</v>
      </c>
      <c r="P20" s="12"/>
      <c r="Q20" s="12"/>
      <c r="R20" s="12">
        <f t="shared" ref="R20:V20" si="28">COUNTIF(R4:R10,$C$20&amp;"*")</f>
        <v>1</v>
      </c>
      <c r="S20" s="12">
        <f t="shared" si="28"/>
        <v>1</v>
      </c>
      <c r="T20" s="12">
        <f t="shared" si="28"/>
        <v>1</v>
      </c>
      <c r="U20" s="12">
        <f t="shared" si="28"/>
        <v>1</v>
      </c>
      <c r="V20" s="12">
        <f t="shared" si="28"/>
        <v>1</v>
      </c>
      <c r="W20" s="12"/>
      <c r="X20" s="12"/>
      <c r="Y20" s="12">
        <f t="shared" ref="Y20:AC20" si="29">COUNTIF(Y4:Y10,$C$20&amp;"*")</f>
        <v>2</v>
      </c>
      <c r="Z20" s="12">
        <f t="shared" si="29"/>
        <v>1</v>
      </c>
      <c r="AA20" s="12">
        <f t="shared" si="29"/>
        <v>0</v>
      </c>
      <c r="AB20" s="12">
        <f t="shared" si="29"/>
        <v>1</v>
      </c>
      <c r="AC20" s="12">
        <f t="shared" si="29"/>
        <v>2</v>
      </c>
      <c r="AD20" s="12"/>
      <c r="AE20" s="12"/>
      <c r="AF20" s="12">
        <f t="shared" ref="AF20:AJ20" si="30">COUNTIF(AF4:AF10,$C$20&amp;"*")</f>
        <v>0</v>
      </c>
      <c r="AG20" s="12">
        <f t="shared" si="30"/>
        <v>1</v>
      </c>
      <c r="AH20" s="12">
        <f t="shared" si="30"/>
        <v>1</v>
      </c>
      <c r="AI20" s="12">
        <f t="shared" si="30"/>
        <v>1</v>
      </c>
      <c r="AJ20" s="12">
        <f t="shared" si="30"/>
        <v>1</v>
      </c>
      <c r="AK20" s="12">
        <f t="shared" si="19"/>
        <v>20</v>
      </c>
      <c r="AL20" s="41">
        <f t="shared" si="20"/>
        <v>0.1298701299</v>
      </c>
      <c r="AM20" s="12"/>
      <c r="AN20" s="10"/>
      <c r="AO20" s="10"/>
      <c r="AP20" s="13"/>
      <c r="AQ20" s="10"/>
      <c r="AR20" s="10"/>
      <c r="AS20" s="10"/>
    </row>
    <row r="21" ht="24.75" customHeight="1">
      <c r="A21" s="10"/>
      <c r="B21" s="66" t="s">
        <v>90</v>
      </c>
      <c r="C21" s="69" t="s">
        <v>63</v>
      </c>
      <c r="D21" s="12"/>
      <c r="E21" s="12"/>
      <c r="F21" s="12"/>
      <c r="G21" s="12">
        <f t="shared" ref="G21:H21" si="31">COUNTIF(G4:G10,$C$21&amp;"*")</f>
        <v>0</v>
      </c>
      <c r="H21" s="12">
        <f t="shared" si="31"/>
        <v>0</v>
      </c>
      <c r="I21" s="12"/>
      <c r="J21" s="12"/>
      <c r="K21" s="12">
        <f t="shared" ref="K21:O21" si="32">COUNTIF(K4:K10,$C$21&amp;"*")</f>
        <v>0</v>
      </c>
      <c r="L21" s="12">
        <f t="shared" si="32"/>
        <v>1</v>
      </c>
      <c r="M21" s="12">
        <f t="shared" si="32"/>
        <v>1</v>
      </c>
      <c r="N21" s="12">
        <f t="shared" si="32"/>
        <v>1</v>
      </c>
      <c r="O21" s="12">
        <f t="shared" si="32"/>
        <v>1</v>
      </c>
      <c r="P21" s="12"/>
      <c r="Q21" s="12"/>
      <c r="R21" s="12">
        <f t="shared" ref="R21:V21" si="33">COUNTIF(R4:R10,$C$21&amp;"*")</f>
        <v>1</v>
      </c>
      <c r="S21" s="12">
        <f t="shared" si="33"/>
        <v>1</v>
      </c>
      <c r="T21" s="12">
        <f t="shared" si="33"/>
        <v>1</v>
      </c>
      <c r="U21" s="12">
        <f t="shared" si="33"/>
        <v>1</v>
      </c>
      <c r="V21" s="12">
        <f t="shared" si="33"/>
        <v>0</v>
      </c>
      <c r="W21" s="12"/>
      <c r="X21" s="12"/>
      <c r="Y21" s="12">
        <f t="shared" ref="Y21:AC21" si="34">COUNTIF(Y4:Y10,$C$21&amp;"*")</f>
        <v>0</v>
      </c>
      <c r="Z21" s="12">
        <f t="shared" si="34"/>
        <v>1</v>
      </c>
      <c r="AA21" s="12">
        <f t="shared" si="34"/>
        <v>1</v>
      </c>
      <c r="AB21" s="12">
        <f t="shared" si="34"/>
        <v>0</v>
      </c>
      <c r="AC21" s="12">
        <f t="shared" si="34"/>
        <v>1</v>
      </c>
      <c r="AD21" s="12"/>
      <c r="AE21" s="12"/>
      <c r="AF21" s="12">
        <f t="shared" ref="AF21:AJ21" si="35">COUNTIF(AF4:AF10,$C$21&amp;"*")</f>
        <v>0</v>
      </c>
      <c r="AG21" s="12">
        <f t="shared" si="35"/>
        <v>2</v>
      </c>
      <c r="AH21" s="12">
        <f t="shared" si="35"/>
        <v>2</v>
      </c>
      <c r="AI21" s="12">
        <f t="shared" si="35"/>
        <v>2</v>
      </c>
      <c r="AJ21" s="12">
        <f t="shared" si="35"/>
        <v>2</v>
      </c>
      <c r="AK21" s="12">
        <f t="shared" si="19"/>
        <v>19</v>
      </c>
      <c r="AL21" s="41">
        <f t="shared" si="20"/>
        <v>0.1233766234</v>
      </c>
      <c r="AM21" s="12"/>
      <c r="AN21" s="10"/>
      <c r="AO21" s="10"/>
      <c r="AP21" s="13"/>
      <c r="AQ21" s="10"/>
      <c r="AR21" s="10"/>
      <c r="AS21" s="10"/>
    </row>
    <row r="22" ht="24.75" customHeight="1">
      <c r="A22" s="10"/>
      <c r="B22" s="66" t="s">
        <v>91</v>
      </c>
      <c r="C22" s="69" t="s">
        <v>66</v>
      </c>
      <c r="D22" s="12"/>
      <c r="E22" s="12"/>
      <c r="F22" s="12"/>
      <c r="G22" s="12">
        <f t="shared" ref="G22:H22" si="36">COUNTIF(G4:G10,$C$22&amp;"*")</f>
        <v>7</v>
      </c>
      <c r="H22" s="12">
        <f t="shared" si="36"/>
        <v>7</v>
      </c>
      <c r="I22" s="12"/>
      <c r="J22" s="12"/>
      <c r="K22" s="12">
        <f t="shared" ref="K22:O22" si="37">COUNTIF(K4:K10,$C$22&amp;"*")</f>
        <v>0</v>
      </c>
      <c r="L22" s="12">
        <f t="shared" si="37"/>
        <v>0</v>
      </c>
      <c r="M22" s="12">
        <f t="shared" si="37"/>
        <v>0</v>
      </c>
      <c r="N22" s="12">
        <f t="shared" si="37"/>
        <v>0</v>
      </c>
      <c r="O22" s="12">
        <f t="shared" si="37"/>
        <v>0</v>
      </c>
      <c r="P22" s="12"/>
      <c r="Q22" s="12"/>
      <c r="R22" s="12">
        <f t="shared" ref="R22:V22" si="38">COUNTIF(R4:R10,$C$22&amp;"*")</f>
        <v>0</v>
      </c>
      <c r="S22" s="12">
        <f t="shared" si="38"/>
        <v>0</v>
      </c>
      <c r="T22" s="12">
        <f t="shared" si="38"/>
        <v>0</v>
      </c>
      <c r="U22" s="12">
        <f t="shared" si="38"/>
        <v>0</v>
      </c>
      <c r="V22" s="12">
        <f t="shared" si="38"/>
        <v>0</v>
      </c>
      <c r="W22" s="12"/>
      <c r="X22" s="12"/>
      <c r="Y22" s="12">
        <f t="shared" ref="Y22:AC22" si="39">COUNTIF(Y4:Y10,$C$22&amp;"*")</f>
        <v>0</v>
      </c>
      <c r="Z22" s="12">
        <f t="shared" si="39"/>
        <v>0</v>
      </c>
      <c r="AA22" s="12">
        <f t="shared" si="39"/>
        <v>0</v>
      </c>
      <c r="AB22" s="12">
        <f t="shared" si="39"/>
        <v>1</v>
      </c>
      <c r="AC22" s="12">
        <f t="shared" si="39"/>
        <v>1</v>
      </c>
      <c r="AD22" s="12"/>
      <c r="AE22" s="12"/>
      <c r="AF22" s="12">
        <f t="shared" ref="AF22:AJ22" si="40">COUNTIF(AF4:AF10,$C$22&amp;"*")</f>
        <v>0</v>
      </c>
      <c r="AG22" s="12">
        <f t="shared" si="40"/>
        <v>0</v>
      </c>
      <c r="AH22" s="12">
        <f t="shared" si="40"/>
        <v>0</v>
      </c>
      <c r="AI22" s="12">
        <f t="shared" si="40"/>
        <v>0</v>
      </c>
      <c r="AJ22" s="12">
        <f t="shared" si="40"/>
        <v>0</v>
      </c>
      <c r="AK22" s="12">
        <f t="shared" si="19"/>
        <v>16</v>
      </c>
      <c r="AL22" s="41">
        <f t="shared" si="20"/>
        <v>0.1038961039</v>
      </c>
      <c r="AM22" s="12"/>
      <c r="AN22" s="10"/>
      <c r="AO22" s="10"/>
      <c r="AP22" s="13"/>
      <c r="AQ22" s="10"/>
      <c r="AR22" s="10"/>
      <c r="AS22" s="10"/>
    </row>
    <row r="23" ht="24.75" customHeight="1">
      <c r="A23" s="10"/>
      <c r="B23" s="66" t="s">
        <v>92</v>
      </c>
      <c r="C23" s="70" t="s">
        <v>76</v>
      </c>
      <c r="D23" s="12"/>
      <c r="E23" s="12"/>
      <c r="F23" s="12"/>
      <c r="G23" s="12">
        <f t="shared" ref="G23:H23" si="41">COUNTIF(G4:G10,$C$23&amp;"*")</f>
        <v>0</v>
      </c>
      <c r="H23" s="12">
        <f t="shared" si="41"/>
        <v>0</v>
      </c>
      <c r="I23" s="12"/>
      <c r="J23" s="12"/>
      <c r="K23" s="12">
        <f t="shared" ref="K23:O23" si="42">COUNTIF(K4:K10,$C$23&amp;"*")</f>
        <v>1</v>
      </c>
      <c r="L23" s="12">
        <f t="shared" si="42"/>
        <v>0</v>
      </c>
      <c r="M23" s="12">
        <f t="shared" si="42"/>
        <v>0</v>
      </c>
      <c r="N23" s="12">
        <f t="shared" si="42"/>
        <v>0</v>
      </c>
      <c r="O23" s="12">
        <f t="shared" si="42"/>
        <v>0</v>
      </c>
      <c r="P23" s="12"/>
      <c r="Q23" s="12"/>
      <c r="R23" s="12">
        <f t="shared" ref="R23:V23" si="43">COUNTIF(R4:R10,$C$23&amp;"*")</f>
        <v>2</v>
      </c>
      <c r="S23" s="12">
        <f t="shared" si="43"/>
        <v>2</v>
      </c>
      <c r="T23" s="12">
        <f t="shared" si="43"/>
        <v>2</v>
      </c>
      <c r="U23" s="12">
        <f t="shared" si="43"/>
        <v>2</v>
      </c>
      <c r="V23" s="12">
        <f t="shared" si="43"/>
        <v>2</v>
      </c>
      <c r="W23" s="12"/>
      <c r="X23" s="12"/>
      <c r="Y23" s="12">
        <f t="shared" ref="Y23:AC23" si="44">COUNTIF(Y4:Y10,$C$23&amp;"*")</f>
        <v>1</v>
      </c>
      <c r="Z23" s="12">
        <f t="shared" si="44"/>
        <v>1</v>
      </c>
      <c r="AA23" s="12">
        <f t="shared" si="44"/>
        <v>1</v>
      </c>
      <c r="AB23" s="12">
        <f t="shared" si="44"/>
        <v>1</v>
      </c>
      <c r="AC23" s="12">
        <f t="shared" si="44"/>
        <v>1</v>
      </c>
      <c r="AD23" s="12"/>
      <c r="AE23" s="12"/>
      <c r="AF23" s="12">
        <f t="shared" ref="AF23:AJ23" si="45">COUNTIF(AF4:AF10,$C$23&amp;"*")</f>
        <v>0</v>
      </c>
      <c r="AG23" s="12">
        <f t="shared" si="45"/>
        <v>0</v>
      </c>
      <c r="AH23" s="12">
        <f t="shared" si="45"/>
        <v>0</v>
      </c>
      <c r="AI23" s="12">
        <f t="shared" si="45"/>
        <v>0</v>
      </c>
      <c r="AJ23" s="12">
        <f t="shared" si="45"/>
        <v>0</v>
      </c>
      <c r="AK23" s="12">
        <f t="shared" si="19"/>
        <v>16</v>
      </c>
      <c r="AL23" s="41">
        <f t="shared" si="20"/>
        <v>0.1038961039</v>
      </c>
      <c r="AM23" s="12"/>
      <c r="AN23" s="10"/>
      <c r="AO23" s="10"/>
      <c r="AP23" s="13"/>
      <c r="AQ23" s="10"/>
      <c r="AR23" s="10"/>
      <c r="AS23" s="10"/>
    </row>
    <row r="24" ht="24.75" customHeight="1">
      <c r="A24" s="10"/>
      <c r="B24" s="66" t="s">
        <v>93</v>
      </c>
      <c r="C24" s="69" t="s">
        <v>79</v>
      </c>
      <c r="D24" s="12"/>
      <c r="E24" s="12"/>
      <c r="F24" s="12"/>
      <c r="G24" s="12">
        <f t="shared" ref="G24:H24" si="46">(COUNTIF(G4:G10,$C$24&amp;"*")+COUNTIF(G4:G10,""))</f>
        <v>0</v>
      </c>
      <c r="H24" s="12">
        <f t="shared" si="46"/>
        <v>0</v>
      </c>
      <c r="I24" s="12"/>
      <c r="J24" s="12"/>
      <c r="K24" s="12">
        <f t="shared" ref="K24:O24" si="47">(COUNTIF(K4:K10,$C$24&amp;"*")+COUNTIF(K4:K10,""))</f>
        <v>0</v>
      </c>
      <c r="L24" s="12">
        <f t="shared" si="47"/>
        <v>0</v>
      </c>
      <c r="M24" s="12">
        <f t="shared" si="47"/>
        <v>0</v>
      </c>
      <c r="N24" s="12">
        <f t="shared" si="47"/>
        <v>0</v>
      </c>
      <c r="O24" s="12">
        <f t="shared" si="47"/>
        <v>0</v>
      </c>
      <c r="P24" s="12"/>
      <c r="Q24" s="12"/>
      <c r="R24" s="12">
        <f t="shared" ref="R24:V24" si="48">(COUNTIF(R4:R10,$C$24&amp;"*")+COUNTIF(R4:R10,""))</f>
        <v>0</v>
      </c>
      <c r="S24" s="12">
        <f t="shared" si="48"/>
        <v>0</v>
      </c>
      <c r="T24" s="12">
        <f t="shared" si="48"/>
        <v>0</v>
      </c>
      <c r="U24" s="12">
        <f t="shared" si="48"/>
        <v>0</v>
      </c>
      <c r="V24" s="12">
        <f t="shared" si="48"/>
        <v>0</v>
      </c>
      <c r="W24" s="12"/>
      <c r="X24" s="12"/>
      <c r="Y24" s="12">
        <f t="shared" ref="Y24:AC24" si="49">(COUNTIF(Y4:Y10,$C$24&amp;"*")+COUNTIF(Y4:Y10,""))</f>
        <v>0</v>
      </c>
      <c r="Z24" s="12">
        <f t="shared" si="49"/>
        <v>0</v>
      </c>
      <c r="AA24" s="12">
        <f t="shared" si="49"/>
        <v>0</v>
      </c>
      <c r="AB24" s="12">
        <f t="shared" si="49"/>
        <v>0</v>
      </c>
      <c r="AC24" s="12">
        <f t="shared" si="49"/>
        <v>0</v>
      </c>
      <c r="AD24" s="12"/>
      <c r="AE24" s="12"/>
      <c r="AF24" s="12">
        <f t="shared" ref="AF24:AJ24" si="50">(COUNTIF(AF4:AF10,$C$24&amp;"*")+COUNTIF(AF4:AF10,""))</f>
        <v>0</v>
      </c>
      <c r="AG24" s="12">
        <f t="shared" si="50"/>
        <v>0</v>
      </c>
      <c r="AH24" s="12">
        <f t="shared" si="50"/>
        <v>0</v>
      </c>
      <c r="AI24" s="12">
        <f t="shared" si="50"/>
        <v>0</v>
      </c>
      <c r="AJ24" s="12">
        <f t="shared" si="50"/>
        <v>0</v>
      </c>
      <c r="AK24" s="12">
        <f t="shared" si="19"/>
        <v>0</v>
      </c>
      <c r="AL24" s="41">
        <f t="shared" si="20"/>
        <v>0</v>
      </c>
      <c r="AM24" s="12"/>
      <c r="AN24" s="10"/>
      <c r="AO24" s="10"/>
      <c r="AP24" s="13"/>
      <c r="AQ24" s="10"/>
      <c r="AR24" s="10"/>
      <c r="AS24" s="10"/>
    </row>
    <row r="25" ht="24.75" customHeight="1">
      <c r="A25" s="10"/>
      <c r="B25" s="66" t="s">
        <v>94</v>
      </c>
      <c r="C25" s="69" t="s">
        <v>81</v>
      </c>
      <c r="D25" s="12"/>
      <c r="E25" s="12"/>
      <c r="F25" s="12"/>
      <c r="G25" s="12">
        <f t="shared" ref="G25:H25" si="51">COUNTIF(G4:G10,$C$25&amp;"*")</f>
        <v>0</v>
      </c>
      <c r="H25" s="12">
        <f t="shared" si="51"/>
        <v>0</v>
      </c>
      <c r="I25" s="12"/>
      <c r="J25" s="12"/>
      <c r="K25" s="12">
        <f t="shared" ref="K25:O25" si="52">COUNTIF(K4:K10,$C$25&amp;"*")</f>
        <v>0</v>
      </c>
      <c r="L25" s="12">
        <f t="shared" si="52"/>
        <v>0</v>
      </c>
      <c r="M25" s="12">
        <f t="shared" si="52"/>
        <v>0</v>
      </c>
      <c r="N25" s="12">
        <f t="shared" si="52"/>
        <v>0</v>
      </c>
      <c r="O25" s="12">
        <f t="shared" si="52"/>
        <v>0</v>
      </c>
      <c r="P25" s="12"/>
      <c r="Q25" s="12"/>
      <c r="R25" s="12">
        <f t="shared" ref="R25:V25" si="53">COUNTIF(R4:R10,$C$25&amp;"*")</f>
        <v>0</v>
      </c>
      <c r="S25" s="12">
        <f t="shared" si="53"/>
        <v>0</v>
      </c>
      <c r="T25" s="12">
        <f t="shared" si="53"/>
        <v>0</v>
      </c>
      <c r="U25" s="12">
        <f t="shared" si="53"/>
        <v>0</v>
      </c>
      <c r="V25" s="12">
        <f t="shared" si="53"/>
        <v>0</v>
      </c>
      <c r="W25" s="12"/>
      <c r="X25" s="12"/>
      <c r="Y25" s="12">
        <f t="shared" ref="Y25:AC25" si="54">COUNTIF(Y4:Y10,$C$25&amp;"*")</f>
        <v>0</v>
      </c>
      <c r="Z25" s="12">
        <f t="shared" si="54"/>
        <v>0</v>
      </c>
      <c r="AA25" s="12">
        <f t="shared" si="54"/>
        <v>0</v>
      </c>
      <c r="AB25" s="12">
        <f t="shared" si="54"/>
        <v>0</v>
      </c>
      <c r="AC25" s="12">
        <f t="shared" si="54"/>
        <v>0</v>
      </c>
      <c r="AD25" s="12"/>
      <c r="AE25" s="12"/>
      <c r="AF25" s="12">
        <f t="shared" ref="AF25:AJ25" si="55">COUNTIF(AF4:AF10,$C$25&amp;"*")</f>
        <v>0</v>
      </c>
      <c r="AG25" s="12">
        <f t="shared" si="55"/>
        <v>0</v>
      </c>
      <c r="AH25" s="12">
        <f t="shared" si="55"/>
        <v>0</v>
      </c>
      <c r="AI25" s="12">
        <f t="shared" si="55"/>
        <v>0</v>
      </c>
      <c r="AJ25" s="12">
        <f t="shared" si="55"/>
        <v>0</v>
      </c>
      <c r="AK25" s="12">
        <f t="shared" si="19"/>
        <v>0</v>
      </c>
      <c r="AL25" s="41">
        <f t="shared" si="20"/>
        <v>0</v>
      </c>
      <c r="AM25" s="12"/>
      <c r="AN25" s="10"/>
      <c r="AO25" s="10"/>
      <c r="AP25" s="13"/>
      <c r="AQ25" s="10"/>
      <c r="AR25" s="10"/>
      <c r="AS25" s="10"/>
    </row>
    <row r="26" ht="24.75" customHeight="1">
      <c r="A26" s="10"/>
      <c r="B26" s="13"/>
      <c r="C26" s="1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71">
        <f>SUM(AK17:AK25)</f>
        <v>154</v>
      </c>
      <c r="AL26" s="12"/>
      <c r="AM26" s="12"/>
      <c r="AN26" s="10"/>
      <c r="AO26" s="10"/>
      <c r="AP26" s="13"/>
      <c r="AQ26" s="10"/>
      <c r="AR26" s="10"/>
      <c r="AS26" s="10"/>
    </row>
    <row r="27" ht="24.75" customHeight="1">
      <c r="A27" s="10"/>
      <c r="B27" s="13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3"/>
      <c r="AQ27" s="10"/>
      <c r="AR27" s="10"/>
      <c r="AS27" s="10"/>
    </row>
    <row r="28" ht="24.75" customHeight="1">
      <c r="A28" s="10"/>
      <c r="B28" s="13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3"/>
      <c r="AQ28" s="10"/>
      <c r="AR28" s="10"/>
      <c r="AS28" s="10"/>
    </row>
    <row r="29" ht="24.75" customHeight="1">
      <c r="A29" s="10"/>
      <c r="B29" s="13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3"/>
      <c r="AQ29" s="10"/>
      <c r="AR29" s="10"/>
      <c r="AS29" s="10"/>
    </row>
    <row r="30" ht="24.75" customHeight="1">
      <c r="A30" s="10"/>
      <c r="B30" s="13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3"/>
      <c r="AQ30" s="10"/>
      <c r="AR30" s="10"/>
      <c r="AS30" s="10"/>
    </row>
    <row r="31" ht="24.75" customHeight="1">
      <c r="A31" s="10"/>
      <c r="B31" s="13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3"/>
      <c r="AQ31" s="10"/>
      <c r="AR31" s="10"/>
      <c r="AS31" s="10"/>
    </row>
    <row r="32" ht="24.75" customHeight="1">
      <c r="A32" s="10"/>
      <c r="B32" s="13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3"/>
      <c r="AQ32" s="10"/>
      <c r="AR32" s="10"/>
      <c r="AS32" s="10"/>
    </row>
    <row r="33" ht="24.75" customHeight="1">
      <c r="A33" s="10"/>
      <c r="B33" s="13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3"/>
      <c r="AQ33" s="10"/>
      <c r="AR33" s="10"/>
      <c r="AS33" s="10"/>
    </row>
    <row r="34" ht="24.75" customHeight="1">
      <c r="A34" s="10"/>
      <c r="B34" s="13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3"/>
      <c r="AQ34" s="10"/>
      <c r="AR34" s="10"/>
      <c r="AS34" s="10"/>
    </row>
    <row r="35" ht="24.75" customHeight="1">
      <c r="A35" s="10"/>
      <c r="B35" s="13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3"/>
      <c r="AQ35" s="10"/>
      <c r="AR35" s="10"/>
      <c r="AS35" s="10"/>
    </row>
    <row r="36" ht="24.75" customHeight="1">
      <c r="A36" s="10"/>
      <c r="B36" s="13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3"/>
      <c r="AQ36" s="10"/>
      <c r="AR36" s="10"/>
      <c r="AS36" s="10"/>
    </row>
    <row r="37" ht="24.75" customHeight="1">
      <c r="A37" s="10"/>
      <c r="B37" s="13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3"/>
      <c r="AQ37" s="10"/>
      <c r="AR37" s="10"/>
      <c r="AS37" s="10"/>
    </row>
    <row r="38" ht="24.75" customHeight="1">
      <c r="A38" s="10"/>
      <c r="B38" s="13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3"/>
      <c r="AQ38" s="10"/>
      <c r="AR38" s="10"/>
      <c r="AS38" s="10"/>
    </row>
    <row r="39" ht="24.75" customHeight="1">
      <c r="A39" s="10"/>
      <c r="B39" s="13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3"/>
      <c r="AQ39" s="10"/>
      <c r="AR39" s="10"/>
      <c r="AS39" s="10"/>
    </row>
    <row r="40" ht="24.75" customHeight="1">
      <c r="A40" s="10"/>
      <c r="B40" s="13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3"/>
      <c r="AQ40" s="10"/>
      <c r="AR40" s="10"/>
      <c r="AS40" s="10"/>
    </row>
    <row r="41" ht="24.75" customHeight="1">
      <c r="A41" s="10"/>
      <c r="B41" s="13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3"/>
      <c r="AQ41" s="10"/>
      <c r="AR41" s="10"/>
      <c r="AS41" s="10"/>
    </row>
    <row r="42" ht="24.75" customHeight="1">
      <c r="A42" s="10"/>
      <c r="B42" s="13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3"/>
      <c r="AQ42" s="10"/>
      <c r="AR42" s="10"/>
      <c r="AS42" s="10"/>
    </row>
    <row r="43" ht="24.75" customHeight="1">
      <c r="A43" s="10"/>
      <c r="B43" s="13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3"/>
      <c r="AQ43" s="10"/>
      <c r="AR43" s="10"/>
      <c r="AS43" s="10"/>
    </row>
    <row r="44" ht="24.75" customHeight="1">
      <c r="A44" s="10"/>
      <c r="B44" s="13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3"/>
      <c r="AQ44" s="10"/>
      <c r="AR44" s="10"/>
      <c r="AS44" s="10"/>
    </row>
    <row r="45" ht="24.75" customHeight="1">
      <c r="A45" s="10"/>
      <c r="B45" s="13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3"/>
      <c r="AQ45" s="10"/>
      <c r="AR45" s="10"/>
      <c r="AS45" s="10"/>
    </row>
    <row r="46" ht="24.75" customHeight="1">
      <c r="A46" s="10"/>
      <c r="B46" s="13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3"/>
      <c r="AQ46" s="10"/>
      <c r="AR46" s="10"/>
      <c r="AS46" s="10"/>
    </row>
    <row r="47" ht="24.75" customHeight="1">
      <c r="A47" s="10"/>
      <c r="B47" s="13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3"/>
      <c r="AQ47" s="10"/>
      <c r="AR47" s="10"/>
      <c r="AS47" s="10"/>
    </row>
    <row r="48" ht="24.75" customHeight="1">
      <c r="A48" s="10"/>
      <c r="B48" s="13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3"/>
      <c r="AQ48" s="10"/>
      <c r="AR48" s="10"/>
      <c r="AS48" s="10"/>
    </row>
    <row r="49" ht="24.75" customHeight="1">
      <c r="A49" s="10"/>
      <c r="B49" s="13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3"/>
      <c r="AQ49" s="10"/>
      <c r="AR49" s="10"/>
      <c r="AS49" s="10"/>
    </row>
    <row r="50" ht="24.75" customHeight="1">
      <c r="A50" s="10"/>
      <c r="B50" s="13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3"/>
      <c r="AQ50" s="10"/>
      <c r="AR50" s="10"/>
      <c r="AS50" s="10"/>
    </row>
    <row r="51" ht="24.75" customHeight="1">
      <c r="A51" s="10"/>
      <c r="B51" s="13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3"/>
      <c r="AQ51" s="10"/>
      <c r="AR51" s="10"/>
      <c r="AS51" s="10"/>
    </row>
    <row r="52" ht="24.75" customHeight="1">
      <c r="A52" s="10"/>
      <c r="B52" s="13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3"/>
      <c r="AQ52" s="10"/>
      <c r="AR52" s="10"/>
      <c r="AS52" s="10"/>
    </row>
    <row r="53" ht="24.75" customHeight="1">
      <c r="A53" s="10"/>
      <c r="B53" s="13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3"/>
      <c r="AQ53" s="10"/>
      <c r="AR53" s="10"/>
      <c r="AS53" s="10"/>
    </row>
    <row r="54" ht="24.75" customHeight="1">
      <c r="A54" s="10"/>
      <c r="B54" s="13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3"/>
      <c r="AQ54" s="10"/>
      <c r="AR54" s="10"/>
      <c r="AS54" s="10"/>
    </row>
    <row r="55" ht="24.75" customHeight="1">
      <c r="A55" s="10"/>
      <c r="B55" s="13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3"/>
      <c r="AQ55" s="10"/>
      <c r="AR55" s="10"/>
      <c r="AS55" s="10"/>
    </row>
    <row r="56" ht="24.75" customHeight="1">
      <c r="A56" s="10"/>
      <c r="B56" s="13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3"/>
      <c r="AQ56" s="10"/>
      <c r="AR56" s="10"/>
      <c r="AS56" s="10"/>
    </row>
    <row r="57" ht="24.75" customHeight="1">
      <c r="A57" s="10"/>
      <c r="B57" s="13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3"/>
      <c r="AQ57" s="10"/>
      <c r="AR57" s="10"/>
      <c r="AS57" s="10"/>
    </row>
    <row r="58" ht="24.75" customHeight="1">
      <c r="A58" s="10"/>
      <c r="B58" s="13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3"/>
      <c r="AQ58" s="10"/>
      <c r="AR58" s="10"/>
      <c r="AS58" s="10"/>
    </row>
    <row r="59" ht="24.75" customHeight="1">
      <c r="A59" s="10"/>
      <c r="B59" s="13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3"/>
      <c r="AQ59" s="10"/>
      <c r="AR59" s="10"/>
      <c r="AS59" s="10"/>
    </row>
    <row r="60" ht="24.75" customHeight="1">
      <c r="A60" s="10"/>
      <c r="B60" s="13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3"/>
      <c r="AQ60" s="10"/>
      <c r="AR60" s="10"/>
      <c r="AS60" s="10"/>
    </row>
    <row r="61" ht="24.75" customHeight="1">
      <c r="A61" s="10"/>
      <c r="B61" s="13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3"/>
      <c r="AQ61" s="10"/>
      <c r="AR61" s="10"/>
      <c r="AS61" s="10"/>
    </row>
    <row r="62" ht="24.75" customHeight="1">
      <c r="A62" s="10"/>
      <c r="B62" s="13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3"/>
      <c r="AQ62" s="10"/>
      <c r="AR62" s="10"/>
      <c r="AS62" s="10"/>
    </row>
    <row r="63" ht="24.75" customHeight="1">
      <c r="A63" s="10"/>
      <c r="B63" s="13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3"/>
      <c r="AQ63" s="10"/>
      <c r="AR63" s="10"/>
      <c r="AS63" s="10"/>
    </row>
    <row r="64" ht="24.75" customHeight="1">
      <c r="A64" s="10"/>
      <c r="B64" s="13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3"/>
      <c r="AQ64" s="10"/>
      <c r="AR64" s="10"/>
      <c r="AS64" s="10"/>
    </row>
    <row r="65" ht="24.75" customHeight="1">
      <c r="A65" s="10"/>
      <c r="B65" s="13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3"/>
      <c r="AQ65" s="10"/>
      <c r="AR65" s="10"/>
      <c r="AS65" s="10"/>
    </row>
    <row r="66" ht="24.75" customHeight="1">
      <c r="A66" s="10"/>
      <c r="B66" s="13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3"/>
      <c r="AQ66" s="10"/>
      <c r="AR66" s="10"/>
      <c r="AS66" s="10"/>
    </row>
    <row r="67" ht="24.75" customHeight="1">
      <c r="A67" s="10"/>
      <c r="B67" s="13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3"/>
      <c r="AQ67" s="10"/>
      <c r="AR67" s="10"/>
      <c r="AS67" s="10"/>
    </row>
    <row r="68" ht="24.75" customHeight="1">
      <c r="A68" s="10"/>
      <c r="B68" s="13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3"/>
      <c r="AQ68" s="10"/>
      <c r="AR68" s="10"/>
      <c r="AS68" s="10"/>
    </row>
    <row r="69" ht="24.75" customHeight="1">
      <c r="A69" s="10"/>
      <c r="B69" s="13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3"/>
      <c r="AQ69" s="10"/>
      <c r="AR69" s="10"/>
      <c r="AS69" s="10"/>
    </row>
    <row r="70" ht="24.75" customHeight="1">
      <c r="A70" s="10"/>
      <c r="B70" s="13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3"/>
      <c r="AQ70" s="10"/>
      <c r="AR70" s="10"/>
      <c r="AS70" s="10"/>
    </row>
    <row r="71" ht="24.75" customHeight="1">
      <c r="A71" s="10"/>
      <c r="B71" s="13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3"/>
      <c r="AQ71" s="10"/>
      <c r="AR71" s="10"/>
      <c r="AS71" s="10"/>
    </row>
    <row r="72" ht="24.75" customHeight="1">
      <c r="A72" s="10"/>
      <c r="B72" s="13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3"/>
      <c r="AQ72" s="10"/>
      <c r="AR72" s="10"/>
      <c r="AS72" s="10"/>
    </row>
    <row r="73" ht="24.75" customHeight="1">
      <c r="A73" s="10"/>
      <c r="B73" s="13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3"/>
      <c r="AQ73" s="10"/>
      <c r="AR73" s="10"/>
      <c r="AS73" s="10"/>
    </row>
    <row r="74" ht="24.75" customHeight="1">
      <c r="A74" s="10"/>
      <c r="B74" s="13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3"/>
      <c r="AQ74" s="10"/>
      <c r="AR74" s="10"/>
      <c r="AS74" s="10"/>
    </row>
    <row r="75" ht="24.75" customHeight="1">
      <c r="A75" s="10"/>
      <c r="B75" s="13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3"/>
      <c r="AQ75" s="10"/>
      <c r="AR75" s="10"/>
      <c r="AS75" s="10"/>
    </row>
    <row r="76" ht="24.75" customHeight="1">
      <c r="A76" s="10"/>
      <c r="B76" s="13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3"/>
      <c r="AQ76" s="10"/>
      <c r="AR76" s="10"/>
      <c r="AS76" s="10"/>
    </row>
    <row r="77" ht="24.75" customHeight="1">
      <c r="A77" s="10"/>
      <c r="B77" s="13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3"/>
      <c r="AQ77" s="10"/>
      <c r="AR77" s="10"/>
      <c r="AS77" s="10"/>
    </row>
    <row r="78" ht="24.75" customHeight="1">
      <c r="A78" s="10"/>
      <c r="B78" s="13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3"/>
      <c r="AQ78" s="10"/>
      <c r="AR78" s="10"/>
      <c r="AS78" s="10"/>
    </row>
    <row r="79" ht="24.75" customHeight="1">
      <c r="A79" s="10"/>
      <c r="B79" s="13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3"/>
      <c r="AQ79" s="10"/>
      <c r="AR79" s="10"/>
      <c r="AS79" s="10"/>
    </row>
    <row r="80" ht="24.75" customHeight="1">
      <c r="A80" s="10"/>
      <c r="B80" s="13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3"/>
      <c r="AQ80" s="10"/>
      <c r="AR80" s="10"/>
      <c r="AS80" s="10"/>
    </row>
    <row r="81" ht="24.75" customHeight="1">
      <c r="A81" s="10"/>
      <c r="B81" s="13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3"/>
      <c r="AQ81" s="10"/>
      <c r="AR81" s="10"/>
      <c r="AS81" s="10"/>
    </row>
    <row r="82" ht="24.75" customHeight="1">
      <c r="A82" s="10"/>
      <c r="B82" s="13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3"/>
      <c r="AQ82" s="10"/>
      <c r="AR82" s="10"/>
      <c r="AS82" s="10"/>
    </row>
    <row r="83" ht="24.75" customHeight="1">
      <c r="A83" s="10"/>
      <c r="B83" s="13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3"/>
      <c r="AQ83" s="10"/>
      <c r="AR83" s="10"/>
      <c r="AS83" s="10"/>
    </row>
    <row r="84" ht="24.75" customHeight="1">
      <c r="A84" s="10"/>
      <c r="B84" s="13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3"/>
      <c r="AQ84" s="10"/>
      <c r="AR84" s="10"/>
      <c r="AS84" s="10"/>
    </row>
    <row r="85" ht="24.75" customHeight="1">
      <c r="A85" s="10"/>
      <c r="B85" s="13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3"/>
      <c r="AQ85" s="10"/>
      <c r="AR85" s="10"/>
      <c r="AS85" s="10"/>
    </row>
    <row r="86" ht="24.75" customHeight="1">
      <c r="A86" s="10"/>
      <c r="B86" s="13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3"/>
      <c r="AQ86" s="10"/>
      <c r="AR86" s="10"/>
      <c r="AS86" s="10"/>
    </row>
    <row r="87" ht="24.75" customHeight="1">
      <c r="A87" s="10"/>
      <c r="B87" s="13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3"/>
      <c r="AQ87" s="10"/>
      <c r="AR87" s="10"/>
      <c r="AS87" s="10"/>
    </row>
    <row r="88" ht="24.75" customHeight="1">
      <c r="A88" s="10"/>
      <c r="B88" s="13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3"/>
      <c r="AQ88" s="10"/>
      <c r="AR88" s="10"/>
      <c r="AS88" s="10"/>
    </row>
    <row r="89" ht="24.75" customHeight="1">
      <c r="A89" s="10"/>
      <c r="B89" s="13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3"/>
      <c r="AQ89" s="10"/>
      <c r="AR89" s="10"/>
      <c r="AS89" s="10"/>
    </row>
    <row r="90" ht="24.75" customHeight="1">
      <c r="A90" s="10"/>
      <c r="B90" s="13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3"/>
      <c r="AQ90" s="10"/>
      <c r="AR90" s="10"/>
      <c r="AS90" s="10"/>
    </row>
    <row r="91" ht="24.75" customHeight="1">
      <c r="A91" s="10"/>
      <c r="B91" s="13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3"/>
      <c r="AQ91" s="10"/>
      <c r="AR91" s="10"/>
      <c r="AS91" s="10"/>
    </row>
    <row r="92" ht="24.75" customHeight="1">
      <c r="A92" s="10"/>
      <c r="B92" s="13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3"/>
      <c r="AQ92" s="10"/>
      <c r="AR92" s="10"/>
      <c r="AS92" s="10"/>
    </row>
    <row r="93" ht="24.75" customHeight="1">
      <c r="A93" s="10"/>
      <c r="B93" s="13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3"/>
      <c r="AQ93" s="10"/>
      <c r="AR93" s="10"/>
      <c r="AS93" s="10"/>
    </row>
    <row r="94" ht="24.75" customHeight="1">
      <c r="A94" s="10"/>
      <c r="B94" s="13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3"/>
      <c r="AQ94" s="10"/>
      <c r="AR94" s="10"/>
      <c r="AS94" s="10"/>
    </row>
    <row r="95" ht="24.75" customHeight="1">
      <c r="A95" s="10"/>
      <c r="B95" s="13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3"/>
      <c r="AQ95" s="10"/>
      <c r="AR95" s="10"/>
      <c r="AS95" s="10"/>
    </row>
    <row r="96" ht="24.75" customHeight="1">
      <c r="A96" s="10"/>
      <c r="B96" s="13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3"/>
      <c r="AQ96" s="10"/>
      <c r="AR96" s="10"/>
      <c r="AS96" s="10"/>
    </row>
    <row r="97" ht="24.75" customHeight="1">
      <c r="A97" s="10"/>
      <c r="B97" s="13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3"/>
      <c r="AQ97" s="10"/>
      <c r="AR97" s="10"/>
      <c r="AS97" s="10"/>
    </row>
    <row r="98" ht="24.75" customHeight="1">
      <c r="A98" s="10"/>
      <c r="B98" s="13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3"/>
      <c r="AQ98" s="10"/>
      <c r="AR98" s="10"/>
      <c r="AS98" s="10"/>
    </row>
    <row r="99" ht="24.75" customHeight="1">
      <c r="A99" s="10"/>
      <c r="B99" s="13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3"/>
      <c r="AQ99" s="10"/>
      <c r="AR99" s="10"/>
      <c r="AS99" s="10"/>
    </row>
    <row r="100" ht="24.75" customHeight="1">
      <c r="A100" s="10"/>
      <c r="B100" s="13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3"/>
      <c r="AQ100" s="10"/>
      <c r="AR100" s="10"/>
      <c r="AS100" s="10"/>
    </row>
    <row r="101" ht="24.75" customHeight="1">
      <c r="A101" s="10"/>
      <c r="B101" s="13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3"/>
      <c r="AQ101" s="10"/>
      <c r="AR101" s="10"/>
      <c r="AS101" s="10"/>
    </row>
    <row r="102" ht="24.75" customHeight="1">
      <c r="A102" s="10"/>
      <c r="B102" s="13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3"/>
      <c r="AQ102" s="10"/>
      <c r="AR102" s="10"/>
      <c r="AS102" s="10"/>
    </row>
    <row r="103" ht="24.75" customHeight="1">
      <c r="A103" s="10"/>
      <c r="B103" s="13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3"/>
      <c r="AQ103" s="10"/>
      <c r="AR103" s="10"/>
      <c r="AS103" s="10"/>
    </row>
    <row r="104" ht="24.75" customHeight="1">
      <c r="A104" s="10"/>
      <c r="B104" s="13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3"/>
      <c r="AQ104" s="10"/>
      <c r="AR104" s="10"/>
      <c r="AS104" s="10"/>
    </row>
    <row r="105" ht="24.75" customHeight="1">
      <c r="A105" s="10"/>
      <c r="B105" s="13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3"/>
      <c r="AQ105" s="10"/>
      <c r="AR105" s="10"/>
      <c r="AS105" s="10"/>
    </row>
    <row r="106" ht="24.75" customHeight="1">
      <c r="A106" s="10"/>
      <c r="B106" s="13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3"/>
      <c r="AQ106" s="10"/>
      <c r="AR106" s="10"/>
      <c r="AS106" s="10"/>
    </row>
    <row r="107" ht="24.75" customHeight="1">
      <c r="A107" s="10"/>
      <c r="B107" s="13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3"/>
      <c r="AQ107" s="10"/>
      <c r="AR107" s="10"/>
      <c r="AS107" s="10"/>
    </row>
    <row r="108" ht="24.75" customHeight="1">
      <c r="A108" s="10"/>
      <c r="B108" s="13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3"/>
      <c r="AQ108" s="10"/>
      <c r="AR108" s="10"/>
      <c r="AS108" s="10"/>
    </row>
    <row r="109" ht="24.75" customHeight="1">
      <c r="A109" s="10"/>
      <c r="B109" s="13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3"/>
      <c r="AQ109" s="10"/>
      <c r="AR109" s="10"/>
      <c r="AS109" s="10"/>
    </row>
    <row r="110" ht="24.75" customHeight="1">
      <c r="A110" s="10"/>
      <c r="B110" s="13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3"/>
      <c r="AQ110" s="10"/>
      <c r="AR110" s="10"/>
      <c r="AS110" s="10"/>
    </row>
    <row r="111" ht="24.75" customHeight="1">
      <c r="A111" s="10"/>
      <c r="B111" s="13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3"/>
      <c r="AQ111" s="10"/>
      <c r="AR111" s="10"/>
      <c r="AS111" s="10"/>
    </row>
    <row r="112" ht="24.75" customHeight="1">
      <c r="A112" s="10"/>
      <c r="B112" s="13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3"/>
      <c r="AQ112" s="10"/>
      <c r="AR112" s="10"/>
      <c r="AS112" s="10"/>
    </row>
    <row r="113" ht="24.75" customHeight="1">
      <c r="A113" s="10"/>
      <c r="B113" s="13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3"/>
      <c r="AQ113" s="10"/>
      <c r="AR113" s="10"/>
      <c r="AS113" s="10"/>
    </row>
    <row r="114" ht="24.75" customHeight="1">
      <c r="A114" s="10"/>
      <c r="B114" s="13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3"/>
      <c r="AQ114" s="10"/>
      <c r="AR114" s="10"/>
      <c r="AS114" s="10"/>
    </row>
    <row r="115" ht="24.75" customHeight="1">
      <c r="A115" s="10"/>
      <c r="B115" s="13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3"/>
      <c r="AQ115" s="10"/>
      <c r="AR115" s="10"/>
      <c r="AS115" s="10"/>
    </row>
    <row r="116" ht="24.75" customHeight="1">
      <c r="A116" s="10"/>
      <c r="B116" s="13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3"/>
      <c r="AQ116" s="10"/>
      <c r="AR116" s="10"/>
      <c r="AS116" s="10"/>
    </row>
    <row r="117" ht="24.75" customHeight="1">
      <c r="A117" s="10"/>
      <c r="B117" s="13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3"/>
      <c r="AQ117" s="10"/>
      <c r="AR117" s="10"/>
      <c r="AS117" s="10"/>
    </row>
    <row r="118" ht="24.75" customHeight="1">
      <c r="A118" s="10"/>
      <c r="B118" s="13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3"/>
      <c r="AQ118" s="10"/>
      <c r="AR118" s="10"/>
      <c r="AS118" s="10"/>
    </row>
    <row r="119" ht="24.75" customHeight="1">
      <c r="A119" s="10"/>
      <c r="B119" s="13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3"/>
      <c r="AQ119" s="10"/>
      <c r="AR119" s="10"/>
      <c r="AS119" s="10"/>
    </row>
    <row r="120" ht="24.75" customHeight="1">
      <c r="A120" s="10"/>
      <c r="B120" s="13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3"/>
      <c r="AQ120" s="10"/>
      <c r="AR120" s="10"/>
      <c r="AS120" s="10"/>
    </row>
    <row r="121" ht="24.75" customHeight="1">
      <c r="A121" s="10"/>
      <c r="B121" s="13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3"/>
      <c r="AQ121" s="10"/>
      <c r="AR121" s="10"/>
      <c r="AS121" s="10"/>
    </row>
    <row r="122" ht="24.75" customHeight="1">
      <c r="A122" s="10"/>
      <c r="B122" s="13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3"/>
      <c r="AQ122" s="10"/>
      <c r="AR122" s="10"/>
      <c r="AS122" s="10"/>
    </row>
    <row r="123" ht="24.75" customHeight="1">
      <c r="A123" s="10"/>
      <c r="B123" s="13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3"/>
      <c r="AQ123" s="10"/>
      <c r="AR123" s="10"/>
      <c r="AS123" s="10"/>
    </row>
    <row r="124" ht="24.75" customHeight="1">
      <c r="A124" s="10"/>
      <c r="B124" s="13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3"/>
      <c r="AQ124" s="10"/>
      <c r="AR124" s="10"/>
      <c r="AS124" s="10"/>
    </row>
    <row r="125" ht="24.75" customHeight="1">
      <c r="A125" s="10"/>
      <c r="B125" s="13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3"/>
      <c r="AQ125" s="10"/>
      <c r="AR125" s="10"/>
      <c r="AS125" s="10"/>
    </row>
    <row r="126" ht="24.75" customHeight="1">
      <c r="A126" s="10"/>
      <c r="B126" s="13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3"/>
      <c r="AQ126" s="10"/>
      <c r="AR126" s="10"/>
      <c r="AS126" s="10"/>
    </row>
    <row r="127" ht="24.75" customHeight="1">
      <c r="A127" s="10"/>
      <c r="B127" s="13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3"/>
      <c r="AQ127" s="10"/>
      <c r="AR127" s="10"/>
      <c r="AS127" s="10"/>
    </row>
    <row r="128" ht="24.75" customHeight="1">
      <c r="A128" s="10"/>
      <c r="B128" s="13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3"/>
      <c r="AQ128" s="10"/>
      <c r="AR128" s="10"/>
      <c r="AS128" s="10"/>
    </row>
    <row r="129" ht="24.75" customHeight="1">
      <c r="A129" s="10"/>
      <c r="B129" s="13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3"/>
      <c r="AQ129" s="10"/>
      <c r="AR129" s="10"/>
      <c r="AS129" s="10"/>
    </row>
    <row r="130" ht="24.75" customHeight="1">
      <c r="A130" s="10"/>
      <c r="B130" s="13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3"/>
      <c r="AQ130" s="10"/>
      <c r="AR130" s="10"/>
      <c r="AS130" s="10"/>
    </row>
    <row r="131" ht="24.75" customHeight="1">
      <c r="A131" s="10"/>
      <c r="B131" s="13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3"/>
      <c r="AQ131" s="10"/>
      <c r="AR131" s="10"/>
      <c r="AS131" s="10"/>
    </row>
    <row r="132" ht="24.75" customHeight="1">
      <c r="A132" s="10"/>
      <c r="B132" s="13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3"/>
      <c r="AQ132" s="10"/>
      <c r="AR132" s="10"/>
      <c r="AS132" s="10"/>
    </row>
    <row r="133" ht="24.75" customHeight="1">
      <c r="A133" s="10"/>
      <c r="B133" s="13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3"/>
      <c r="AQ133" s="10"/>
      <c r="AR133" s="10"/>
      <c r="AS133" s="10"/>
    </row>
    <row r="134" ht="24.75" customHeight="1">
      <c r="A134" s="10"/>
      <c r="B134" s="13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3"/>
      <c r="AQ134" s="10"/>
      <c r="AR134" s="10"/>
      <c r="AS134" s="10"/>
    </row>
    <row r="135" ht="24.75" customHeight="1">
      <c r="A135" s="10"/>
      <c r="B135" s="13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3"/>
      <c r="AQ135" s="10"/>
      <c r="AR135" s="10"/>
      <c r="AS135" s="10"/>
    </row>
    <row r="136" ht="24.75" customHeight="1">
      <c r="A136" s="10"/>
      <c r="B136" s="13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3"/>
      <c r="AQ136" s="10"/>
      <c r="AR136" s="10"/>
      <c r="AS136" s="10"/>
    </row>
    <row r="137" ht="24.75" customHeight="1">
      <c r="A137" s="10"/>
      <c r="B137" s="13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3"/>
      <c r="AQ137" s="10"/>
      <c r="AR137" s="10"/>
      <c r="AS137" s="10"/>
    </row>
    <row r="138" ht="24.75" customHeight="1">
      <c r="A138" s="10"/>
      <c r="B138" s="13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3"/>
      <c r="AQ138" s="10"/>
      <c r="AR138" s="10"/>
      <c r="AS138" s="10"/>
    </row>
    <row r="139" ht="24.75" customHeight="1">
      <c r="A139" s="10"/>
      <c r="B139" s="13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3"/>
      <c r="AQ139" s="10"/>
      <c r="AR139" s="10"/>
      <c r="AS139" s="10"/>
    </row>
    <row r="140" ht="24.75" customHeight="1">
      <c r="A140" s="10"/>
      <c r="B140" s="13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3"/>
      <c r="AQ140" s="10"/>
      <c r="AR140" s="10"/>
      <c r="AS140" s="10"/>
    </row>
    <row r="141" ht="24.75" customHeight="1">
      <c r="A141" s="10"/>
      <c r="B141" s="13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3"/>
      <c r="AQ141" s="10"/>
      <c r="AR141" s="10"/>
      <c r="AS141" s="10"/>
    </row>
    <row r="142" ht="24.75" customHeight="1">
      <c r="A142" s="10"/>
      <c r="B142" s="13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3"/>
      <c r="AQ142" s="10"/>
      <c r="AR142" s="10"/>
      <c r="AS142" s="10"/>
    </row>
    <row r="143" ht="24.75" customHeight="1">
      <c r="A143" s="10"/>
      <c r="B143" s="13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3"/>
      <c r="AQ143" s="10"/>
      <c r="AR143" s="10"/>
      <c r="AS143" s="10"/>
    </row>
    <row r="144" ht="24.75" customHeight="1">
      <c r="A144" s="10"/>
      <c r="B144" s="13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3"/>
      <c r="AQ144" s="10"/>
      <c r="AR144" s="10"/>
      <c r="AS144" s="10"/>
    </row>
    <row r="145" ht="24.75" customHeight="1">
      <c r="A145" s="10"/>
      <c r="B145" s="13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3"/>
      <c r="AQ145" s="10"/>
      <c r="AR145" s="10"/>
      <c r="AS145" s="10"/>
    </row>
    <row r="146" ht="24.75" customHeight="1">
      <c r="A146" s="10"/>
      <c r="B146" s="13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3"/>
      <c r="AQ146" s="10"/>
      <c r="AR146" s="10"/>
      <c r="AS146" s="10"/>
    </row>
    <row r="147" ht="24.75" customHeight="1">
      <c r="A147" s="10"/>
      <c r="B147" s="13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3"/>
      <c r="AQ147" s="10"/>
      <c r="AR147" s="10"/>
      <c r="AS147" s="10"/>
    </row>
    <row r="148" ht="24.75" customHeight="1">
      <c r="A148" s="10"/>
      <c r="B148" s="13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3"/>
      <c r="AQ148" s="10"/>
      <c r="AR148" s="10"/>
      <c r="AS148" s="10"/>
    </row>
    <row r="149" ht="24.75" customHeight="1">
      <c r="A149" s="10"/>
      <c r="B149" s="13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3"/>
      <c r="AQ149" s="10"/>
      <c r="AR149" s="10"/>
      <c r="AS149" s="10"/>
    </row>
    <row r="150" ht="24.75" customHeight="1">
      <c r="A150" s="10"/>
      <c r="B150" s="13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3"/>
      <c r="AQ150" s="10"/>
      <c r="AR150" s="10"/>
      <c r="AS150" s="10"/>
    </row>
    <row r="151" ht="24.75" customHeight="1">
      <c r="A151" s="10"/>
      <c r="B151" s="13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3"/>
      <c r="AQ151" s="10"/>
      <c r="AR151" s="10"/>
      <c r="AS151" s="10"/>
    </row>
    <row r="152" ht="24.75" customHeight="1">
      <c r="A152" s="10"/>
      <c r="B152" s="13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3"/>
      <c r="AQ152" s="10"/>
      <c r="AR152" s="10"/>
      <c r="AS152" s="10"/>
    </row>
    <row r="153" ht="24.75" customHeight="1">
      <c r="A153" s="10"/>
      <c r="B153" s="13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3"/>
      <c r="AQ153" s="10"/>
      <c r="AR153" s="10"/>
      <c r="AS153" s="10"/>
    </row>
    <row r="154" ht="24.75" customHeight="1">
      <c r="A154" s="10"/>
      <c r="B154" s="13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3"/>
      <c r="AQ154" s="10"/>
      <c r="AR154" s="10"/>
      <c r="AS154" s="10"/>
    </row>
    <row r="155" ht="24.75" customHeight="1">
      <c r="A155" s="10"/>
      <c r="B155" s="13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3"/>
      <c r="AQ155" s="10"/>
      <c r="AR155" s="10"/>
      <c r="AS155" s="10"/>
    </row>
    <row r="156" ht="24.75" customHeight="1">
      <c r="A156" s="10"/>
      <c r="B156" s="13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3"/>
      <c r="AQ156" s="10"/>
      <c r="AR156" s="10"/>
      <c r="AS156" s="10"/>
    </row>
    <row r="157" ht="24.75" customHeight="1">
      <c r="A157" s="10"/>
      <c r="B157" s="13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3"/>
      <c r="AQ157" s="10"/>
      <c r="AR157" s="10"/>
      <c r="AS157" s="10"/>
    </row>
    <row r="158" ht="24.75" customHeight="1">
      <c r="A158" s="10"/>
      <c r="B158" s="13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3"/>
      <c r="AQ158" s="10"/>
      <c r="AR158" s="10"/>
      <c r="AS158" s="10"/>
    </row>
    <row r="159" ht="24.75" customHeight="1">
      <c r="A159" s="10"/>
      <c r="B159" s="13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3"/>
      <c r="AQ159" s="10"/>
      <c r="AR159" s="10"/>
      <c r="AS159" s="10"/>
    </row>
    <row r="160" ht="24.75" customHeight="1">
      <c r="A160" s="10"/>
      <c r="B160" s="13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3"/>
      <c r="AQ160" s="10"/>
      <c r="AR160" s="10"/>
      <c r="AS160" s="10"/>
    </row>
    <row r="161" ht="24.75" customHeight="1">
      <c r="A161" s="10"/>
      <c r="B161" s="13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3"/>
      <c r="AQ161" s="10"/>
      <c r="AR161" s="10"/>
      <c r="AS161" s="10"/>
    </row>
    <row r="162" ht="24.75" customHeight="1">
      <c r="A162" s="10"/>
      <c r="B162" s="13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3"/>
      <c r="AQ162" s="10"/>
      <c r="AR162" s="10"/>
      <c r="AS162" s="10"/>
    </row>
    <row r="163" ht="24.75" customHeight="1">
      <c r="A163" s="10"/>
      <c r="B163" s="13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3"/>
      <c r="AQ163" s="10"/>
      <c r="AR163" s="10"/>
      <c r="AS163" s="10"/>
    </row>
    <row r="164" ht="24.75" customHeight="1">
      <c r="A164" s="10"/>
      <c r="B164" s="13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3"/>
      <c r="AQ164" s="10"/>
      <c r="AR164" s="10"/>
      <c r="AS164" s="10"/>
    </row>
    <row r="165" ht="24.75" customHeight="1">
      <c r="A165" s="10"/>
      <c r="B165" s="13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3"/>
      <c r="AQ165" s="10"/>
      <c r="AR165" s="10"/>
      <c r="AS165" s="10"/>
    </row>
    <row r="166" ht="24.75" customHeight="1">
      <c r="A166" s="10"/>
      <c r="B166" s="13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3"/>
      <c r="AQ166" s="10"/>
      <c r="AR166" s="10"/>
      <c r="AS166" s="10"/>
    </row>
    <row r="167" ht="24.75" customHeight="1">
      <c r="A167" s="10"/>
      <c r="B167" s="13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3"/>
      <c r="AQ167" s="10"/>
      <c r="AR167" s="10"/>
      <c r="AS167" s="10"/>
    </row>
    <row r="168" ht="24.75" customHeight="1">
      <c r="A168" s="10"/>
      <c r="B168" s="13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3"/>
      <c r="AQ168" s="10"/>
      <c r="AR168" s="10"/>
      <c r="AS168" s="10"/>
    </row>
    <row r="169" ht="24.75" customHeight="1">
      <c r="A169" s="10"/>
      <c r="B169" s="13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3"/>
      <c r="AQ169" s="10"/>
      <c r="AR169" s="10"/>
      <c r="AS169" s="10"/>
    </row>
    <row r="170" ht="24.75" customHeight="1">
      <c r="A170" s="10"/>
      <c r="B170" s="13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3"/>
      <c r="AQ170" s="10"/>
      <c r="AR170" s="10"/>
      <c r="AS170" s="10"/>
    </row>
    <row r="171" ht="24.75" customHeight="1">
      <c r="A171" s="10"/>
      <c r="B171" s="13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3"/>
      <c r="AQ171" s="10"/>
      <c r="AR171" s="10"/>
      <c r="AS171" s="10"/>
    </row>
    <row r="172" ht="24.75" customHeight="1">
      <c r="A172" s="10"/>
      <c r="B172" s="13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3"/>
      <c r="AQ172" s="10"/>
      <c r="AR172" s="10"/>
      <c r="AS172" s="10"/>
    </row>
    <row r="173" ht="24.75" customHeight="1">
      <c r="A173" s="10"/>
      <c r="B173" s="13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3"/>
      <c r="AQ173" s="10"/>
      <c r="AR173" s="10"/>
      <c r="AS173" s="10"/>
    </row>
    <row r="174" ht="24.75" customHeight="1">
      <c r="A174" s="10"/>
      <c r="B174" s="13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3"/>
      <c r="AQ174" s="10"/>
      <c r="AR174" s="10"/>
      <c r="AS174" s="10"/>
    </row>
    <row r="175" ht="24.75" customHeight="1">
      <c r="A175" s="10"/>
      <c r="B175" s="13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3"/>
      <c r="AQ175" s="10"/>
      <c r="AR175" s="10"/>
      <c r="AS175" s="10"/>
    </row>
    <row r="176" ht="24.75" customHeight="1">
      <c r="A176" s="10"/>
      <c r="B176" s="13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3"/>
      <c r="AQ176" s="10"/>
      <c r="AR176" s="10"/>
      <c r="AS176" s="10"/>
    </row>
    <row r="177" ht="24.75" customHeight="1">
      <c r="A177" s="10"/>
      <c r="B177" s="13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3"/>
      <c r="AQ177" s="10"/>
      <c r="AR177" s="10"/>
      <c r="AS177" s="10"/>
    </row>
    <row r="178" ht="24.75" customHeight="1">
      <c r="A178" s="10"/>
      <c r="B178" s="13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3"/>
      <c r="AQ178" s="10"/>
      <c r="AR178" s="10"/>
      <c r="AS178" s="10"/>
    </row>
    <row r="179" ht="24.75" customHeight="1">
      <c r="A179" s="10"/>
      <c r="B179" s="13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3"/>
      <c r="AQ179" s="10"/>
      <c r="AR179" s="10"/>
      <c r="AS179" s="10"/>
    </row>
    <row r="180" ht="24.75" customHeight="1">
      <c r="A180" s="10"/>
      <c r="B180" s="13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3"/>
      <c r="AQ180" s="10"/>
      <c r="AR180" s="10"/>
      <c r="AS180" s="10"/>
    </row>
    <row r="181" ht="24.75" customHeight="1">
      <c r="A181" s="10"/>
      <c r="B181" s="13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3"/>
      <c r="AQ181" s="10"/>
      <c r="AR181" s="10"/>
      <c r="AS181" s="10"/>
    </row>
    <row r="182" ht="24.75" customHeight="1">
      <c r="A182" s="10"/>
      <c r="B182" s="13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3"/>
      <c r="AQ182" s="10"/>
      <c r="AR182" s="10"/>
      <c r="AS182" s="10"/>
    </row>
    <row r="183" ht="24.75" customHeight="1">
      <c r="A183" s="10"/>
      <c r="B183" s="13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3"/>
      <c r="AQ183" s="10"/>
      <c r="AR183" s="10"/>
      <c r="AS183" s="10"/>
    </row>
    <row r="184" ht="24.75" customHeight="1">
      <c r="A184" s="10"/>
      <c r="B184" s="13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3"/>
      <c r="AQ184" s="10"/>
      <c r="AR184" s="10"/>
      <c r="AS184" s="10"/>
    </row>
    <row r="185" ht="24.75" customHeight="1">
      <c r="A185" s="10"/>
      <c r="B185" s="13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3"/>
      <c r="AQ185" s="10"/>
      <c r="AR185" s="10"/>
      <c r="AS185" s="10"/>
    </row>
    <row r="186" ht="24.75" customHeight="1">
      <c r="A186" s="10"/>
      <c r="B186" s="13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3"/>
      <c r="AQ186" s="10"/>
      <c r="AR186" s="10"/>
      <c r="AS186" s="10"/>
    </row>
    <row r="187" ht="24.75" customHeight="1">
      <c r="A187" s="10"/>
      <c r="B187" s="13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3"/>
      <c r="AQ187" s="10"/>
      <c r="AR187" s="10"/>
      <c r="AS187" s="10"/>
    </row>
    <row r="188" ht="24.75" customHeight="1">
      <c r="A188" s="10"/>
      <c r="B188" s="13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3"/>
      <c r="AQ188" s="10"/>
      <c r="AR188" s="10"/>
      <c r="AS188" s="10"/>
    </row>
    <row r="189" ht="24.75" customHeight="1">
      <c r="A189" s="10"/>
      <c r="B189" s="13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3"/>
      <c r="AQ189" s="10"/>
      <c r="AR189" s="10"/>
      <c r="AS189" s="10"/>
    </row>
    <row r="190" ht="24.75" customHeight="1">
      <c r="A190" s="10"/>
      <c r="B190" s="13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3"/>
      <c r="AQ190" s="10"/>
      <c r="AR190" s="10"/>
      <c r="AS190" s="10"/>
    </row>
    <row r="191" ht="24.75" customHeight="1">
      <c r="A191" s="10"/>
      <c r="B191" s="13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3"/>
      <c r="AQ191" s="10"/>
      <c r="AR191" s="10"/>
      <c r="AS191" s="10"/>
    </row>
    <row r="192" ht="24.75" customHeight="1">
      <c r="A192" s="10"/>
      <c r="B192" s="13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3"/>
      <c r="AQ192" s="10"/>
      <c r="AR192" s="10"/>
      <c r="AS192" s="10"/>
    </row>
    <row r="193" ht="24.75" customHeight="1">
      <c r="A193" s="10"/>
      <c r="B193" s="13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3"/>
      <c r="AQ193" s="10"/>
      <c r="AR193" s="10"/>
      <c r="AS193" s="10"/>
    </row>
    <row r="194" ht="24.75" customHeight="1">
      <c r="A194" s="10"/>
      <c r="B194" s="13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3"/>
      <c r="AQ194" s="10"/>
      <c r="AR194" s="10"/>
      <c r="AS194" s="10"/>
    </row>
    <row r="195" ht="24.75" customHeight="1">
      <c r="A195" s="10"/>
      <c r="B195" s="13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3"/>
      <c r="AQ195" s="10"/>
      <c r="AR195" s="10"/>
      <c r="AS195" s="10"/>
    </row>
    <row r="196" ht="24.75" customHeight="1">
      <c r="A196" s="10"/>
      <c r="B196" s="13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3"/>
      <c r="AQ196" s="10"/>
      <c r="AR196" s="10"/>
      <c r="AS196" s="10"/>
    </row>
    <row r="197" ht="24.75" customHeight="1">
      <c r="A197" s="10"/>
      <c r="B197" s="13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3"/>
      <c r="AQ197" s="10"/>
      <c r="AR197" s="10"/>
      <c r="AS197" s="10"/>
    </row>
    <row r="198" ht="24.75" customHeight="1">
      <c r="A198" s="10"/>
      <c r="B198" s="13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3"/>
      <c r="AQ198" s="10"/>
      <c r="AR198" s="10"/>
      <c r="AS198" s="10"/>
    </row>
    <row r="199" ht="24.75" customHeight="1">
      <c r="A199" s="10"/>
      <c r="B199" s="13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3"/>
      <c r="AQ199" s="10"/>
      <c r="AR199" s="10"/>
      <c r="AS199" s="10"/>
    </row>
    <row r="200" ht="24.75" customHeight="1">
      <c r="A200" s="10"/>
      <c r="B200" s="13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3"/>
      <c r="AQ200" s="10"/>
      <c r="AR200" s="10"/>
      <c r="AS200" s="10"/>
    </row>
    <row r="201" ht="24.75" customHeight="1">
      <c r="A201" s="10"/>
      <c r="B201" s="13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3"/>
      <c r="AQ201" s="10"/>
      <c r="AR201" s="10"/>
      <c r="AS201" s="10"/>
    </row>
    <row r="202" ht="24.75" customHeight="1">
      <c r="A202" s="10"/>
      <c r="B202" s="13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3"/>
      <c r="AQ202" s="10"/>
      <c r="AR202" s="10"/>
      <c r="AS202" s="10"/>
    </row>
    <row r="203" ht="24.75" customHeight="1">
      <c r="A203" s="10"/>
      <c r="B203" s="13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3"/>
      <c r="AQ203" s="10"/>
      <c r="AR203" s="10"/>
      <c r="AS203" s="10"/>
    </row>
    <row r="204" ht="24.75" customHeight="1">
      <c r="A204" s="10"/>
      <c r="B204" s="13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3"/>
      <c r="AQ204" s="10"/>
      <c r="AR204" s="10"/>
      <c r="AS204" s="10"/>
    </row>
    <row r="205" ht="24.75" customHeight="1">
      <c r="A205" s="10"/>
      <c r="B205" s="13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3"/>
      <c r="AQ205" s="10"/>
      <c r="AR205" s="10"/>
      <c r="AS205" s="10"/>
    </row>
    <row r="206" ht="24.75" customHeight="1">
      <c r="A206" s="10"/>
      <c r="B206" s="13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3"/>
      <c r="AQ206" s="10"/>
      <c r="AR206" s="10"/>
      <c r="AS206" s="10"/>
    </row>
    <row r="207" ht="24.75" customHeight="1">
      <c r="A207" s="10"/>
      <c r="B207" s="13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3"/>
      <c r="AQ207" s="10"/>
      <c r="AR207" s="10"/>
      <c r="AS207" s="10"/>
    </row>
    <row r="208" ht="24.75" customHeight="1">
      <c r="A208" s="10"/>
      <c r="B208" s="13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3"/>
      <c r="AQ208" s="10"/>
      <c r="AR208" s="10"/>
      <c r="AS208" s="10"/>
    </row>
    <row r="209" ht="24.75" customHeight="1">
      <c r="A209" s="10"/>
      <c r="B209" s="13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3"/>
      <c r="AQ209" s="10"/>
      <c r="AR209" s="10"/>
      <c r="AS209" s="10"/>
    </row>
    <row r="210" ht="24.75" customHeight="1">
      <c r="A210" s="10"/>
      <c r="B210" s="13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3"/>
      <c r="AQ210" s="10"/>
      <c r="AR210" s="10"/>
      <c r="AS210" s="10"/>
    </row>
    <row r="211" ht="24.75" customHeight="1">
      <c r="A211" s="10"/>
      <c r="B211" s="13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3"/>
      <c r="AQ211" s="10"/>
      <c r="AR211" s="10"/>
      <c r="AS211" s="10"/>
    </row>
    <row r="212" ht="24.75" customHeight="1">
      <c r="A212" s="10"/>
      <c r="B212" s="13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3"/>
      <c r="AQ212" s="10"/>
      <c r="AR212" s="10"/>
      <c r="AS212" s="10"/>
    </row>
    <row r="213" ht="24.75" customHeight="1">
      <c r="A213" s="10"/>
      <c r="B213" s="13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3"/>
      <c r="AQ213" s="10"/>
      <c r="AR213" s="10"/>
      <c r="AS213" s="10"/>
    </row>
    <row r="214" ht="24.75" customHeight="1">
      <c r="A214" s="10"/>
      <c r="B214" s="13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3"/>
      <c r="AQ214" s="10"/>
      <c r="AR214" s="10"/>
      <c r="AS214" s="10"/>
    </row>
    <row r="215" ht="24.75" customHeight="1">
      <c r="A215" s="10"/>
      <c r="B215" s="13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3"/>
      <c r="AQ215" s="10"/>
      <c r="AR215" s="10"/>
      <c r="AS215" s="10"/>
    </row>
    <row r="216" ht="24.75" customHeight="1">
      <c r="A216" s="10"/>
      <c r="B216" s="13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3"/>
      <c r="AQ216" s="10"/>
      <c r="AR216" s="10"/>
      <c r="AS216" s="10"/>
    </row>
    <row r="217" ht="24.75" customHeight="1">
      <c r="A217" s="10"/>
      <c r="B217" s="13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3"/>
      <c r="AQ217" s="10"/>
      <c r="AR217" s="10"/>
      <c r="AS217" s="10"/>
    </row>
    <row r="218" ht="24.75" customHeight="1">
      <c r="A218" s="10"/>
      <c r="B218" s="13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3"/>
      <c r="AQ218" s="10"/>
      <c r="AR218" s="10"/>
      <c r="AS218" s="10"/>
    </row>
    <row r="219" ht="24.75" customHeight="1">
      <c r="A219" s="10"/>
      <c r="B219" s="13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3"/>
      <c r="AQ219" s="10"/>
      <c r="AR219" s="10"/>
      <c r="AS219" s="10"/>
    </row>
    <row r="220" ht="24.75" customHeight="1">
      <c r="A220" s="10"/>
      <c r="B220" s="13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3"/>
      <c r="AQ220" s="10"/>
      <c r="AR220" s="10"/>
      <c r="AS220" s="10"/>
    </row>
    <row r="221" ht="24.75" customHeight="1">
      <c r="A221" s="10"/>
      <c r="B221" s="13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3"/>
      <c r="AQ221" s="10"/>
      <c r="AR221" s="10"/>
      <c r="AS221" s="10"/>
    </row>
    <row r="222" ht="24.75" customHeight="1">
      <c r="A222" s="10"/>
      <c r="B222" s="13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3"/>
      <c r="AQ222" s="10"/>
      <c r="AR222" s="10"/>
      <c r="AS222" s="10"/>
    </row>
    <row r="223" ht="24.75" customHeight="1">
      <c r="A223" s="10"/>
      <c r="B223" s="13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3"/>
      <c r="AQ223" s="10"/>
      <c r="AR223" s="10"/>
      <c r="AS223" s="10"/>
    </row>
    <row r="224" ht="24.75" customHeight="1">
      <c r="A224" s="10"/>
      <c r="B224" s="13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3"/>
      <c r="AQ224" s="10"/>
      <c r="AR224" s="10"/>
      <c r="AS224" s="10"/>
    </row>
    <row r="225" ht="24.75" customHeight="1">
      <c r="A225" s="10"/>
      <c r="B225" s="13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3"/>
      <c r="AQ225" s="10"/>
      <c r="AR225" s="10"/>
      <c r="AS225" s="10"/>
    </row>
    <row r="226" ht="24.75" customHeight="1">
      <c r="A226" s="10"/>
      <c r="B226" s="13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3"/>
      <c r="AQ226" s="10"/>
      <c r="AR226" s="10"/>
      <c r="AS226" s="10"/>
    </row>
    <row r="227" ht="24.75" customHeight="1">
      <c r="A227" s="10"/>
      <c r="B227" s="13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3"/>
      <c r="AQ227" s="10"/>
      <c r="AR227" s="10"/>
      <c r="AS227" s="10"/>
    </row>
    <row r="228" ht="24.75" customHeight="1">
      <c r="A228" s="10"/>
      <c r="B228" s="13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3"/>
      <c r="AQ228" s="10"/>
      <c r="AR228" s="10"/>
      <c r="AS228" s="10"/>
    </row>
    <row r="229" ht="24.75" customHeight="1">
      <c r="A229" s="10"/>
      <c r="B229" s="13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3"/>
      <c r="AQ229" s="10"/>
      <c r="AR229" s="10"/>
      <c r="AS229" s="10"/>
    </row>
    <row r="230" ht="24.75" customHeight="1">
      <c r="A230" s="10"/>
      <c r="B230" s="13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3"/>
      <c r="AQ230" s="10"/>
      <c r="AR230" s="10"/>
      <c r="AS230" s="10"/>
    </row>
    <row r="231" ht="24.75" customHeight="1">
      <c r="A231" s="10"/>
      <c r="B231" s="13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3"/>
      <c r="AQ231" s="10"/>
      <c r="AR231" s="10"/>
      <c r="AS231" s="10"/>
    </row>
    <row r="232" ht="24.75" customHeight="1">
      <c r="A232" s="10"/>
      <c r="B232" s="13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3"/>
      <c r="AQ232" s="10"/>
      <c r="AR232" s="10"/>
      <c r="AS232" s="10"/>
    </row>
    <row r="233" ht="24.75" customHeight="1">
      <c r="A233" s="10"/>
      <c r="B233" s="13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3"/>
      <c r="AQ233" s="10"/>
      <c r="AR233" s="10"/>
      <c r="AS233" s="10"/>
    </row>
    <row r="234" ht="24.75" customHeight="1">
      <c r="A234" s="10"/>
      <c r="B234" s="13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3"/>
      <c r="AQ234" s="10"/>
      <c r="AR234" s="10"/>
      <c r="AS234" s="10"/>
    </row>
    <row r="235" ht="24.75" customHeight="1">
      <c r="A235" s="10"/>
      <c r="B235" s="13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3"/>
      <c r="AQ235" s="10"/>
      <c r="AR235" s="10"/>
      <c r="AS235" s="10"/>
    </row>
    <row r="236" ht="24.75" customHeight="1">
      <c r="A236" s="10"/>
      <c r="B236" s="13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3"/>
      <c r="AQ236" s="10"/>
      <c r="AR236" s="10"/>
      <c r="AS236" s="10"/>
    </row>
    <row r="237" ht="24.75" customHeight="1">
      <c r="A237" s="10"/>
      <c r="B237" s="13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3"/>
      <c r="AQ237" s="10"/>
      <c r="AR237" s="10"/>
      <c r="AS237" s="10"/>
    </row>
    <row r="238" ht="24.75" customHeight="1">
      <c r="A238" s="10"/>
      <c r="B238" s="13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3"/>
      <c r="AQ238" s="10"/>
      <c r="AR238" s="10"/>
      <c r="AS238" s="10"/>
    </row>
    <row r="239" ht="24.75" customHeight="1">
      <c r="A239" s="10"/>
      <c r="B239" s="13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3"/>
      <c r="AQ239" s="10"/>
      <c r="AR239" s="10"/>
      <c r="AS239" s="10"/>
    </row>
    <row r="240" ht="24.75" customHeight="1">
      <c r="A240" s="10"/>
      <c r="B240" s="13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3"/>
      <c r="AQ240" s="10"/>
      <c r="AR240" s="10"/>
      <c r="AS240" s="10"/>
    </row>
    <row r="241" ht="24.75" customHeight="1">
      <c r="A241" s="10"/>
      <c r="B241" s="13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3"/>
      <c r="AQ241" s="10"/>
      <c r="AR241" s="10"/>
      <c r="AS241" s="10"/>
    </row>
    <row r="242" ht="24.75" customHeight="1">
      <c r="A242" s="10"/>
      <c r="B242" s="13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3"/>
      <c r="AQ242" s="10"/>
      <c r="AR242" s="10"/>
      <c r="AS242" s="10"/>
    </row>
    <row r="243" ht="24.75" customHeight="1">
      <c r="A243" s="10"/>
      <c r="B243" s="13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3"/>
      <c r="AQ243" s="10"/>
      <c r="AR243" s="10"/>
      <c r="AS243" s="10"/>
    </row>
    <row r="244" ht="24.75" customHeight="1">
      <c r="A244" s="10"/>
      <c r="B244" s="13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3"/>
      <c r="AQ244" s="10"/>
      <c r="AR244" s="10"/>
      <c r="AS244" s="10"/>
    </row>
    <row r="245" ht="24.75" customHeight="1">
      <c r="A245" s="10"/>
      <c r="B245" s="13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3"/>
      <c r="AQ245" s="10"/>
      <c r="AR245" s="10"/>
      <c r="AS245" s="10"/>
    </row>
    <row r="246" ht="24.75" customHeight="1">
      <c r="A246" s="10"/>
      <c r="B246" s="13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3"/>
      <c r="AQ246" s="10"/>
      <c r="AR246" s="10"/>
      <c r="AS246" s="10"/>
    </row>
    <row r="247" ht="24.75" customHeight="1">
      <c r="A247" s="10"/>
      <c r="B247" s="13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3"/>
      <c r="AQ247" s="10"/>
      <c r="AR247" s="10"/>
      <c r="AS247" s="10"/>
    </row>
    <row r="248" ht="24.75" customHeight="1">
      <c r="A248" s="10"/>
      <c r="B248" s="13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3"/>
      <c r="AQ248" s="10"/>
      <c r="AR248" s="10"/>
      <c r="AS248" s="10"/>
    </row>
    <row r="249" ht="24.75" customHeight="1">
      <c r="A249" s="10"/>
      <c r="B249" s="13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3"/>
      <c r="AQ249" s="10"/>
      <c r="AR249" s="10"/>
      <c r="AS249" s="10"/>
    </row>
    <row r="250" ht="24.75" customHeight="1">
      <c r="A250" s="10"/>
      <c r="B250" s="13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3"/>
      <c r="AQ250" s="10"/>
      <c r="AR250" s="10"/>
      <c r="AS250" s="10"/>
    </row>
    <row r="251" ht="24.75" customHeight="1">
      <c r="A251" s="10"/>
      <c r="B251" s="13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3"/>
      <c r="AQ251" s="10"/>
      <c r="AR251" s="10"/>
      <c r="AS251" s="10"/>
    </row>
    <row r="252" ht="24.75" customHeight="1">
      <c r="A252" s="10"/>
      <c r="B252" s="13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3"/>
      <c r="AQ252" s="10"/>
      <c r="AR252" s="10"/>
      <c r="AS252" s="10"/>
    </row>
    <row r="253" ht="24.75" customHeight="1">
      <c r="A253" s="10"/>
      <c r="B253" s="13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3"/>
      <c r="AQ253" s="10"/>
      <c r="AR253" s="10"/>
      <c r="AS253" s="10"/>
    </row>
    <row r="254" ht="24.75" customHeight="1">
      <c r="A254" s="10"/>
      <c r="B254" s="13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3"/>
      <c r="AQ254" s="10"/>
      <c r="AR254" s="10"/>
      <c r="AS254" s="10"/>
    </row>
    <row r="255" ht="24.75" customHeight="1">
      <c r="A255" s="10"/>
      <c r="B255" s="13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3"/>
      <c r="AQ255" s="10"/>
      <c r="AR255" s="10"/>
      <c r="AS255" s="10"/>
    </row>
    <row r="256" ht="24.75" customHeight="1">
      <c r="A256" s="10"/>
      <c r="B256" s="13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3"/>
      <c r="AQ256" s="10"/>
      <c r="AR256" s="10"/>
      <c r="AS256" s="10"/>
    </row>
    <row r="257" ht="24.75" customHeight="1">
      <c r="A257" s="10"/>
      <c r="B257" s="13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3"/>
      <c r="AQ257" s="10"/>
      <c r="AR257" s="10"/>
      <c r="AS257" s="10"/>
    </row>
    <row r="258" ht="24.75" customHeight="1">
      <c r="A258" s="10"/>
      <c r="B258" s="13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3"/>
      <c r="AQ258" s="10"/>
      <c r="AR258" s="10"/>
      <c r="AS258" s="10"/>
    </row>
    <row r="259" ht="24.75" customHeight="1">
      <c r="A259" s="10"/>
      <c r="B259" s="13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3"/>
      <c r="AQ259" s="10"/>
      <c r="AR259" s="10"/>
      <c r="AS259" s="10"/>
    </row>
    <row r="260" ht="24.75" customHeight="1">
      <c r="A260" s="10"/>
      <c r="B260" s="13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3"/>
      <c r="AQ260" s="10"/>
      <c r="AR260" s="10"/>
      <c r="AS260" s="10"/>
    </row>
    <row r="261" ht="24.75" customHeight="1">
      <c r="A261" s="10"/>
      <c r="B261" s="13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3"/>
      <c r="AQ261" s="10"/>
      <c r="AR261" s="10"/>
      <c r="AS261" s="10"/>
    </row>
    <row r="262" ht="24.75" customHeight="1">
      <c r="A262" s="10"/>
      <c r="B262" s="13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3"/>
      <c r="AQ262" s="10"/>
      <c r="AR262" s="10"/>
      <c r="AS262" s="10"/>
    </row>
    <row r="263" ht="24.75" customHeight="1">
      <c r="A263" s="10"/>
      <c r="B263" s="13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3"/>
      <c r="AQ263" s="10"/>
      <c r="AR263" s="10"/>
      <c r="AS263" s="10"/>
    </row>
    <row r="264" ht="24.75" customHeight="1">
      <c r="A264" s="10"/>
      <c r="B264" s="13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3"/>
      <c r="AQ264" s="10"/>
      <c r="AR264" s="10"/>
      <c r="AS264" s="10"/>
    </row>
    <row r="265" ht="24.75" customHeight="1">
      <c r="A265" s="10"/>
      <c r="B265" s="13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3"/>
      <c r="AQ265" s="10"/>
      <c r="AR265" s="10"/>
      <c r="AS265" s="10"/>
    </row>
    <row r="266" ht="24.75" customHeight="1">
      <c r="A266" s="10"/>
      <c r="B266" s="13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3"/>
      <c r="AQ266" s="10"/>
      <c r="AR266" s="10"/>
      <c r="AS266" s="10"/>
    </row>
    <row r="267" ht="24.75" customHeight="1">
      <c r="A267" s="10"/>
      <c r="B267" s="13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3"/>
      <c r="AQ267" s="10"/>
      <c r="AR267" s="10"/>
      <c r="AS267" s="10"/>
    </row>
    <row r="268" ht="24.75" customHeight="1">
      <c r="A268" s="10"/>
      <c r="B268" s="13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3"/>
      <c r="AQ268" s="10"/>
      <c r="AR268" s="10"/>
      <c r="AS268" s="10"/>
    </row>
    <row r="269" ht="24.75" customHeight="1">
      <c r="A269" s="10"/>
      <c r="B269" s="13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3"/>
      <c r="AQ269" s="10"/>
      <c r="AR269" s="10"/>
      <c r="AS269" s="10"/>
    </row>
    <row r="270" ht="24.75" customHeight="1">
      <c r="A270" s="10"/>
      <c r="B270" s="13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3"/>
      <c r="AQ270" s="10"/>
      <c r="AR270" s="10"/>
      <c r="AS270" s="10"/>
    </row>
    <row r="271" ht="24.75" customHeight="1">
      <c r="A271" s="10"/>
      <c r="B271" s="13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3"/>
      <c r="AQ271" s="10"/>
      <c r="AR271" s="10"/>
      <c r="AS271" s="10"/>
    </row>
    <row r="272" ht="24.75" customHeight="1">
      <c r="A272" s="10"/>
      <c r="B272" s="13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3"/>
      <c r="AQ272" s="10"/>
      <c r="AR272" s="10"/>
      <c r="AS272" s="10"/>
    </row>
    <row r="273" ht="24.75" customHeight="1">
      <c r="A273" s="10"/>
      <c r="B273" s="13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3"/>
      <c r="AQ273" s="10"/>
      <c r="AR273" s="10"/>
      <c r="AS273" s="10"/>
    </row>
    <row r="274" ht="24.75" customHeight="1">
      <c r="A274" s="10"/>
      <c r="B274" s="13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3"/>
      <c r="AQ274" s="10"/>
      <c r="AR274" s="10"/>
      <c r="AS274" s="10"/>
    </row>
    <row r="275" ht="24.75" customHeight="1">
      <c r="A275" s="10"/>
      <c r="B275" s="13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3"/>
      <c r="AQ275" s="10"/>
      <c r="AR275" s="10"/>
      <c r="AS275" s="10"/>
    </row>
    <row r="276" ht="24.75" customHeight="1">
      <c r="A276" s="10"/>
      <c r="B276" s="13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3"/>
      <c r="AQ276" s="10"/>
      <c r="AR276" s="10"/>
      <c r="AS276" s="10"/>
    </row>
    <row r="277" ht="24.75" customHeight="1">
      <c r="A277" s="10"/>
      <c r="B277" s="13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3"/>
      <c r="AQ277" s="10"/>
      <c r="AR277" s="10"/>
      <c r="AS277" s="10"/>
    </row>
    <row r="278" ht="24.75" customHeight="1">
      <c r="A278" s="10"/>
      <c r="B278" s="13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3"/>
      <c r="AQ278" s="10"/>
      <c r="AR278" s="10"/>
      <c r="AS278" s="10"/>
    </row>
    <row r="279" ht="24.75" customHeight="1">
      <c r="A279" s="10"/>
      <c r="B279" s="13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3"/>
      <c r="AQ279" s="10"/>
      <c r="AR279" s="10"/>
      <c r="AS279" s="10"/>
    </row>
    <row r="280" ht="24.75" customHeight="1">
      <c r="A280" s="10"/>
      <c r="B280" s="13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3"/>
      <c r="AQ280" s="10"/>
      <c r="AR280" s="10"/>
      <c r="AS280" s="10"/>
    </row>
    <row r="281" ht="24.75" customHeight="1">
      <c r="A281" s="10"/>
      <c r="B281" s="13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3"/>
      <c r="AQ281" s="10"/>
      <c r="AR281" s="10"/>
      <c r="AS281" s="10"/>
    </row>
    <row r="282" ht="24.75" customHeight="1">
      <c r="A282" s="10"/>
      <c r="B282" s="13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3"/>
      <c r="AQ282" s="10"/>
      <c r="AR282" s="10"/>
      <c r="AS282" s="10"/>
    </row>
    <row r="283" ht="24.75" customHeight="1">
      <c r="A283" s="10"/>
      <c r="B283" s="13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3"/>
      <c r="AQ283" s="10"/>
      <c r="AR283" s="10"/>
      <c r="AS283" s="10"/>
    </row>
    <row r="284" ht="24.75" customHeight="1">
      <c r="A284" s="10"/>
      <c r="B284" s="13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3"/>
      <c r="AQ284" s="10"/>
      <c r="AR284" s="10"/>
      <c r="AS284" s="10"/>
    </row>
    <row r="285" ht="24.75" customHeight="1">
      <c r="A285" s="10"/>
      <c r="B285" s="13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3"/>
      <c r="AQ285" s="10"/>
      <c r="AR285" s="10"/>
      <c r="AS285" s="10"/>
    </row>
    <row r="286" ht="24.75" customHeight="1">
      <c r="A286" s="10"/>
      <c r="B286" s="13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3"/>
      <c r="AQ286" s="10"/>
      <c r="AR286" s="10"/>
      <c r="AS286" s="10"/>
    </row>
    <row r="287" ht="24.75" customHeight="1">
      <c r="A287" s="10"/>
      <c r="B287" s="13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3"/>
      <c r="AQ287" s="10"/>
      <c r="AR287" s="10"/>
      <c r="AS287" s="10"/>
    </row>
    <row r="288" ht="24.75" customHeight="1">
      <c r="A288" s="10"/>
      <c r="B288" s="13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3"/>
      <c r="AQ288" s="10"/>
      <c r="AR288" s="10"/>
      <c r="AS288" s="10"/>
    </row>
    <row r="289" ht="24.75" customHeight="1">
      <c r="A289" s="10"/>
      <c r="B289" s="13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3"/>
      <c r="AQ289" s="10"/>
      <c r="AR289" s="10"/>
      <c r="AS289" s="10"/>
    </row>
    <row r="290" ht="24.75" customHeight="1">
      <c r="A290" s="10"/>
      <c r="B290" s="13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3"/>
      <c r="AQ290" s="10"/>
      <c r="AR290" s="10"/>
      <c r="AS290" s="10"/>
    </row>
    <row r="291" ht="24.75" customHeight="1">
      <c r="A291" s="10"/>
      <c r="B291" s="13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3"/>
      <c r="AQ291" s="10"/>
      <c r="AR291" s="10"/>
      <c r="AS291" s="10"/>
    </row>
    <row r="292" ht="24.75" customHeight="1">
      <c r="A292" s="10"/>
      <c r="B292" s="13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3"/>
      <c r="AQ292" s="10"/>
      <c r="AR292" s="10"/>
      <c r="AS292" s="10"/>
    </row>
    <row r="293" ht="24.75" customHeight="1">
      <c r="A293" s="10"/>
      <c r="B293" s="13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3"/>
      <c r="AQ293" s="10"/>
      <c r="AR293" s="10"/>
      <c r="AS293" s="10"/>
    </row>
    <row r="294" ht="24.75" customHeight="1">
      <c r="A294" s="10"/>
      <c r="B294" s="13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3"/>
      <c r="AQ294" s="10"/>
      <c r="AR294" s="10"/>
      <c r="AS294" s="10"/>
    </row>
    <row r="295" ht="24.75" customHeight="1">
      <c r="A295" s="10"/>
      <c r="B295" s="13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3"/>
      <c r="AQ295" s="10"/>
      <c r="AR295" s="10"/>
      <c r="AS295" s="10"/>
    </row>
    <row r="296" ht="24.75" customHeight="1">
      <c r="A296" s="10"/>
      <c r="B296" s="13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3"/>
      <c r="AQ296" s="10"/>
      <c r="AR296" s="10"/>
      <c r="AS296" s="10"/>
    </row>
    <row r="297" ht="24.75" customHeight="1">
      <c r="A297" s="10"/>
      <c r="B297" s="13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3"/>
      <c r="AQ297" s="10"/>
      <c r="AR297" s="10"/>
      <c r="AS297" s="10"/>
    </row>
    <row r="298" ht="24.75" customHeight="1">
      <c r="A298" s="10"/>
      <c r="B298" s="13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3"/>
      <c r="AQ298" s="10"/>
      <c r="AR298" s="10"/>
      <c r="AS298" s="10"/>
    </row>
    <row r="299" ht="24.75" customHeight="1">
      <c r="A299" s="10"/>
      <c r="B299" s="13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3"/>
      <c r="AQ299" s="10"/>
      <c r="AR299" s="10"/>
      <c r="AS299" s="10"/>
    </row>
    <row r="300" ht="24.75" customHeight="1">
      <c r="A300" s="10"/>
      <c r="B300" s="13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3"/>
      <c r="AQ300" s="10"/>
      <c r="AR300" s="10"/>
      <c r="AS300" s="10"/>
    </row>
    <row r="301" ht="24.75" customHeight="1">
      <c r="A301" s="10"/>
      <c r="B301" s="13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3"/>
      <c r="AQ301" s="10"/>
      <c r="AR301" s="10"/>
      <c r="AS301" s="10"/>
    </row>
    <row r="302" ht="24.75" customHeight="1">
      <c r="A302" s="10"/>
      <c r="B302" s="13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3"/>
      <c r="AQ302" s="10"/>
      <c r="AR302" s="10"/>
      <c r="AS302" s="10"/>
    </row>
    <row r="303" ht="24.75" customHeight="1">
      <c r="A303" s="10"/>
      <c r="B303" s="13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3"/>
      <c r="AQ303" s="10"/>
      <c r="AR303" s="10"/>
      <c r="AS303" s="10"/>
    </row>
    <row r="304" ht="24.75" customHeight="1">
      <c r="A304" s="10"/>
      <c r="B304" s="13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3"/>
      <c r="AQ304" s="10"/>
      <c r="AR304" s="10"/>
      <c r="AS304" s="10"/>
    </row>
    <row r="305" ht="24.75" customHeight="1">
      <c r="A305" s="10"/>
      <c r="B305" s="13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3"/>
      <c r="AQ305" s="10"/>
      <c r="AR305" s="10"/>
      <c r="AS305" s="10"/>
    </row>
    <row r="306" ht="24.75" customHeight="1">
      <c r="A306" s="10"/>
      <c r="B306" s="13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3"/>
      <c r="AQ306" s="10"/>
      <c r="AR306" s="10"/>
      <c r="AS306" s="10"/>
    </row>
    <row r="307" ht="24.75" customHeight="1">
      <c r="A307" s="10"/>
      <c r="B307" s="13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3"/>
      <c r="AQ307" s="10"/>
      <c r="AR307" s="10"/>
      <c r="AS307" s="10"/>
    </row>
    <row r="308" ht="24.75" customHeight="1">
      <c r="A308" s="10"/>
      <c r="B308" s="13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3"/>
      <c r="AQ308" s="10"/>
      <c r="AR308" s="10"/>
      <c r="AS308" s="10"/>
    </row>
    <row r="309" ht="24.75" customHeight="1">
      <c r="A309" s="10"/>
      <c r="B309" s="13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3"/>
      <c r="AQ309" s="10"/>
      <c r="AR309" s="10"/>
      <c r="AS309" s="10"/>
    </row>
    <row r="310" ht="24.75" customHeight="1">
      <c r="A310" s="10"/>
      <c r="B310" s="13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3"/>
      <c r="AQ310" s="10"/>
      <c r="AR310" s="10"/>
      <c r="AS310" s="10"/>
    </row>
    <row r="311" ht="24.75" customHeight="1">
      <c r="A311" s="10"/>
      <c r="B311" s="13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3"/>
      <c r="AQ311" s="10"/>
      <c r="AR311" s="10"/>
      <c r="AS311" s="10"/>
    </row>
    <row r="312" ht="24.75" customHeight="1">
      <c r="A312" s="10"/>
      <c r="B312" s="13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3"/>
      <c r="AQ312" s="10"/>
      <c r="AR312" s="10"/>
      <c r="AS312" s="10"/>
    </row>
    <row r="313" ht="24.75" customHeight="1">
      <c r="A313" s="10"/>
      <c r="B313" s="13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3"/>
      <c r="AQ313" s="10"/>
      <c r="AR313" s="10"/>
      <c r="AS313" s="10"/>
    </row>
    <row r="314" ht="24.75" customHeight="1">
      <c r="A314" s="10"/>
      <c r="B314" s="13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3"/>
      <c r="AQ314" s="10"/>
      <c r="AR314" s="10"/>
      <c r="AS314" s="10"/>
    </row>
    <row r="315" ht="24.75" customHeight="1">
      <c r="A315" s="10"/>
      <c r="B315" s="13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3"/>
      <c r="AQ315" s="10"/>
      <c r="AR315" s="10"/>
      <c r="AS315" s="10"/>
    </row>
    <row r="316" ht="24.75" customHeight="1">
      <c r="A316" s="10"/>
      <c r="B316" s="13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3"/>
      <c r="AQ316" s="10"/>
      <c r="AR316" s="10"/>
      <c r="AS316" s="10"/>
    </row>
    <row r="317" ht="24.75" customHeight="1">
      <c r="A317" s="10"/>
      <c r="B317" s="13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3"/>
      <c r="AQ317" s="10"/>
      <c r="AR317" s="10"/>
      <c r="AS317" s="10"/>
    </row>
    <row r="318" ht="24.75" customHeight="1">
      <c r="A318" s="10"/>
      <c r="B318" s="13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3"/>
      <c r="AQ318" s="10"/>
      <c r="AR318" s="10"/>
      <c r="AS318" s="10"/>
    </row>
    <row r="319" ht="24.75" customHeight="1">
      <c r="A319" s="10"/>
      <c r="B319" s="13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3"/>
      <c r="AQ319" s="10"/>
      <c r="AR319" s="10"/>
      <c r="AS319" s="10"/>
    </row>
    <row r="320" ht="24.75" customHeight="1">
      <c r="A320" s="10"/>
      <c r="B320" s="13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3"/>
      <c r="AQ320" s="10"/>
      <c r="AR320" s="10"/>
      <c r="AS320" s="10"/>
    </row>
    <row r="321" ht="24.75" customHeight="1">
      <c r="A321" s="10"/>
      <c r="B321" s="13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3"/>
      <c r="AQ321" s="10"/>
      <c r="AR321" s="10"/>
      <c r="AS321" s="10"/>
    </row>
    <row r="322" ht="24.75" customHeight="1">
      <c r="A322" s="10"/>
      <c r="B322" s="13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3"/>
      <c r="AQ322" s="10"/>
      <c r="AR322" s="10"/>
      <c r="AS322" s="10"/>
    </row>
    <row r="323" ht="24.75" customHeight="1">
      <c r="A323" s="10"/>
      <c r="B323" s="13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3"/>
      <c r="AQ323" s="10"/>
      <c r="AR323" s="10"/>
      <c r="AS323" s="10"/>
    </row>
    <row r="324" ht="24.75" customHeight="1">
      <c r="A324" s="10"/>
      <c r="B324" s="13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3"/>
      <c r="AQ324" s="10"/>
      <c r="AR324" s="10"/>
      <c r="AS324" s="10"/>
    </row>
    <row r="325" ht="24.75" customHeight="1">
      <c r="A325" s="10"/>
      <c r="B325" s="13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3"/>
      <c r="AQ325" s="10"/>
      <c r="AR325" s="10"/>
      <c r="AS325" s="10"/>
    </row>
    <row r="326" ht="24.75" customHeight="1">
      <c r="A326" s="10"/>
      <c r="B326" s="13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3"/>
      <c r="AQ326" s="10"/>
      <c r="AR326" s="10"/>
      <c r="AS326" s="10"/>
    </row>
    <row r="327" ht="24.75" customHeight="1">
      <c r="A327" s="10"/>
      <c r="B327" s="13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3"/>
      <c r="AQ327" s="10"/>
      <c r="AR327" s="10"/>
      <c r="AS327" s="10"/>
    </row>
    <row r="328" ht="24.75" customHeight="1">
      <c r="A328" s="10"/>
      <c r="B328" s="13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3"/>
      <c r="AQ328" s="10"/>
      <c r="AR328" s="10"/>
      <c r="AS328" s="10"/>
    </row>
    <row r="329" ht="24.75" customHeight="1">
      <c r="A329" s="10"/>
      <c r="B329" s="13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3"/>
      <c r="AQ329" s="10"/>
      <c r="AR329" s="10"/>
      <c r="AS329" s="10"/>
    </row>
    <row r="330" ht="24.75" customHeight="1">
      <c r="A330" s="10"/>
      <c r="B330" s="13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3"/>
      <c r="AQ330" s="10"/>
      <c r="AR330" s="10"/>
      <c r="AS330" s="10"/>
    </row>
    <row r="331" ht="24.75" customHeight="1">
      <c r="A331" s="10"/>
      <c r="B331" s="13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3"/>
      <c r="AQ331" s="10"/>
      <c r="AR331" s="10"/>
      <c r="AS331" s="10"/>
    </row>
    <row r="332" ht="24.75" customHeight="1">
      <c r="A332" s="10"/>
      <c r="B332" s="13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3"/>
      <c r="AQ332" s="10"/>
      <c r="AR332" s="10"/>
      <c r="AS332" s="10"/>
    </row>
    <row r="333" ht="24.75" customHeight="1">
      <c r="A333" s="10"/>
      <c r="B333" s="13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3"/>
      <c r="AQ333" s="10"/>
      <c r="AR333" s="10"/>
      <c r="AS333" s="10"/>
    </row>
    <row r="334" ht="24.75" customHeight="1">
      <c r="A334" s="10"/>
      <c r="B334" s="13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3"/>
      <c r="AQ334" s="10"/>
      <c r="AR334" s="10"/>
      <c r="AS334" s="10"/>
    </row>
    <row r="335" ht="24.75" customHeight="1">
      <c r="A335" s="10"/>
      <c r="B335" s="13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3"/>
      <c r="AQ335" s="10"/>
      <c r="AR335" s="10"/>
      <c r="AS335" s="10"/>
    </row>
    <row r="336" ht="24.75" customHeight="1">
      <c r="A336" s="10"/>
      <c r="B336" s="13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3"/>
      <c r="AQ336" s="10"/>
      <c r="AR336" s="10"/>
      <c r="AS336" s="10"/>
    </row>
    <row r="337" ht="24.75" customHeight="1">
      <c r="A337" s="10"/>
      <c r="B337" s="13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3"/>
      <c r="AQ337" s="10"/>
      <c r="AR337" s="10"/>
      <c r="AS337" s="10"/>
    </row>
    <row r="338" ht="24.75" customHeight="1">
      <c r="A338" s="10"/>
      <c r="B338" s="13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3"/>
      <c r="AQ338" s="10"/>
      <c r="AR338" s="10"/>
      <c r="AS338" s="10"/>
    </row>
    <row r="339" ht="24.75" customHeight="1">
      <c r="A339" s="10"/>
      <c r="B339" s="13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3"/>
      <c r="AQ339" s="10"/>
      <c r="AR339" s="10"/>
      <c r="AS339" s="10"/>
    </row>
    <row r="340" ht="24.75" customHeight="1">
      <c r="A340" s="10"/>
      <c r="B340" s="13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3"/>
      <c r="AQ340" s="10"/>
      <c r="AR340" s="10"/>
      <c r="AS340" s="10"/>
    </row>
    <row r="341" ht="24.75" customHeight="1">
      <c r="A341" s="10"/>
      <c r="B341" s="13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3"/>
      <c r="AQ341" s="10"/>
      <c r="AR341" s="10"/>
      <c r="AS341" s="10"/>
    </row>
    <row r="342" ht="24.75" customHeight="1">
      <c r="A342" s="10"/>
      <c r="B342" s="13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3"/>
      <c r="AQ342" s="10"/>
      <c r="AR342" s="10"/>
      <c r="AS342" s="10"/>
    </row>
    <row r="343" ht="24.75" customHeight="1">
      <c r="A343" s="10"/>
      <c r="B343" s="13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3"/>
      <c r="AQ343" s="10"/>
      <c r="AR343" s="10"/>
      <c r="AS343" s="10"/>
    </row>
    <row r="344" ht="24.75" customHeight="1">
      <c r="A344" s="10"/>
      <c r="B344" s="13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3"/>
      <c r="AQ344" s="10"/>
      <c r="AR344" s="10"/>
      <c r="AS344" s="10"/>
    </row>
    <row r="345" ht="24.75" customHeight="1">
      <c r="A345" s="10"/>
      <c r="B345" s="13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3"/>
      <c r="AQ345" s="10"/>
      <c r="AR345" s="10"/>
      <c r="AS345" s="10"/>
    </row>
    <row r="346" ht="24.75" customHeight="1">
      <c r="A346" s="10"/>
      <c r="B346" s="13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3"/>
      <c r="AQ346" s="10"/>
      <c r="AR346" s="10"/>
      <c r="AS346" s="10"/>
    </row>
    <row r="347" ht="24.75" customHeight="1">
      <c r="A347" s="10"/>
      <c r="B347" s="13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3"/>
      <c r="AQ347" s="10"/>
      <c r="AR347" s="10"/>
      <c r="AS347" s="10"/>
    </row>
    <row r="348" ht="24.75" customHeight="1">
      <c r="A348" s="10"/>
      <c r="B348" s="13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3"/>
      <c r="AQ348" s="10"/>
      <c r="AR348" s="10"/>
      <c r="AS348" s="10"/>
    </row>
    <row r="349" ht="24.75" customHeight="1">
      <c r="A349" s="10"/>
      <c r="B349" s="13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3"/>
      <c r="AQ349" s="10"/>
      <c r="AR349" s="10"/>
      <c r="AS349" s="10"/>
    </row>
    <row r="350" ht="24.75" customHeight="1">
      <c r="A350" s="10"/>
      <c r="B350" s="13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3"/>
      <c r="AQ350" s="10"/>
      <c r="AR350" s="10"/>
      <c r="AS350" s="10"/>
    </row>
    <row r="351" ht="24.75" customHeight="1">
      <c r="A351" s="10"/>
      <c r="B351" s="13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3"/>
      <c r="AQ351" s="10"/>
      <c r="AR351" s="10"/>
      <c r="AS351" s="10"/>
    </row>
    <row r="352" ht="24.75" customHeight="1">
      <c r="A352" s="10"/>
      <c r="B352" s="13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3"/>
      <c r="AQ352" s="10"/>
      <c r="AR352" s="10"/>
      <c r="AS352" s="10"/>
    </row>
    <row r="353" ht="24.75" customHeight="1">
      <c r="A353" s="10"/>
      <c r="B353" s="13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3"/>
      <c r="AQ353" s="10"/>
      <c r="AR353" s="10"/>
      <c r="AS353" s="10"/>
    </row>
    <row r="354" ht="24.75" customHeight="1">
      <c r="A354" s="10"/>
      <c r="B354" s="13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3"/>
      <c r="AQ354" s="10"/>
      <c r="AR354" s="10"/>
      <c r="AS354" s="10"/>
    </row>
    <row r="355" ht="24.75" customHeight="1">
      <c r="A355" s="10"/>
      <c r="B355" s="13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3"/>
      <c r="AQ355" s="10"/>
      <c r="AR355" s="10"/>
      <c r="AS355" s="10"/>
    </row>
    <row r="356" ht="24.75" customHeight="1">
      <c r="A356" s="10"/>
      <c r="B356" s="13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3"/>
      <c r="AQ356" s="10"/>
      <c r="AR356" s="10"/>
      <c r="AS356" s="10"/>
    </row>
    <row r="357" ht="24.75" customHeight="1">
      <c r="A357" s="10"/>
      <c r="B357" s="13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3"/>
      <c r="AQ357" s="10"/>
      <c r="AR357" s="10"/>
      <c r="AS357" s="10"/>
    </row>
    <row r="358" ht="24.75" customHeight="1">
      <c r="A358" s="10"/>
      <c r="B358" s="13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3"/>
      <c r="AQ358" s="10"/>
      <c r="AR358" s="10"/>
      <c r="AS358" s="10"/>
    </row>
    <row r="359" ht="24.75" customHeight="1">
      <c r="A359" s="10"/>
      <c r="B359" s="13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3"/>
      <c r="AQ359" s="10"/>
      <c r="AR359" s="10"/>
      <c r="AS359" s="10"/>
    </row>
    <row r="360" ht="24.75" customHeight="1">
      <c r="A360" s="10"/>
      <c r="B360" s="13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3"/>
      <c r="AQ360" s="10"/>
      <c r="AR360" s="10"/>
      <c r="AS360" s="10"/>
    </row>
    <row r="361" ht="24.75" customHeight="1">
      <c r="A361" s="10"/>
      <c r="B361" s="13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3"/>
      <c r="AQ361" s="10"/>
      <c r="AR361" s="10"/>
      <c r="AS361" s="10"/>
    </row>
    <row r="362" ht="24.75" customHeight="1">
      <c r="A362" s="10"/>
      <c r="B362" s="13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3"/>
      <c r="AQ362" s="10"/>
      <c r="AR362" s="10"/>
      <c r="AS362" s="10"/>
    </row>
    <row r="363" ht="24.75" customHeight="1">
      <c r="A363" s="10"/>
      <c r="B363" s="13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3"/>
      <c r="AQ363" s="10"/>
      <c r="AR363" s="10"/>
      <c r="AS363" s="10"/>
    </row>
    <row r="364" ht="24.75" customHeight="1">
      <c r="A364" s="10"/>
      <c r="B364" s="13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3"/>
      <c r="AQ364" s="10"/>
      <c r="AR364" s="10"/>
      <c r="AS364" s="10"/>
    </row>
    <row r="365" ht="24.75" customHeight="1">
      <c r="A365" s="10"/>
      <c r="B365" s="13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3"/>
      <c r="AQ365" s="10"/>
      <c r="AR365" s="10"/>
      <c r="AS365" s="10"/>
    </row>
    <row r="366" ht="24.75" customHeight="1">
      <c r="A366" s="10"/>
      <c r="B366" s="13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3"/>
      <c r="AQ366" s="10"/>
      <c r="AR366" s="10"/>
      <c r="AS366" s="10"/>
    </row>
    <row r="367" ht="24.75" customHeight="1">
      <c r="A367" s="10"/>
      <c r="B367" s="13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3"/>
      <c r="AQ367" s="10"/>
      <c r="AR367" s="10"/>
      <c r="AS367" s="10"/>
    </row>
    <row r="368" ht="24.75" customHeight="1">
      <c r="A368" s="10"/>
      <c r="B368" s="13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3"/>
      <c r="AQ368" s="10"/>
      <c r="AR368" s="10"/>
      <c r="AS368" s="10"/>
    </row>
    <row r="369" ht="24.75" customHeight="1">
      <c r="A369" s="10"/>
      <c r="B369" s="13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3"/>
      <c r="AQ369" s="10"/>
      <c r="AR369" s="10"/>
      <c r="AS369" s="10"/>
    </row>
    <row r="370" ht="24.75" customHeight="1">
      <c r="A370" s="10"/>
      <c r="B370" s="13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3"/>
      <c r="AQ370" s="10"/>
      <c r="AR370" s="10"/>
      <c r="AS370" s="10"/>
    </row>
    <row r="371" ht="24.75" customHeight="1">
      <c r="A371" s="10"/>
      <c r="B371" s="13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3"/>
      <c r="AQ371" s="10"/>
      <c r="AR371" s="10"/>
      <c r="AS371" s="10"/>
    </row>
    <row r="372" ht="24.75" customHeight="1">
      <c r="A372" s="10"/>
      <c r="B372" s="13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3"/>
      <c r="AQ372" s="10"/>
      <c r="AR372" s="10"/>
      <c r="AS372" s="10"/>
    </row>
    <row r="373" ht="24.75" customHeight="1">
      <c r="A373" s="10"/>
      <c r="B373" s="13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3"/>
      <c r="AQ373" s="10"/>
      <c r="AR373" s="10"/>
      <c r="AS373" s="10"/>
    </row>
    <row r="374" ht="24.75" customHeight="1">
      <c r="A374" s="10"/>
      <c r="B374" s="13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3"/>
      <c r="AQ374" s="10"/>
      <c r="AR374" s="10"/>
      <c r="AS374" s="10"/>
    </row>
    <row r="375" ht="24.75" customHeight="1">
      <c r="A375" s="10"/>
      <c r="B375" s="13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3"/>
      <c r="AQ375" s="10"/>
      <c r="AR375" s="10"/>
      <c r="AS375" s="10"/>
    </row>
    <row r="376" ht="24.75" customHeight="1">
      <c r="A376" s="10"/>
      <c r="B376" s="13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3"/>
      <c r="AQ376" s="10"/>
      <c r="AR376" s="10"/>
      <c r="AS376" s="10"/>
    </row>
    <row r="377" ht="24.75" customHeight="1">
      <c r="A377" s="10"/>
      <c r="B377" s="13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3"/>
      <c r="AQ377" s="10"/>
      <c r="AR377" s="10"/>
      <c r="AS377" s="10"/>
    </row>
    <row r="378" ht="24.75" customHeight="1">
      <c r="A378" s="10"/>
      <c r="B378" s="13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3"/>
      <c r="AQ378" s="10"/>
      <c r="AR378" s="10"/>
      <c r="AS378" s="10"/>
    </row>
    <row r="379" ht="24.75" customHeight="1">
      <c r="A379" s="10"/>
      <c r="B379" s="13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3"/>
      <c r="AQ379" s="10"/>
      <c r="AR379" s="10"/>
      <c r="AS379" s="10"/>
    </row>
    <row r="380" ht="24.75" customHeight="1">
      <c r="A380" s="10"/>
      <c r="B380" s="13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3"/>
      <c r="AQ380" s="10"/>
      <c r="AR380" s="10"/>
      <c r="AS380" s="10"/>
    </row>
    <row r="381" ht="24.75" customHeight="1">
      <c r="A381" s="10"/>
      <c r="B381" s="13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3"/>
      <c r="AQ381" s="10"/>
      <c r="AR381" s="10"/>
      <c r="AS381" s="10"/>
    </row>
    <row r="382" ht="24.75" customHeight="1">
      <c r="A382" s="10"/>
      <c r="B382" s="13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3"/>
      <c r="AQ382" s="10"/>
      <c r="AR382" s="10"/>
      <c r="AS382" s="10"/>
    </row>
    <row r="383" ht="24.75" customHeight="1">
      <c r="A383" s="10"/>
      <c r="B383" s="13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3"/>
      <c r="AQ383" s="10"/>
      <c r="AR383" s="10"/>
      <c r="AS383" s="10"/>
    </row>
    <row r="384" ht="24.75" customHeight="1">
      <c r="A384" s="10"/>
      <c r="B384" s="13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3"/>
      <c r="AQ384" s="10"/>
      <c r="AR384" s="10"/>
      <c r="AS384" s="10"/>
    </row>
    <row r="385" ht="24.75" customHeight="1">
      <c r="A385" s="10"/>
      <c r="B385" s="13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3"/>
      <c r="AQ385" s="10"/>
      <c r="AR385" s="10"/>
      <c r="AS385" s="10"/>
    </row>
    <row r="386" ht="24.75" customHeight="1">
      <c r="A386" s="10"/>
      <c r="B386" s="13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3"/>
      <c r="AQ386" s="10"/>
      <c r="AR386" s="10"/>
      <c r="AS386" s="10"/>
    </row>
    <row r="387" ht="24.75" customHeight="1">
      <c r="A387" s="10"/>
      <c r="B387" s="13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3"/>
      <c r="AQ387" s="10"/>
      <c r="AR387" s="10"/>
      <c r="AS387" s="10"/>
    </row>
    <row r="388" ht="24.75" customHeight="1">
      <c r="A388" s="10"/>
      <c r="B388" s="13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3"/>
      <c r="AQ388" s="10"/>
      <c r="AR388" s="10"/>
      <c r="AS388" s="10"/>
    </row>
    <row r="389" ht="24.75" customHeight="1">
      <c r="A389" s="10"/>
      <c r="B389" s="13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3"/>
      <c r="AQ389" s="10"/>
      <c r="AR389" s="10"/>
      <c r="AS389" s="10"/>
    </row>
    <row r="390" ht="24.75" customHeight="1">
      <c r="A390" s="10"/>
      <c r="B390" s="13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3"/>
      <c r="AQ390" s="10"/>
      <c r="AR390" s="10"/>
      <c r="AS390" s="10"/>
    </row>
    <row r="391" ht="24.75" customHeight="1">
      <c r="A391" s="10"/>
      <c r="B391" s="13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3"/>
      <c r="AQ391" s="10"/>
      <c r="AR391" s="10"/>
      <c r="AS391" s="10"/>
    </row>
    <row r="392" ht="24.75" customHeight="1">
      <c r="A392" s="10"/>
      <c r="B392" s="13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3"/>
      <c r="AQ392" s="10"/>
      <c r="AR392" s="10"/>
      <c r="AS392" s="10"/>
    </row>
    <row r="393" ht="24.75" customHeight="1">
      <c r="A393" s="10"/>
      <c r="B393" s="13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3"/>
      <c r="AQ393" s="10"/>
      <c r="AR393" s="10"/>
      <c r="AS393" s="10"/>
    </row>
    <row r="394" ht="24.75" customHeight="1">
      <c r="A394" s="10"/>
      <c r="B394" s="13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3"/>
      <c r="AQ394" s="10"/>
      <c r="AR394" s="10"/>
      <c r="AS394" s="10"/>
    </row>
    <row r="395" ht="24.75" customHeight="1">
      <c r="A395" s="10"/>
      <c r="B395" s="13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3"/>
      <c r="AQ395" s="10"/>
      <c r="AR395" s="10"/>
      <c r="AS395" s="10"/>
    </row>
    <row r="396" ht="24.75" customHeight="1">
      <c r="A396" s="10"/>
      <c r="B396" s="13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3"/>
      <c r="AQ396" s="10"/>
      <c r="AR396" s="10"/>
      <c r="AS396" s="10"/>
    </row>
    <row r="397" ht="24.75" customHeight="1">
      <c r="A397" s="10"/>
      <c r="B397" s="13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3"/>
      <c r="AQ397" s="10"/>
      <c r="AR397" s="10"/>
      <c r="AS397" s="10"/>
    </row>
    <row r="398" ht="24.75" customHeight="1">
      <c r="A398" s="10"/>
      <c r="B398" s="13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3"/>
      <c r="AQ398" s="10"/>
      <c r="AR398" s="10"/>
      <c r="AS398" s="10"/>
    </row>
    <row r="399" ht="24.75" customHeight="1">
      <c r="A399" s="10"/>
      <c r="B399" s="13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3"/>
      <c r="AQ399" s="10"/>
      <c r="AR399" s="10"/>
      <c r="AS399" s="10"/>
    </row>
    <row r="400" ht="24.75" customHeight="1">
      <c r="A400" s="10"/>
      <c r="B400" s="13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3"/>
      <c r="AQ400" s="10"/>
      <c r="AR400" s="10"/>
      <c r="AS400" s="10"/>
    </row>
    <row r="401" ht="24.75" customHeight="1">
      <c r="A401" s="10"/>
      <c r="B401" s="13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3"/>
      <c r="AQ401" s="10"/>
      <c r="AR401" s="10"/>
      <c r="AS401" s="10"/>
    </row>
    <row r="402" ht="24.75" customHeight="1">
      <c r="A402" s="10"/>
      <c r="B402" s="13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3"/>
      <c r="AQ402" s="10"/>
      <c r="AR402" s="10"/>
      <c r="AS402" s="10"/>
    </row>
    <row r="403" ht="24.75" customHeight="1">
      <c r="A403" s="10"/>
      <c r="B403" s="13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3"/>
      <c r="AQ403" s="10"/>
      <c r="AR403" s="10"/>
      <c r="AS403" s="10"/>
    </row>
    <row r="404" ht="24.75" customHeight="1">
      <c r="A404" s="10"/>
      <c r="B404" s="13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3"/>
      <c r="AQ404" s="10"/>
      <c r="AR404" s="10"/>
      <c r="AS404" s="10"/>
    </row>
    <row r="405" ht="24.75" customHeight="1">
      <c r="A405" s="10"/>
      <c r="B405" s="13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3"/>
      <c r="AQ405" s="10"/>
      <c r="AR405" s="10"/>
      <c r="AS405" s="10"/>
    </row>
    <row r="406" ht="24.75" customHeight="1">
      <c r="A406" s="10"/>
      <c r="B406" s="13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3"/>
      <c r="AQ406" s="10"/>
      <c r="AR406" s="10"/>
      <c r="AS406" s="10"/>
    </row>
    <row r="407" ht="24.75" customHeight="1">
      <c r="A407" s="10"/>
      <c r="B407" s="13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3"/>
      <c r="AQ407" s="10"/>
      <c r="AR407" s="10"/>
      <c r="AS407" s="10"/>
    </row>
    <row r="408" ht="24.75" customHeight="1">
      <c r="A408" s="10"/>
      <c r="B408" s="13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3"/>
      <c r="AQ408" s="10"/>
      <c r="AR408" s="10"/>
      <c r="AS408" s="10"/>
    </row>
    <row r="409" ht="24.75" customHeight="1">
      <c r="A409" s="10"/>
      <c r="B409" s="13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3"/>
      <c r="AQ409" s="10"/>
      <c r="AR409" s="10"/>
      <c r="AS409" s="10"/>
    </row>
    <row r="410" ht="24.75" customHeight="1">
      <c r="A410" s="10"/>
      <c r="B410" s="13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3"/>
      <c r="AQ410" s="10"/>
      <c r="AR410" s="10"/>
      <c r="AS410" s="10"/>
    </row>
    <row r="411" ht="24.75" customHeight="1">
      <c r="A411" s="10"/>
      <c r="B411" s="13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3"/>
      <c r="AQ411" s="10"/>
      <c r="AR411" s="10"/>
      <c r="AS411" s="10"/>
    </row>
    <row r="412" ht="24.75" customHeight="1">
      <c r="A412" s="10"/>
      <c r="B412" s="13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3"/>
      <c r="AQ412" s="10"/>
      <c r="AR412" s="10"/>
      <c r="AS412" s="10"/>
    </row>
    <row r="413" ht="24.75" customHeight="1">
      <c r="A413" s="10"/>
      <c r="B413" s="13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3"/>
      <c r="AQ413" s="10"/>
      <c r="AR413" s="10"/>
      <c r="AS413" s="10"/>
    </row>
    <row r="414" ht="24.75" customHeight="1">
      <c r="A414" s="10"/>
      <c r="B414" s="13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3"/>
      <c r="AQ414" s="10"/>
      <c r="AR414" s="10"/>
      <c r="AS414" s="10"/>
    </row>
    <row r="415" ht="24.75" customHeight="1">
      <c r="A415" s="10"/>
      <c r="B415" s="13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3"/>
      <c r="AQ415" s="10"/>
      <c r="AR415" s="10"/>
      <c r="AS415" s="10"/>
    </row>
    <row r="416" ht="24.75" customHeight="1">
      <c r="A416" s="10"/>
      <c r="B416" s="13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3"/>
      <c r="AQ416" s="10"/>
      <c r="AR416" s="10"/>
      <c r="AS416" s="10"/>
    </row>
    <row r="417" ht="24.75" customHeight="1">
      <c r="A417" s="10"/>
      <c r="B417" s="13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3"/>
      <c r="AQ417" s="10"/>
      <c r="AR417" s="10"/>
      <c r="AS417" s="10"/>
    </row>
    <row r="418" ht="24.75" customHeight="1">
      <c r="A418" s="10"/>
      <c r="B418" s="13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3"/>
      <c r="AQ418" s="10"/>
      <c r="AR418" s="10"/>
      <c r="AS418" s="10"/>
    </row>
    <row r="419" ht="24.75" customHeight="1">
      <c r="A419" s="10"/>
      <c r="B419" s="13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3"/>
      <c r="AQ419" s="10"/>
      <c r="AR419" s="10"/>
      <c r="AS419" s="10"/>
    </row>
    <row r="420" ht="24.75" customHeight="1">
      <c r="A420" s="10"/>
      <c r="B420" s="13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3"/>
      <c r="AQ420" s="10"/>
      <c r="AR420" s="10"/>
      <c r="AS420" s="10"/>
    </row>
    <row r="421" ht="24.75" customHeight="1">
      <c r="A421" s="10"/>
      <c r="B421" s="13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3"/>
      <c r="AQ421" s="10"/>
      <c r="AR421" s="10"/>
      <c r="AS421" s="10"/>
    </row>
    <row r="422" ht="24.75" customHeight="1">
      <c r="A422" s="10"/>
      <c r="B422" s="13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3"/>
      <c r="AQ422" s="10"/>
      <c r="AR422" s="10"/>
      <c r="AS422" s="10"/>
    </row>
    <row r="423" ht="24.75" customHeight="1">
      <c r="A423" s="10"/>
      <c r="B423" s="13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3"/>
      <c r="AQ423" s="10"/>
      <c r="AR423" s="10"/>
      <c r="AS423" s="10"/>
    </row>
    <row r="424" ht="24.75" customHeight="1">
      <c r="A424" s="10"/>
      <c r="B424" s="13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3"/>
      <c r="AQ424" s="10"/>
      <c r="AR424" s="10"/>
      <c r="AS424" s="10"/>
    </row>
    <row r="425" ht="24.75" customHeight="1">
      <c r="A425" s="10"/>
      <c r="B425" s="13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3"/>
      <c r="AQ425" s="10"/>
      <c r="AR425" s="10"/>
      <c r="AS425" s="10"/>
    </row>
    <row r="426" ht="24.75" customHeight="1">
      <c r="A426" s="10"/>
      <c r="B426" s="13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3"/>
      <c r="AQ426" s="10"/>
      <c r="AR426" s="10"/>
      <c r="AS426" s="10"/>
    </row>
    <row r="427" ht="24.75" customHeight="1">
      <c r="A427" s="10"/>
      <c r="B427" s="13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3"/>
      <c r="AQ427" s="10"/>
      <c r="AR427" s="10"/>
      <c r="AS427" s="10"/>
    </row>
    <row r="428" ht="24.75" customHeight="1">
      <c r="A428" s="10"/>
      <c r="B428" s="13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3"/>
      <c r="AQ428" s="10"/>
      <c r="AR428" s="10"/>
      <c r="AS428" s="10"/>
    </row>
    <row r="429" ht="24.75" customHeight="1">
      <c r="A429" s="10"/>
      <c r="B429" s="13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3"/>
      <c r="AQ429" s="10"/>
      <c r="AR429" s="10"/>
      <c r="AS429" s="10"/>
    </row>
    <row r="430" ht="24.75" customHeight="1">
      <c r="A430" s="10"/>
      <c r="B430" s="13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3"/>
      <c r="AQ430" s="10"/>
      <c r="AR430" s="10"/>
      <c r="AS430" s="10"/>
    </row>
    <row r="431" ht="24.75" customHeight="1">
      <c r="A431" s="10"/>
      <c r="B431" s="13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3"/>
      <c r="AQ431" s="10"/>
      <c r="AR431" s="10"/>
      <c r="AS431" s="10"/>
    </row>
    <row r="432" ht="24.75" customHeight="1">
      <c r="A432" s="10"/>
      <c r="B432" s="13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3"/>
      <c r="AQ432" s="10"/>
      <c r="AR432" s="10"/>
      <c r="AS432" s="10"/>
    </row>
    <row r="433" ht="24.75" customHeight="1">
      <c r="A433" s="10"/>
      <c r="B433" s="13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3"/>
      <c r="AQ433" s="10"/>
      <c r="AR433" s="10"/>
      <c r="AS433" s="10"/>
    </row>
    <row r="434" ht="24.75" customHeight="1">
      <c r="A434" s="10"/>
      <c r="B434" s="13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3"/>
      <c r="AQ434" s="10"/>
      <c r="AR434" s="10"/>
      <c r="AS434" s="10"/>
    </row>
    <row r="435" ht="24.75" customHeight="1">
      <c r="A435" s="10"/>
      <c r="B435" s="13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3"/>
      <c r="AQ435" s="10"/>
      <c r="AR435" s="10"/>
      <c r="AS435" s="10"/>
    </row>
    <row r="436" ht="24.75" customHeight="1">
      <c r="A436" s="10"/>
      <c r="B436" s="13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3"/>
      <c r="AQ436" s="10"/>
      <c r="AR436" s="10"/>
      <c r="AS436" s="10"/>
    </row>
    <row r="437" ht="24.75" customHeight="1">
      <c r="A437" s="10"/>
      <c r="B437" s="13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3"/>
      <c r="AQ437" s="10"/>
      <c r="AR437" s="10"/>
      <c r="AS437" s="10"/>
    </row>
    <row r="438" ht="24.75" customHeight="1">
      <c r="A438" s="10"/>
      <c r="B438" s="13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3"/>
      <c r="AQ438" s="10"/>
      <c r="AR438" s="10"/>
      <c r="AS438" s="10"/>
    </row>
    <row r="439" ht="24.75" customHeight="1">
      <c r="A439" s="10"/>
      <c r="B439" s="13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3"/>
      <c r="AQ439" s="10"/>
      <c r="AR439" s="10"/>
      <c r="AS439" s="10"/>
    </row>
    <row r="440" ht="24.75" customHeight="1">
      <c r="A440" s="10"/>
      <c r="B440" s="13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3"/>
      <c r="AQ440" s="10"/>
      <c r="AR440" s="10"/>
      <c r="AS440" s="10"/>
    </row>
    <row r="441" ht="24.75" customHeight="1">
      <c r="A441" s="10"/>
      <c r="B441" s="13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3"/>
      <c r="AQ441" s="10"/>
      <c r="AR441" s="10"/>
      <c r="AS441" s="10"/>
    </row>
    <row r="442" ht="24.75" customHeight="1">
      <c r="A442" s="10"/>
      <c r="B442" s="13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3"/>
      <c r="AQ442" s="10"/>
      <c r="AR442" s="10"/>
      <c r="AS442" s="10"/>
    </row>
    <row r="443" ht="24.75" customHeight="1">
      <c r="A443" s="10"/>
      <c r="B443" s="13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3"/>
      <c r="AQ443" s="10"/>
      <c r="AR443" s="10"/>
      <c r="AS443" s="10"/>
    </row>
    <row r="444" ht="24.75" customHeight="1">
      <c r="A444" s="10"/>
      <c r="B444" s="13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3"/>
      <c r="AQ444" s="10"/>
      <c r="AR444" s="10"/>
      <c r="AS444" s="10"/>
    </row>
    <row r="445" ht="24.75" customHeight="1">
      <c r="A445" s="10"/>
      <c r="B445" s="13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3"/>
      <c r="AQ445" s="10"/>
      <c r="AR445" s="10"/>
      <c r="AS445" s="10"/>
    </row>
    <row r="446" ht="24.75" customHeight="1">
      <c r="A446" s="10"/>
      <c r="B446" s="13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3"/>
      <c r="AQ446" s="10"/>
      <c r="AR446" s="10"/>
      <c r="AS446" s="10"/>
    </row>
    <row r="447" ht="24.75" customHeight="1">
      <c r="A447" s="10"/>
      <c r="B447" s="13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3"/>
      <c r="AQ447" s="10"/>
      <c r="AR447" s="10"/>
      <c r="AS447" s="10"/>
    </row>
    <row r="448" ht="24.75" customHeight="1">
      <c r="A448" s="10"/>
      <c r="B448" s="13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3"/>
      <c r="AQ448" s="10"/>
      <c r="AR448" s="10"/>
      <c r="AS448" s="10"/>
    </row>
    <row r="449" ht="24.75" customHeight="1">
      <c r="A449" s="10"/>
      <c r="B449" s="13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3"/>
      <c r="AQ449" s="10"/>
      <c r="AR449" s="10"/>
      <c r="AS449" s="10"/>
    </row>
    <row r="450" ht="24.75" customHeight="1">
      <c r="A450" s="10"/>
      <c r="B450" s="13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3"/>
      <c r="AQ450" s="10"/>
      <c r="AR450" s="10"/>
      <c r="AS450" s="10"/>
    </row>
    <row r="451" ht="24.75" customHeight="1">
      <c r="A451" s="10"/>
      <c r="B451" s="13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3"/>
      <c r="AQ451" s="10"/>
      <c r="AR451" s="10"/>
      <c r="AS451" s="10"/>
    </row>
    <row r="452" ht="24.75" customHeight="1">
      <c r="A452" s="10"/>
      <c r="B452" s="13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3"/>
      <c r="AQ452" s="10"/>
      <c r="AR452" s="10"/>
      <c r="AS452" s="10"/>
    </row>
    <row r="453" ht="24.75" customHeight="1">
      <c r="A453" s="10"/>
      <c r="B453" s="13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3"/>
      <c r="AQ453" s="10"/>
      <c r="AR453" s="10"/>
      <c r="AS453" s="10"/>
    </row>
    <row r="454" ht="24.75" customHeight="1">
      <c r="A454" s="10"/>
      <c r="B454" s="13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3"/>
      <c r="AQ454" s="10"/>
      <c r="AR454" s="10"/>
      <c r="AS454" s="10"/>
    </row>
    <row r="455" ht="24.75" customHeight="1">
      <c r="A455" s="10"/>
      <c r="B455" s="13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3"/>
      <c r="AQ455" s="10"/>
      <c r="AR455" s="10"/>
      <c r="AS455" s="10"/>
    </row>
    <row r="456" ht="24.75" customHeight="1">
      <c r="A456" s="10"/>
      <c r="B456" s="13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3"/>
      <c r="AQ456" s="10"/>
      <c r="AR456" s="10"/>
      <c r="AS456" s="10"/>
    </row>
    <row r="457" ht="24.75" customHeight="1">
      <c r="A457" s="10"/>
      <c r="B457" s="13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3"/>
      <c r="AQ457" s="10"/>
      <c r="AR457" s="10"/>
      <c r="AS457" s="10"/>
    </row>
    <row r="458" ht="24.75" customHeight="1">
      <c r="A458" s="10"/>
      <c r="B458" s="13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3"/>
      <c r="AQ458" s="10"/>
      <c r="AR458" s="10"/>
      <c r="AS458" s="10"/>
    </row>
    <row r="459" ht="24.75" customHeight="1">
      <c r="A459" s="10"/>
      <c r="B459" s="13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3"/>
      <c r="AQ459" s="10"/>
      <c r="AR459" s="10"/>
      <c r="AS459" s="10"/>
    </row>
    <row r="460" ht="24.75" customHeight="1">
      <c r="A460" s="10"/>
      <c r="B460" s="13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3"/>
      <c r="AQ460" s="10"/>
      <c r="AR460" s="10"/>
      <c r="AS460" s="10"/>
    </row>
    <row r="461" ht="24.75" customHeight="1">
      <c r="A461" s="10"/>
      <c r="B461" s="13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3"/>
      <c r="AQ461" s="10"/>
      <c r="AR461" s="10"/>
      <c r="AS461" s="10"/>
    </row>
    <row r="462" ht="24.75" customHeight="1">
      <c r="A462" s="10"/>
      <c r="B462" s="13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3"/>
      <c r="AQ462" s="10"/>
      <c r="AR462" s="10"/>
      <c r="AS462" s="10"/>
    </row>
    <row r="463" ht="24.75" customHeight="1">
      <c r="A463" s="10"/>
      <c r="B463" s="13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3"/>
      <c r="AQ463" s="10"/>
      <c r="AR463" s="10"/>
      <c r="AS463" s="10"/>
    </row>
    <row r="464" ht="24.75" customHeight="1">
      <c r="A464" s="10"/>
      <c r="B464" s="13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3"/>
      <c r="AQ464" s="10"/>
      <c r="AR464" s="10"/>
      <c r="AS464" s="10"/>
    </row>
    <row r="465" ht="24.75" customHeight="1">
      <c r="A465" s="10"/>
      <c r="B465" s="13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3"/>
      <c r="AQ465" s="10"/>
      <c r="AR465" s="10"/>
      <c r="AS465" s="10"/>
    </row>
    <row r="466" ht="24.75" customHeight="1">
      <c r="A466" s="10"/>
      <c r="B466" s="13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3"/>
      <c r="AQ466" s="10"/>
      <c r="AR466" s="10"/>
      <c r="AS466" s="10"/>
    </row>
    <row r="467" ht="24.75" customHeight="1">
      <c r="A467" s="10"/>
      <c r="B467" s="13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3"/>
      <c r="AQ467" s="10"/>
      <c r="AR467" s="10"/>
      <c r="AS467" s="10"/>
    </row>
    <row r="468" ht="24.75" customHeight="1">
      <c r="A468" s="10"/>
      <c r="B468" s="13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3"/>
      <c r="AQ468" s="10"/>
      <c r="AR468" s="10"/>
      <c r="AS468" s="10"/>
    </row>
    <row r="469" ht="24.75" customHeight="1">
      <c r="A469" s="10"/>
      <c r="B469" s="13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3"/>
      <c r="AQ469" s="10"/>
      <c r="AR469" s="10"/>
      <c r="AS469" s="10"/>
    </row>
    <row r="470" ht="24.75" customHeight="1">
      <c r="A470" s="10"/>
      <c r="B470" s="13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3"/>
      <c r="AQ470" s="10"/>
      <c r="AR470" s="10"/>
      <c r="AS470" s="10"/>
    </row>
    <row r="471" ht="24.75" customHeight="1">
      <c r="A471" s="10"/>
      <c r="B471" s="13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3"/>
      <c r="AQ471" s="10"/>
      <c r="AR471" s="10"/>
      <c r="AS471" s="10"/>
    </row>
    <row r="472" ht="24.75" customHeight="1">
      <c r="A472" s="10"/>
      <c r="B472" s="13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3"/>
      <c r="AQ472" s="10"/>
      <c r="AR472" s="10"/>
      <c r="AS472" s="10"/>
    </row>
    <row r="473" ht="24.75" customHeight="1">
      <c r="A473" s="10"/>
      <c r="B473" s="13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3"/>
      <c r="AQ473" s="10"/>
      <c r="AR473" s="10"/>
      <c r="AS473" s="10"/>
    </row>
    <row r="474" ht="24.75" customHeight="1">
      <c r="A474" s="10"/>
      <c r="B474" s="13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3"/>
      <c r="AQ474" s="10"/>
      <c r="AR474" s="10"/>
      <c r="AS474" s="10"/>
    </row>
    <row r="475" ht="24.75" customHeight="1">
      <c r="A475" s="10"/>
      <c r="B475" s="13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3"/>
      <c r="AQ475" s="10"/>
      <c r="AR475" s="10"/>
      <c r="AS475" s="10"/>
    </row>
    <row r="476" ht="24.75" customHeight="1">
      <c r="A476" s="10"/>
      <c r="B476" s="13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3"/>
      <c r="AQ476" s="10"/>
      <c r="AR476" s="10"/>
      <c r="AS476" s="10"/>
    </row>
    <row r="477" ht="24.75" customHeight="1">
      <c r="A477" s="10"/>
      <c r="B477" s="13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3"/>
      <c r="AQ477" s="10"/>
      <c r="AR477" s="10"/>
      <c r="AS477" s="10"/>
    </row>
    <row r="478" ht="24.75" customHeight="1">
      <c r="A478" s="10"/>
      <c r="B478" s="13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3"/>
      <c r="AQ478" s="10"/>
      <c r="AR478" s="10"/>
      <c r="AS478" s="10"/>
    </row>
    <row r="479" ht="24.75" customHeight="1">
      <c r="A479" s="10"/>
      <c r="B479" s="13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3"/>
      <c r="AQ479" s="10"/>
      <c r="AR479" s="10"/>
      <c r="AS479" s="10"/>
    </row>
    <row r="480" ht="24.75" customHeight="1">
      <c r="A480" s="10"/>
      <c r="B480" s="13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3"/>
      <c r="AQ480" s="10"/>
      <c r="AR480" s="10"/>
      <c r="AS480" s="10"/>
    </row>
    <row r="481" ht="24.75" customHeight="1">
      <c r="A481" s="10"/>
      <c r="B481" s="13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3"/>
      <c r="AQ481" s="10"/>
      <c r="AR481" s="10"/>
      <c r="AS481" s="10"/>
    </row>
    <row r="482" ht="24.75" customHeight="1">
      <c r="A482" s="10"/>
      <c r="B482" s="13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3"/>
      <c r="AQ482" s="10"/>
      <c r="AR482" s="10"/>
      <c r="AS482" s="10"/>
    </row>
    <row r="483" ht="24.75" customHeight="1">
      <c r="A483" s="10"/>
      <c r="B483" s="13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3"/>
      <c r="AQ483" s="10"/>
      <c r="AR483" s="10"/>
      <c r="AS483" s="10"/>
    </row>
    <row r="484" ht="24.75" customHeight="1">
      <c r="A484" s="10"/>
      <c r="B484" s="13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3"/>
      <c r="AQ484" s="10"/>
      <c r="AR484" s="10"/>
      <c r="AS484" s="10"/>
    </row>
    <row r="485" ht="24.75" customHeight="1">
      <c r="A485" s="10"/>
      <c r="B485" s="13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3"/>
      <c r="AQ485" s="10"/>
      <c r="AR485" s="10"/>
      <c r="AS485" s="10"/>
    </row>
    <row r="486" ht="24.75" customHeight="1">
      <c r="A486" s="10"/>
      <c r="B486" s="13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3"/>
      <c r="AQ486" s="10"/>
      <c r="AR486" s="10"/>
      <c r="AS486" s="10"/>
    </row>
    <row r="487" ht="24.75" customHeight="1">
      <c r="A487" s="10"/>
      <c r="B487" s="13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3"/>
      <c r="AQ487" s="10"/>
      <c r="AR487" s="10"/>
      <c r="AS487" s="10"/>
    </row>
    <row r="488" ht="24.75" customHeight="1">
      <c r="A488" s="10"/>
      <c r="B488" s="13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3"/>
      <c r="AQ488" s="10"/>
      <c r="AR488" s="10"/>
      <c r="AS488" s="10"/>
    </row>
    <row r="489" ht="24.75" customHeight="1">
      <c r="A489" s="10"/>
      <c r="B489" s="13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3"/>
      <c r="AQ489" s="10"/>
      <c r="AR489" s="10"/>
      <c r="AS489" s="10"/>
    </row>
    <row r="490" ht="24.75" customHeight="1">
      <c r="A490" s="10"/>
      <c r="B490" s="13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3"/>
      <c r="AQ490" s="10"/>
      <c r="AR490" s="10"/>
      <c r="AS490" s="10"/>
    </row>
    <row r="491" ht="24.75" customHeight="1">
      <c r="A491" s="10"/>
      <c r="B491" s="13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3"/>
      <c r="AQ491" s="10"/>
      <c r="AR491" s="10"/>
      <c r="AS491" s="10"/>
    </row>
    <row r="492" ht="24.75" customHeight="1">
      <c r="A492" s="10"/>
      <c r="B492" s="13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3"/>
      <c r="AQ492" s="10"/>
      <c r="AR492" s="10"/>
      <c r="AS492" s="10"/>
    </row>
    <row r="493" ht="24.75" customHeight="1">
      <c r="A493" s="10"/>
      <c r="B493" s="13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3"/>
      <c r="AQ493" s="10"/>
      <c r="AR493" s="10"/>
      <c r="AS493" s="10"/>
    </row>
    <row r="494" ht="24.75" customHeight="1">
      <c r="A494" s="10"/>
      <c r="B494" s="13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3"/>
      <c r="AQ494" s="10"/>
      <c r="AR494" s="10"/>
      <c r="AS494" s="10"/>
    </row>
    <row r="495" ht="24.75" customHeight="1">
      <c r="A495" s="10"/>
      <c r="B495" s="13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3"/>
      <c r="AQ495" s="10"/>
      <c r="AR495" s="10"/>
      <c r="AS495" s="10"/>
    </row>
    <row r="496" ht="24.75" customHeight="1">
      <c r="A496" s="10"/>
      <c r="B496" s="13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3"/>
      <c r="AQ496" s="10"/>
      <c r="AR496" s="10"/>
      <c r="AS496" s="10"/>
    </row>
    <row r="497" ht="24.75" customHeight="1">
      <c r="A497" s="10"/>
      <c r="B497" s="13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3"/>
      <c r="AQ497" s="10"/>
      <c r="AR497" s="10"/>
      <c r="AS497" s="10"/>
    </row>
    <row r="498" ht="24.75" customHeight="1">
      <c r="A498" s="10"/>
      <c r="B498" s="13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3"/>
      <c r="AQ498" s="10"/>
      <c r="AR498" s="10"/>
      <c r="AS498" s="10"/>
    </row>
    <row r="499" ht="24.75" customHeight="1">
      <c r="A499" s="10"/>
      <c r="B499" s="13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3"/>
      <c r="AQ499" s="10"/>
      <c r="AR499" s="10"/>
      <c r="AS499" s="10"/>
    </row>
    <row r="500" ht="24.75" customHeight="1">
      <c r="A500" s="10"/>
      <c r="B500" s="13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3"/>
      <c r="AQ500" s="10"/>
      <c r="AR500" s="10"/>
      <c r="AS500" s="10"/>
    </row>
    <row r="501" ht="24.75" customHeight="1">
      <c r="A501" s="10"/>
      <c r="B501" s="13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3"/>
      <c r="AQ501" s="10"/>
      <c r="AR501" s="10"/>
      <c r="AS501" s="10"/>
    </row>
    <row r="502" ht="24.75" customHeight="1">
      <c r="A502" s="10"/>
      <c r="B502" s="13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3"/>
      <c r="AQ502" s="10"/>
      <c r="AR502" s="10"/>
      <c r="AS502" s="10"/>
    </row>
    <row r="503" ht="24.75" customHeight="1">
      <c r="A503" s="10"/>
      <c r="B503" s="13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3"/>
      <c r="AQ503" s="10"/>
      <c r="AR503" s="10"/>
      <c r="AS503" s="10"/>
    </row>
    <row r="504" ht="24.75" customHeight="1">
      <c r="A504" s="10"/>
      <c r="B504" s="13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3"/>
      <c r="AQ504" s="10"/>
      <c r="AR504" s="10"/>
      <c r="AS504" s="10"/>
    </row>
    <row r="505" ht="24.75" customHeight="1">
      <c r="A505" s="10"/>
      <c r="B505" s="13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3"/>
      <c r="AQ505" s="10"/>
      <c r="AR505" s="10"/>
      <c r="AS505" s="10"/>
    </row>
    <row r="506" ht="24.75" customHeight="1">
      <c r="A506" s="10"/>
      <c r="B506" s="13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3"/>
      <c r="AQ506" s="10"/>
      <c r="AR506" s="10"/>
      <c r="AS506" s="10"/>
    </row>
    <row r="507" ht="24.75" customHeight="1">
      <c r="A507" s="10"/>
      <c r="B507" s="13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3"/>
      <c r="AQ507" s="10"/>
      <c r="AR507" s="10"/>
      <c r="AS507" s="10"/>
    </row>
    <row r="508" ht="24.75" customHeight="1">
      <c r="A508" s="10"/>
      <c r="B508" s="13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3"/>
      <c r="AQ508" s="10"/>
      <c r="AR508" s="10"/>
      <c r="AS508" s="10"/>
    </row>
    <row r="509" ht="24.75" customHeight="1">
      <c r="A509" s="10"/>
      <c r="B509" s="13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3"/>
      <c r="AQ509" s="10"/>
      <c r="AR509" s="10"/>
      <c r="AS509" s="10"/>
    </row>
    <row r="510" ht="24.75" customHeight="1">
      <c r="A510" s="10"/>
      <c r="B510" s="13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3"/>
      <c r="AQ510" s="10"/>
      <c r="AR510" s="10"/>
      <c r="AS510" s="10"/>
    </row>
    <row r="511" ht="24.75" customHeight="1">
      <c r="A511" s="10"/>
      <c r="B511" s="13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3"/>
      <c r="AQ511" s="10"/>
      <c r="AR511" s="10"/>
      <c r="AS511" s="10"/>
    </row>
    <row r="512" ht="24.75" customHeight="1">
      <c r="A512" s="10"/>
      <c r="B512" s="13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3"/>
      <c r="AQ512" s="10"/>
      <c r="AR512" s="10"/>
      <c r="AS512" s="10"/>
    </row>
    <row r="513" ht="24.75" customHeight="1">
      <c r="A513" s="10"/>
      <c r="B513" s="13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3"/>
      <c r="AQ513" s="10"/>
      <c r="AR513" s="10"/>
      <c r="AS513" s="10"/>
    </row>
    <row r="514" ht="24.75" customHeight="1">
      <c r="A514" s="10"/>
      <c r="B514" s="13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3"/>
      <c r="AQ514" s="10"/>
      <c r="AR514" s="10"/>
      <c r="AS514" s="10"/>
    </row>
    <row r="515" ht="24.75" customHeight="1">
      <c r="A515" s="10"/>
      <c r="B515" s="13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3"/>
      <c r="AQ515" s="10"/>
      <c r="AR515" s="10"/>
      <c r="AS515" s="10"/>
    </row>
    <row r="516" ht="24.75" customHeight="1">
      <c r="A516" s="10"/>
      <c r="B516" s="13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3"/>
      <c r="AQ516" s="10"/>
      <c r="AR516" s="10"/>
      <c r="AS516" s="10"/>
    </row>
    <row r="517" ht="24.75" customHeight="1">
      <c r="A517" s="10"/>
      <c r="B517" s="13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3"/>
      <c r="AQ517" s="10"/>
      <c r="AR517" s="10"/>
      <c r="AS517" s="10"/>
    </row>
    <row r="518" ht="24.75" customHeight="1">
      <c r="A518" s="10"/>
      <c r="B518" s="13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3"/>
      <c r="AQ518" s="10"/>
      <c r="AR518" s="10"/>
      <c r="AS518" s="10"/>
    </row>
    <row r="519" ht="24.75" customHeight="1">
      <c r="A519" s="10"/>
      <c r="B519" s="13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3"/>
      <c r="AQ519" s="10"/>
      <c r="AR519" s="10"/>
      <c r="AS519" s="10"/>
    </row>
    <row r="520" ht="24.75" customHeight="1">
      <c r="A520" s="10"/>
      <c r="B520" s="13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3"/>
      <c r="AQ520" s="10"/>
      <c r="AR520" s="10"/>
      <c r="AS520" s="10"/>
    </row>
    <row r="521" ht="24.75" customHeight="1">
      <c r="A521" s="10"/>
      <c r="B521" s="13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3"/>
      <c r="AQ521" s="10"/>
      <c r="AR521" s="10"/>
      <c r="AS521" s="10"/>
    </row>
    <row r="522" ht="24.75" customHeight="1">
      <c r="A522" s="10"/>
      <c r="B522" s="13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3"/>
      <c r="AQ522" s="10"/>
      <c r="AR522" s="10"/>
      <c r="AS522" s="10"/>
    </row>
    <row r="523" ht="24.75" customHeight="1">
      <c r="A523" s="10"/>
      <c r="B523" s="13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3"/>
      <c r="AQ523" s="10"/>
      <c r="AR523" s="10"/>
      <c r="AS523" s="10"/>
    </row>
    <row r="524" ht="24.75" customHeight="1">
      <c r="A524" s="10"/>
      <c r="B524" s="13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3"/>
      <c r="AQ524" s="10"/>
      <c r="AR524" s="10"/>
      <c r="AS524" s="10"/>
    </row>
    <row r="525" ht="24.75" customHeight="1">
      <c r="A525" s="10"/>
      <c r="B525" s="13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3"/>
      <c r="AQ525" s="10"/>
      <c r="AR525" s="10"/>
      <c r="AS525" s="10"/>
    </row>
    <row r="526" ht="24.75" customHeight="1">
      <c r="A526" s="10"/>
      <c r="B526" s="13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3"/>
      <c r="AQ526" s="10"/>
      <c r="AR526" s="10"/>
      <c r="AS526" s="10"/>
    </row>
    <row r="527" ht="24.75" customHeight="1">
      <c r="A527" s="10"/>
      <c r="B527" s="13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3"/>
      <c r="AQ527" s="10"/>
      <c r="AR527" s="10"/>
      <c r="AS527" s="10"/>
    </row>
    <row r="528" ht="24.75" customHeight="1">
      <c r="A528" s="10"/>
      <c r="B528" s="13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3"/>
      <c r="AQ528" s="10"/>
      <c r="AR528" s="10"/>
      <c r="AS528" s="10"/>
    </row>
    <row r="529" ht="24.75" customHeight="1">
      <c r="A529" s="10"/>
      <c r="B529" s="13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3"/>
      <c r="AQ529" s="10"/>
      <c r="AR529" s="10"/>
      <c r="AS529" s="10"/>
    </row>
    <row r="530" ht="24.75" customHeight="1">
      <c r="A530" s="10"/>
      <c r="B530" s="13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3"/>
      <c r="AQ530" s="10"/>
      <c r="AR530" s="10"/>
      <c r="AS530" s="10"/>
    </row>
    <row r="531" ht="24.75" customHeight="1">
      <c r="A531" s="10"/>
      <c r="B531" s="13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3"/>
      <c r="AQ531" s="10"/>
      <c r="AR531" s="10"/>
      <c r="AS531" s="10"/>
    </row>
    <row r="532" ht="24.75" customHeight="1">
      <c r="A532" s="10"/>
      <c r="B532" s="13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3"/>
      <c r="AQ532" s="10"/>
      <c r="AR532" s="10"/>
      <c r="AS532" s="10"/>
    </row>
    <row r="533" ht="24.75" customHeight="1">
      <c r="A533" s="10"/>
      <c r="B533" s="13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3"/>
      <c r="AQ533" s="10"/>
      <c r="AR533" s="10"/>
      <c r="AS533" s="10"/>
    </row>
    <row r="534" ht="24.75" customHeight="1">
      <c r="A534" s="10"/>
      <c r="B534" s="13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3"/>
      <c r="AQ534" s="10"/>
      <c r="AR534" s="10"/>
      <c r="AS534" s="10"/>
    </row>
    <row r="535" ht="24.75" customHeight="1">
      <c r="A535" s="10"/>
      <c r="B535" s="13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3"/>
      <c r="AQ535" s="10"/>
      <c r="AR535" s="10"/>
      <c r="AS535" s="10"/>
    </row>
    <row r="536" ht="24.75" customHeight="1">
      <c r="A536" s="10"/>
      <c r="B536" s="13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3"/>
      <c r="AQ536" s="10"/>
      <c r="AR536" s="10"/>
      <c r="AS536" s="10"/>
    </row>
    <row r="537" ht="24.75" customHeight="1">
      <c r="A537" s="10"/>
      <c r="B537" s="13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3"/>
      <c r="AQ537" s="10"/>
      <c r="AR537" s="10"/>
      <c r="AS537" s="10"/>
    </row>
    <row r="538" ht="24.75" customHeight="1">
      <c r="A538" s="10"/>
      <c r="B538" s="13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3"/>
      <c r="AQ538" s="10"/>
      <c r="AR538" s="10"/>
      <c r="AS538" s="10"/>
    </row>
    <row r="539" ht="24.75" customHeight="1">
      <c r="A539" s="10"/>
      <c r="B539" s="13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3"/>
      <c r="AQ539" s="10"/>
      <c r="AR539" s="10"/>
      <c r="AS539" s="10"/>
    </row>
    <row r="540" ht="24.75" customHeight="1">
      <c r="A540" s="10"/>
      <c r="B540" s="13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3"/>
      <c r="AQ540" s="10"/>
      <c r="AR540" s="10"/>
      <c r="AS540" s="10"/>
    </row>
    <row r="541" ht="24.75" customHeight="1">
      <c r="A541" s="10"/>
      <c r="B541" s="13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3"/>
      <c r="AQ541" s="10"/>
      <c r="AR541" s="10"/>
      <c r="AS541" s="10"/>
    </row>
    <row r="542" ht="24.75" customHeight="1">
      <c r="A542" s="10"/>
      <c r="B542" s="13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3"/>
      <c r="AQ542" s="10"/>
      <c r="AR542" s="10"/>
      <c r="AS542" s="10"/>
    </row>
    <row r="543" ht="24.75" customHeight="1">
      <c r="A543" s="10"/>
      <c r="B543" s="13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3"/>
      <c r="AQ543" s="10"/>
      <c r="AR543" s="10"/>
      <c r="AS543" s="10"/>
    </row>
    <row r="544" ht="24.75" customHeight="1">
      <c r="A544" s="10"/>
      <c r="B544" s="13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3"/>
      <c r="AQ544" s="10"/>
      <c r="AR544" s="10"/>
      <c r="AS544" s="10"/>
    </row>
    <row r="545" ht="24.75" customHeight="1">
      <c r="A545" s="10"/>
      <c r="B545" s="13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3"/>
      <c r="AQ545" s="10"/>
      <c r="AR545" s="10"/>
      <c r="AS545" s="10"/>
    </row>
    <row r="546" ht="24.75" customHeight="1">
      <c r="A546" s="10"/>
      <c r="B546" s="13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3"/>
      <c r="AQ546" s="10"/>
      <c r="AR546" s="10"/>
      <c r="AS546" s="10"/>
    </row>
    <row r="547" ht="24.75" customHeight="1">
      <c r="A547" s="10"/>
      <c r="B547" s="13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3"/>
      <c r="AQ547" s="10"/>
      <c r="AR547" s="10"/>
      <c r="AS547" s="10"/>
    </row>
    <row r="548" ht="24.75" customHeight="1">
      <c r="A548" s="10"/>
      <c r="B548" s="13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3"/>
      <c r="AQ548" s="10"/>
      <c r="AR548" s="10"/>
      <c r="AS548" s="10"/>
    </row>
    <row r="549" ht="24.75" customHeight="1">
      <c r="A549" s="10"/>
      <c r="B549" s="13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3"/>
      <c r="AQ549" s="10"/>
      <c r="AR549" s="10"/>
      <c r="AS549" s="10"/>
    </row>
    <row r="550" ht="24.75" customHeight="1">
      <c r="A550" s="10"/>
      <c r="B550" s="13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3"/>
      <c r="AQ550" s="10"/>
      <c r="AR550" s="10"/>
      <c r="AS550" s="10"/>
    </row>
    <row r="551" ht="24.75" customHeight="1">
      <c r="A551" s="10"/>
      <c r="B551" s="13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3"/>
      <c r="AQ551" s="10"/>
      <c r="AR551" s="10"/>
      <c r="AS551" s="10"/>
    </row>
    <row r="552" ht="24.75" customHeight="1">
      <c r="A552" s="10"/>
      <c r="B552" s="13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3"/>
      <c r="AQ552" s="10"/>
      <c r="AR552" s="10"/>
      <c r="AS552" s="10"/>
    </row>
    <row r="553" ht="24.75" customHeight="1">
      <c r="A553" s="10"/>
      <c r="B553" s="13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3"/>
      <c r="AQ553" s="10"/>
      <c r="AR553" s="10"/>
      <c r="AS553" s="10"/>
    </row>
    <row r="554" ht="24.75" customHeight="1">
      <c r="A554" s="10"/>
      <c r="B554" s="13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3"/>
      <c r="AQ554" s="10"/>
      <c r="AR554" s="10"/>
      <c r="AS554" s="10"/>
    </row>
    <row r="555" ht="24.75" customHeight="1">
      <c r="A555" s="10"/>
      <c r="B555" s="13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3"/>
      <c r="AQ555" s="10"/>
      <c r="AR555" s="10"/>
      <c r="AS555" s="10"/>
    </row>
    <row r="556" ht="24.75" customHeight="1">
      <c r="A556" s="10"/>
      <c r="B556" s="13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3"/>
      <c r="AQ556" s="10"/>
      <c r="AR556" s="10"/>
      <c r="AS556" s="10"/>
    </row>
    <row r="557" ht="24.75" customHeight="1">
      <c r="A557" s="10"/>
      <c r="B557" s="13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3"/>
      <c r="AQ557" s="10"/>
      <c r="AR557" s="10"/>
      <c r="AS557" s="10"/>
    </row>
    <row r="558" ht="24.75" customHeight="1">
      <c r="A558" s="10"/>
      <c r="B558" s="13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3"/>
      <c r="AQ558" s="10"/>
      <c r="AR558" s="10"/>
      <c r="AS558" s="10"/>
    </row>
    <row r="559" ht="24.75" customHeight="1">
      <c r="A559" s="10"/>
      <c r="B559" s="13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3"/>
      <c r="AQ559" s="10"/>
      <c r="AR559" s="10"/>
      <c r="AS559" s="10"/>
    </row>
    <row r="560" ht="24.75" customHeight="1">
      <c r="A560" s="10"/>
      <c r="B560" s="13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3"/>
      <c r="AQ560" s="10"/>
      <c r="AR560" s="10"/>
      <c r="AS560" s="10"/>
    </row>
    <row r="561" ht="24.75" customHeight="1">
      <c r="A561" s="10"/>
      <c r="B561" s="13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3"/>
      <c r="AQ561" s="10"/>
      <c r="AR561" s="10"/>
      <c r="AS561" s="10"/>
    </row>
    <row r="562" ht="24.75" customHeight="1">
      <c r="A562" s="10"/>
      <c r="B562" s="13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3"/>
      <c r="AQ562" s="10"/>
      <c r="AR562" s="10"/>
      <c r="AS562" s="10"/>
    </row>
    <row r="563" ht="24.75" customHeight="1">
      <c r="A563" s="10"/>
      <c r="B563" s="13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3"/>
      <c r="AQ563" s="10"/>
      <c r="AR563" s="10"/>
      <c r="AS563" s="10"/>
    </row>
    <row r="564" ht="24.75" customHeight="1">
      <c r="A564" s="10"/>
      <c r="B564" s="13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3"/>
      <c r="AQ564" s="10"/>
      <c r="AR564" s="10"/>
      <c r="AS564" s="10"/>
    </row>
    <row r="565" ht="24.75" customHeight="1">
      <c r="A565" s="10"/>
      <c r="B565" s="13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3"/>
      <c r="AQ565" s="10"/>
      <c r="AR565" s="10"/>
      <c r="AS565" s="10"/>
    </row>
    <row r="566" ht="24.75" customHeight="1">
      <c r="A566" s="10"/>
      <c r="B566" s="13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3"/>
      <c r="AQ566" s="10"/>
      <c r="AR566" s="10"/>
      <c r="AS566" s="10"/>
    </row>
    <row r="567" ht="24.75" customHeight="1">
      <c r="A567" s="10"/>
      <c r="B567" s="13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3"/>
      <c r="AQ567" s="10"/>
      <c r="AR567" s="10"/>
      <c r="AS567" s="10"/>
    </row>
    <row r="568" ht="24.75" customHeight="1">
      <c r="A568" s="10"/>
      <c r="B568" s="13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3"/>
      <c r="AQ568" s="10"/>
      <c r="AR568" s="10"/>
      <c r="AS568" s="10"/>
    </row>
    <row r="569" ht="24.75" customHeight="1">
      <c r="A569" s="10"/>
      <c r="B569" s="13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3"/>
      <c r="AQ569" s="10"/>
      <c r="AR569" s="10"/>
      <c r="AS569" s="10"/>
    </row>
    <row r="570" ht="24.75" customHeight="1">
      <c r="A570" s="10"/>
      <c r="B570" s="13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3"/>
      <c r="AQ570" s="10"/>
      <c r="AR570" s="10"/>
      <c r="AS570" s="10"/>
    </row>
    <row r="571" ht="24.75" customHeight="1">
      <c r="A571" s="10"/>
      <c r="B571" s="13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3"/>
      <c r="AQ571" s="10"/>
      <c r="AR571" s="10"/>
      <c r="AS571" s="10"/>
    </row>
    <row r="572" ht="24.75" customHeight="1">
      <c r="A572" s="10"/>
      <c r="B572" s="13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3"/>
      <c r="AQ572" s="10"/>
      <c r="AR572" s="10"/>
      <c r="AS572" s="10"/>
    </row>
    <row r="573" ht="24.75" customHeight="1">
      <c r="A573" s="10"/>
      <c r="B573" s="13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3"/>
      <c r="AQ573" s="10"/>
      <c r="AR573" s="10"/>
      <c r="AS573" s="10"/>
    </row>
    <row r="574" ht="24.75" customHeight="1">
      <c r="A574" s="10"/>
      <c r="B574" s="13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3"/>
      <c r="AQ574" s="10"/>
      <c r="AR574" s="10"/>
      <c r="AS574" s="10"/>
    </row>
    <row r="575" ht="24.75" customHeight="1">
      <c r="A575" s="10"/>
      <c r="B575" s="13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3"/>
      <c r="AQ575" s="10"/>
      <c r="AR575" s="10"/>
      <c r="AS575" s="10"/>
    </row>
    <row r="576" ht="24.75" customHeight="1">
      <c r="A576" s="10"/>
      <c r="B576" s="13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3"/>
      <c r="AQ576" s="10"/>
      <c r="AR576" s="10"/>
      <c r="AS576" s="10"/>
    </row>
    <row r="577" ht="24.75" customHeight="1">
      <c r="A577" s="10"/>
      <c r="B577" s="13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3"/>
      <c r="AQ577" s="10"/>
      <c r="AR577" s="10"/>
      <c r="AS577" s="10"/>
    </row>
    <row r="578" ht="24.75" customHeight="1">
      <c r="A578" s="10"/>
      <c r="B578" s="13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3"/>
      <c r="AQ578" s="10"/>
      <c r="AR578" s="10"/>
      <c r="AS578" s="10"/>
    </row>
    <row r="579" ht="24.75" customHeight="1">
      <c r="A579" s="10"/>
      <c r="B579" s="13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3"/>
      <c r="AQ579" s="10"/>
      <c r="AR579" s="10"/>
      <c r="AS579" s="10"/>
    </row>
    <row r="580" ht="24.75" customHeight="1">
      <c r="A580" s="10"/>
      <c r="B580" s="13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3"/>
      <c r="AQ580" s="10"/>
      <c r="AR580" s="10"/>
      <c r="AS580" s="10"/>
    </row>
    <row r="581" ht="24.75" customHeight="1">
      <c r="A581" s="10"/>
      <c r="B581" s="13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3"/>
      <c r="AQ581" s="10"/>
      <c r="AR581" s="10"/>
      <c r="AS581" s="10"/>
    </row>
    <row r="582" ht="24.75" customHeight="1">
      <c r="A582" s="10"/>
      <c r="B582" s="13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3"/>
      <c r="AQ582" s="10"/>
      <c r="AR582" s="10"/>
      <c r="AS582" s="10"/>
    </row>
    <row r="583" ht="24.75" customHeight="1">
      <c r="A583" s="10"/>
      <c r="B583" s="13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3"/>
      <c r="AQ583" s="10"/>
      <c r="AR583" s="10"/>
      <c r="AS583" s="10"/>
    </row>
    <row r="584" ht="24.75" customHeight="1">
      <c r="A584" s="10"/>
      <c r="B584" s="13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3"/>
      <c r="AQ584" s="10"/>
      <c r="AR584" s="10"/>
      <c r="AS584" s="10"/>
    </row>
    <row r="585" ht="24.75" customHeight="1">
      <c r="A585" s="10"/>
      <c r="B585" s="13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3"/>
      <c r="AQ585" s="10"/>
      <c r="AR585" s="10"/>
      <c r="AS585" s="10"/>
    </row>
    <row r="586" ht="24.75" customHeight="1">
      <c r="A586" s="10"/>
      <c r="B586" s="13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3"/>
      <c r="AQ586" s="10"/>
      <c r="AR586" s="10"/>
      <c r="AS586" s="10"/>
    </row>
    <row r="587" ht="24.75" customHeight="1">
      <c r="A587" s="10"/>
      <c r="B587" s="13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3"/>
      <c r="AQ587" s="10"/>
      <c r="AR587" s="10"/>
      <c r="AS587" s="10"/>
    </row>
    <row r="588" ht="24.75" customHeight="1">
      <c r="A588" s="10"/>
      <c r="B588" s="13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3"/>
      <c r="AQ588" s="10"/>
      <c r="AR588" s="10"/>
      <c r="AS588" s="10"/>
    </row>
    <row r="589" ht="24.75" customHeight="1">
      <c r="A589" s="10"/>
      <c r="B589" s="13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3"/>
      <c r="AQ589" s="10"/>
      <c r="AR589" s="10"/>
      <c r="AS589" s="10"/>
    </row>
    <row r="590" ht="24.75" customHeight="1">
      <c r="A590" s="10"/>
      <c r="B590" s="13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3"/>
      <c r="AQ590" s="10"/>
      <c r="AR590" s="10"/>
      <c r="AS590" s="10"/>
    </row>
    <row r="591" ht="24.75" customHeight="1">
      <c r="A591" s="10"/>
      <c r="B591" s="13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3"/>
      <c r="AQ591" s="10"/>
      <c r="AR591" s="10"/>
      <c r="AS591" s="10"/>
    </row>
    <row r="592" ht="24.75" customHeight="1">
      <c r="A592" s="10"/>
      <c r="B592" s="13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3"/>
      <c r="AQ592" s="10"/>
      <c r="AR592" s="10"/>
      <c r="AS592" s="10"/>
    </row>
    <row r="593" ht="24.75" customHeight="1">
      <c r="A593" s="10"/>
      <c r="B593" s="13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3"/>
      <c r="AQ593" s="10"/>
      <c r="AR593" s="10"/>
      <c r="AS593" s="10"/>
    </row>
    <row r="594" ht="24.75" customHeight="1">
      <c r="A594" s="10"/>
      <c r="B594" s="13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3"/>
      <c r="AQ594" s="10"/>
      <c r="AR594" s="10"/>
      <c r="AS594" s="10"/>
    </row>
    <row r="595" ht="24.75" customHeight="1">
      <c r="A595" s="10"/>
      <c r="B595" s="13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3"/>
      <c r="AQ595" s="10"/>
      <c r="AR595" s="10"/>
      <c r="AS595" s="10"/>
    </row>
    <row r="596" ht="24.75" customHeight="1">
      <c r="A596" s="10"/>
      <c r="B596" s="13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3"/>
      <c r="AQ596" s="10"/>
      <c r="AR596" s="10"/>
      <c r="AS596" s="10"/>
    </row>
    <row r="597" ht="24.75" customHeight="1">
      <c r="A597" s="10"/>
      <c r="B597" s="13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3"/>
      <c r="AQ597" s="10"/>
      <c r="AR597" s="10"/>
      <c r="AS597" s="10"/>
    </row>
    <row r="598" ht="24.75" customHeight="1">
      <c r="A598" s="10"/>
      <c r="B598" s="13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3"/>
      <c r="AQ598" s="10"/>
      <c r="AR598" s="10"/>
      <c r="AS598" s="10"/>
    </row>
    <row r="599" ht="24.75" customHeight="1">
      <c r="A599" s="10"/>
      <c r="B599" s="13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3"/>
      <c r="AQ599" s="10"/>
      <c r="AR599" s="10"/>
      <c r="AS599" s="10"/>
    </row>
    <row r="600" ht="24.75" customHeight="1">
      <c r="A600" s="10"/>
      <c r="B600" s="13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3"/>
      <c r="AQ600" s="10"/>
      <c r="AR600" s="10"/>
      <c r="AS600" s="10"/>
    </row>
    <row r="601" ht="24.75" customHeight="1">
      <c r="A601" s="10"/>
      <c r="B601" s="13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3"/>
      <c r="AQ601" s="10"/>
      <c r="AR601" s="10"/>
      <c r="AS601" s="10"/>
    </row>
    <row r="602" ht="24.75" customHeight="1">
      <c r="A602" s="10"/>
      <c r="B602" s="13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3"/>
      <c r="AQ602" s="10"/>
      <c r="AR602" s="10"/>
      <c r="AS602" s="10"/>
    </row>
    <row r="603" ht="24.75" customHeight="1">
      <c r="A603" s="10"/>
      <c r="B603" s="13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3"/>
      <c r="AQ603" s="10"/>
      <c r="AR603" s="10"/>
      <c r="AS603" s="10"/>
    </row>
    <row r="604" ht="24.75" customHeight="1">
      <c r="A604" s="10"/>
      <c r="B604" s="13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3"/>
      <c r="AQ604" s="10"/>
      <c r="AR604" s="10"/>
      <c r="AS604" s="10"/>
    </row>
    <row r="605" ht="24.75" customHeight="1">
      <c r="A605" s="10"/>
      <c r="B605" s="13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3"/>
      <c r="AQ605" s="10"/>
      <c r="AR605" s="10"/>
      <c r="AS605" s="10"/>
    </row>
    <row r="606" ht="24.75" customHeight="1">
      <c r="A606" s="10"/>
      <c r="B606" s="13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3"/>
      <c r="AQ606" s="10"/>
      <c r="AR606" s="10"/>
      <c r="AS606" s="10"/>
    </row>
    <row r="607" ht="24.75" customHeight="1">
      <c r="A607" s="10"/>
      <c r="B607" s="13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3"/>
      <c r="AQ607" s="10"/>
      <c r="AR607" s="10"/>
      <c r="AS607" s="10"/>
    </row>
    <row r="608" ht="24.75" customHeight="1">
      <c r="A608" s="10"/>
      <c r="B608" s="13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3"/>
      <c r="AQ608" s="10"/>
      <c r="AR608" s="10"/>
      <c r="AS608" s="10"/>
    </row>
    <row r="609" ht="24.75" customHeight="1">
      <c r="A609" s="10"/>
      <c r="B609" s="13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3"/>
      <c r="AQ609" s="10"/>
      <c r="AR609" s="10"/>
      <c r="AS609" s="10"/>
    </row>
    <row r="610" ht="24.75" customHeight="1">
      <c r="A610" s="10"/>
      <c r="B610" s="13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3"/>
      <c r="AQ610" s="10"/>
      <c r="AR610" s="10"/>
      <c r="AS610" s="10"/>
    </row>
    <row r="611" ht="24.75" customHeight="1">
      <c r="A611" s="10"/>
      <c r="B611" s="13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3"/>
      <c r="AQ611" s="10"/>
      <c r="AR611" s="10"/>
      <c r="AS611" s="10"/>
    </row>
    <row r="612" ht="24.75" customHeight="1">
      <c r="A612" s="10"/>
      <c r="B612" s="13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3"/>
      <c r="AQ612" s="10"/>
      <c r="AR612" s="10"/>
      <c r="AS612" s="10"/>
    </row>
    <row r="613" ht="24.75" customHeight="1">
      <c r="A613" s="10"/>
      <c r="B613" s="13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3"/>
      <c r="AQ613" s="10"/>
      <c r="AR613" s="10"/>
      <c r="AS613" s="10"/>
    </row>
    <row r="614" ht="24.75" customHeight="1">
      <c r="A614" s="10"/>
      <c r="B614" s="13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3"/>
      <c r="AQ614" s="10"/>
      <c r="AR614" s="10"/>
      <c r="AS614" s="10"/>
    </row>
    <row r="615" ht="24.75" customHeight="1">
      <c r="A615" s="10"/>
      <c r="B615" s="13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3"/>
      <c r="AQ615" s="10"/>
      <c r="AR615" s="10"/>
      <c r="AS615" s="10"/>
    </row>
    <row r="616" ht="24.75" customHeight="1">
      <c r="A616" s="10"/>
      <c r="B616" s="13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3"/>
      <c r="AQ616" s="10"/>
      <c r="AR616" s="10"/>
      <c r="AS616" s="10"/>
    </row>
    <row r="617" ht="24.75" customHeight="1">
      <c r="A617" s="10"/>
      <c r="B617" s="13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3"/>
      <c r="AQ617" s="10"/>
      <c r="AR617" s="10"/>
      <c r="AS617" s="10"/>
    </row>
    <row r="618" ht="24.75" customHeight="1">
      <c r="A618" s="10"/>
      <c r="B618" s="13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3"/>
      <c r="AQ618" s="10"/>
      <c r="AR618" s="10"/>
      <c r="AS618" s="10"/>
    </row>
    <row r="619" ht="24.75" customHeight="1">
      <c r="A619" s="10"/>
      <c r="B619" s="13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3"/>
      <c r="AQ619" s="10"/>
      <c r="AR619" s="10"/>
      <c r="AS619" s="10"/>
    </row>
    <row r="620" ht="24.75" customHeight="1">
      <c r="A620" s="10"/>
      <c r="B620" s="13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3"/>
      <c r="AQ620" s="10"/>
      <c r="AR620" s="10"/>
      <c r="AS620" s="10"/>
    </row>
    <row r="621" ht="24.75" customHeight="1">
      <c r="A621" s="10"/>
      <c r="B621" s="13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3"/>
      <c r="AQ621" s="10"/>
      <c r="AR621" s="10"/>
      <c r="AS621" s="10"/>
    </row>
    <row r="622" ht="24.75" customHeight="1">
      <c r="A622" s="10"/>
      <c r="B622" s="13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3"/>
      <c r="AQ622" s="10"/>
      <c r="AR622" s="10"/>
      <c r="AS622" s="10"/>
    </row>
    <row r="623" ht="24.75" customHeight="1">
      <c r="A623" s="10"/>
      <c r="B623" s="13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3"/>
      <c r="AQ623" s="10"/>
      <c r="AR623" s="10"/>
      <c r="AS623" s="10"/>
    </row>
    <row r="624" ht="24.75" customHeight="1">
      <c r="A624" s="10"/>
      <c r="B624" s="13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3"/>
      <c r="AQ624" s="10"/>
      <c r="AR624" s="10"/>
      <c r="AS624" s="10"/>
    </row>
    <row r="625" ht="24.75" customHeight="1">
      <c r="A625" s="10"/>
      <c r="B625" s="13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3"/>
      <c r="AQ625" s="10"/>
      <c r="AR625" s="10"/>
      <c r="AS625" s="10"/>
    </row>
    <row r="626" ht="24.75" customHeight="1">
      <c r="A626" s="10"/>
      <c r="B626" s="13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3"/>
      <c r="AQ626" s="10"/>
      <c r="AR626" s="10"/>
      <c r="AS626" s="10"/>
    </row>
    <row r="627" ht="24.75" customHeight="1">
      <c r="A627" s="10"/>
      <c r="B627" s="13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3"/>
      <c r="AQ627" s="10"/>
      <c r="AR627" s="10"/>
      <c r="AS627" s="10"/>
    </row>
    <row r="628" ht="24.75" customHeight="1">
      <c r="A628" s="10"/>
      <c r="B628" s="13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3"/>
      <c r="AQ628" s="10"/>
      <c r="AR628" s="10"/>
      <c r="AS628" s="10"/>
    </row>
    <row r="629" ht="24.75" customHeight="1">
      <c r="A629" s="10"/>
      <c r="B629" s="13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3"/>
      <c r="AQ629" s="10"/>
      <c r="AR629" s="10"/>
      <c r="AS629" s="10"/>
    </row>
    <row r="630" ht="24.75" customHeight="1">
      <c r="A630" s="10"/>
      <c r="B630" s="13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3"/>
      <c r="AQ630" s="10"/>
      <c r="AR630" s="10"/>
      <c r="AS630" s="10"/>
    </row>
    <row r="631" ht="24.75" customHeight="1">
      <c r="A631" s="10"/>
      <c r="B631" s="13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3"/>
      <c r="AQ631" s="10"/>
      <c r="AR631" s="10"/>
      <c r="AS631" s="10"/>
    </row>
    <row r="632" ht="24.75" customHeight="1">
      <c r="A632" s="10"/>
      <c r="B632" s="13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3"/>
      <c r="AQ632" s="10"/>
      <c r="AR632" s="10"/>
      <c r="AS632" s="10"/>
    </row>
    <row r="633" ht="24.75" customHeight="1">
      <c r="A633" s="10"/>
      <c r="B633" s="13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3"/>
      <c r="AQ633" s="10"/>
      <c r="AR633" s="10"/>
      <c r="AS633" s="10"/>
    </row>
    <row r="634" ht="24.75" customHeight="1">
      <c r="A634" s="10"/>
      <c r="B634" s="13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3"/>
      <c r="AQ634" s="10"/>
      <c r="AR634" s="10"/>
      <c r="AS634" s="10"/>
    </row>
    <row r="635" ht="24.75" customHeight="1">
      <c r="A635" s="10"/>
      <c r="B635" s="13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3"/>
      <c r="AQ635" s="10"/>
      <c r="AR635" s="10"/>
      <c r="AS635" s="10"/>
    </row>
    <row r="636" ht="24.75" customHeight="1">
      <c r="A636" s="10"/>
      <c r="B636" s="13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3"/>
      <c r="AQ636" s="10"/>
      <c r="AR636" s="10"/>
      <c r="AS636" s="10"/>
    </row>
    <row r="637" ht="24.75" customHeight="1">
      <c r="A637" s="10"/>
      <c r="B637" s="13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3"/>
      <c r="AQ637" s="10"/>
      <c r="AR637" s="10"/>
      <c r="AS637" s="10"/>
    </row>
    <row r="638" ht="24.75" customHeight="1">
      <c r="A638" s="10"/>
      <c r="B638" s="13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3"/>
      <c r="AQ638" s="10"/>
      <c r="AR638" s="10"/>
      <c r="AS638" s="10"/>
    </row>
    <row r="639" ht="24.75" customHeight="1">
      <c r="A639" s="10"/>
      <c r="B639" s="13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3"/>
      <c r="AQ639" s="10"/>
      <c r="AR639" s="10"/>
      <c r="AS639" s="10"/>
    </row>
    <row r="640" ht="24.75" customHeight="1">
      <c r="A640" s="10"/>
      <c r="B640" s="13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3"/>
      <c r="AQ640" s="10"/>
      <c r="AR640" s="10"/>
      <c r="AS640" s="10"/>
    </row>
    <row r="641" ht="24.75" customHeight="1">
      <c r="A641" s="10"/>
      <c r="B641" s="13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3"/>
      <c r="AQ641" s="10"/>
      <c r="AR641" s="10"/>
      <c r="AS641" s="10"/>
    </row>
    <row r="642" ht="24.75" customHeight="1">
      <c r="A642" s="10"/>
      <c r="B642" s="13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3"/>
      <c r="AQ642" s="10"/>
      <c r="AR642" s="10"/>
      <c r="AS642" s="10"/>
    </row>
    <row r="643" ht="24.75" customHeight="1">
      <c r="A643" s="10"/>
      <c r="B643" s="13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3"/>
      <c r="AQ643" s="10"/>
      <c r="AR643" s="10"/>
      <c r="AS643" s="10"/>
    </row>
    <row r="644" ht="24.75" customHeight="1">
      <c r="A644" s="10"/>
      <c r="B644" s="13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3"/>
      <c r="AQ644" s="10"/>
      <c r="AR644" s="10"/>
      <c r="AS644" s="10"/>
    </row>
    <row r="645" ht="24.75" customHeight="1">
      <c r="A645" s="10"/>
      <c r="B645" s="13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3"/>
      <c r="AQ645" s="10"/>
      <c r="AR645" s="10"/>
      <c r="AS645" s="10"/>
    </row>
    <row r="646" ht="24.75" customHeight="1">
      <c r="A646" s="10"/>
      <c r="B646" s="13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3"/>
      <c r="AQ646" s="10"/>
      <c r="AR646" s="10"/>
      <c r="AS646" s="10"/>
    </row>
    <row r="647" ht="24.75" customHeight="1">
      <c r="A647" s="10"/>
      <c r="B647" s="13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3"/>
      <c r="AQ647" s="10"/>
      <c r="AR647" s="10"/>
      <c r="AS647" s="10"/>
    </row>
    <row r="648" ht="24.75" customHeight="1">
      <c r="A648" s="10"/>
      <c r="B648" s="13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3"/>
      <c r="AQ648" s="10"/>
      <c r="AR648" s="10"/>
      <c r="AS648" s="10"/>
    </row>
    <row r="649" ht="24.75" customHeight="1">
      <c r="A649" s="10"/>
      <c r="B649" s="13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3"/>
      <c r="AQ649" s="10"/>
      <c r="AR649" s="10"/>
      <c r="AS649" s="10"/>
    </row>
    <row r="650" ht="24.75" customHeight="1">
      <c r="A650" s="10"/>
      <c r="B650" s="13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3"/>
      <c r="AQ650" s="10"/>
      <c r="AR650" s="10"/>
      <c r="AS650" s="10"/>
    </row>
    <row r="651" ht="24.75" customHeight="1">
      <c r="A651" s="10"/>
      <c r="B651" s="13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3"/>
      <c r="AQ651" s="10"/>
      <c r="AR651" s="10"/>
      <c r="AS651" s="10"/>
    </row>
    <row r="652" ht="24.75" customHeight="1">
      <c r="A652" s="10"/>
      <c r="B652" s="13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3"/>
      <c r="AQ652" s="10"/>
      <c r="AR652" s="10"/>
      <c r="AS652" s="10"/>
    </row>
    <row r="653" ht="24.75" customHeight="1">
      <c r="A653" s="10"/>
      <c r="B653" s="13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3"/>
      <c r="AQ653" s="10"/>
      <c r="AR653" s="10"/>
      <c r="AS653" s="10"/>
    </row>
    <row r="654" ht="24.75" customHeight="1">
      <c r="A654" s="10"/>
      <c r="B654" s="13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3"/>
      <c r="AQ654" s="10"/>
      <c r="AR654" s="10"/>
      <c r="AS654" s="10"/>
    </row>
    <row r="655" ht="24.75" customHeight="1">
      <c r="A655" s="10"/>
      <c r="B655" s="13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3"/>
      <c r="AQ655" s="10"/>
      <c r="AR655" s="10"/>
      <c r="AS655" s="10"/>
    </row>
    <row r="656" ht="24.75" customHeight="1">
      <c r="A656" s="10"/>
      <c r="B656" s="13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3"/>
      <c r="AQ656" s="10"/>
      <c r="AR656" s="10"/>
      <c r="AS656" s="10"/>
    </row>
    <row r="657" ht="24.75" customHeight="1">
      <c r="A657" s="10"/>
      <c r="B657" s="13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3"/>
      <c r="AQ657" s="10"/>
      <c r="AR657" s="10"/>
      <c r="AS657" s="10"/>
    </row>
    <row r="658" ht="24.75" customHeight="1">
      <c r="A658" s="10"/>
      <c r="B658" s="13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3"/>
      <c r="AQ658" s="10"/>
      <c r="AR658" s="10"/>
      <c r="AS658" s="10"/>
    </row>
    <row r="659" ht="24.75" customHeight="1">
      <c r="A659" s="10"/>
      <c r="B659" s="13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3"/>
      <c r="AQ659" s="10"/>
      <c r="AR659" s="10"/>
      <c r="AS659" s="10"/>
    </row>
    <row r="660" ht="24.75" customHeight="1">
      <c r="A660" s="10"/>
      <c r="B660" s="13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3"/>
      <c r="AQ660" s="10"/>
      <c r="AR660" s="10"/>
      <c r="AS660" s="10"/>
    </row>
    <row r="661" ht="24.75" customHeight="1">
      <c r="A661" s="10"/>
      <c r="B661" s="13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3"/>
      <c r="AQ661" s="10"/>
      <c r="AR661" s="10"/>
      <c r="AS661" s="10"/>
    </row>
    <row r="662" ht="24.75" customHeight="1">
      <c r="A662" s="10"/>
      <c r="B662" s="13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3"/>
      <c r="AQ662" s="10"/>
      <c r="AR662" s="10"/>
      <c r="AS662" s="10"/>
    </row>
    <row r="663" ht="24.75" customHeight="1">
      <c r="A663" s="10"/>
      <c r="B663" s="13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3"/>
      <c r="AQ663" s="10"/>
      <c r="AR663" s="10"/>
      <c r="AS663" s="10"/>
    </row>
    <row r="664" ht="24.75" customHeight="1">
      <c r="A664" s="10"/>
      <c r="B664" s="13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3"/>
      <c r="AQ664" s="10"/>
      <c r="AR664" s="10"/>
      <c r="AS664" s="10"/>
    </row>
    <row r="665" ht="24.75" customHeight="1">
      <c r="A665" s="10"/>
      <c r="B665" s="13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3"/>
      <c r="AQ665" s="10"/>
      <c r="AR665" s="10"/>
      <c r="AS665" s="10"/>
    </row>
    <row r="666" ht="24.75" customHeight="1">
      <c r="A666" s="10"/>
      <c r="B666" s="13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3"/>
      <c r="AQ666" s="10"/>
      <c r="AR666" s="10"/>
      <c r="AS666" s="10"/>
    </row>
    <row r="667" ht="24.75" customHeight="1">
      <c r="A667" s="10"/>
      <c r="B667" s="13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3"/>
      <c r="AQ667" s="10"/>
      <c r="AR667" s="10"/>
      <c r="AS667" s="10"/>
    </row>
    <row r="668" ht="24.75" customHeight="1">
      <c r="A668" s="10"/>
      <c r="B668" s="13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3"/>
      <c r="AQ668" s="10"/>
      <c r="AR668" s="10"/>
      <c r="AS668" s="10"/>
    </row>
    <row r="669" ht="24.75" customHeight="1">
      <c r="A669" s="10"/>
      <c r="B669" s="13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3"/>
      <c r="AQ669" s="10"/>
      <c r="AR669" s="10"/>
      <c r="AS669" s="10"/>
    </row>
    <row r="670" ht="24.75" customHeight="1">
      <c r="A670" s="10"/>
      <c r="B670" s="13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3"/>
      <c r="AQ670" s="10"/>
      <c r="AR670" s="10"/>
      <c r="AS670" s="10"/>
    </row>
    <row r="671" ht="24.75" customHeight="1">
      <c r="A671" s="10"/>
      <c r="B671" s="13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3"/>
      <c r="AQ671" s="10"/>
      <c r="AR671" s="10"/>
      <c r="AS671" s="10"/>
    </row>
    <row r="672" ht="24.75" customHeight="1">
      <c r="A672" s="10"/>
      <c r="B672" s="13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3"/>
      <c r="AQ672" s="10"/>
      <c r="AR672" s="10"/>
      <c r="AS672" s="10"/>
    </row>
    <row r="673" ht="24.75" customHeight="1">
      <c r="A673" s="10"/>
      <c r="B673" s="13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3"/>
      <c r="AQ673" s="10"/>
      <c r="AR673" s="10"/>
      <c r="AS673" s="10"/>
    </row>
    <row r="674" ht="24.75" customHeight="1">
      <c r="A674" s="10"/>
      <c r="B674" s="13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3"/>
      <c r="AQ674" s="10"/>
      <c r="AR674" s="10"/>
      <c r="AS674" s="10"/>
    </row>
    <row r="675" ht="24.75" customHeight="1">
      <c r="A675" s="10"/>
      <c r="B675" s="13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3"/>
      <c r="AQ675" s="10"/>
      <c r="AR675" s="10"/>
      <c r="AS675" s="10"/>
    </row>
    <row r="676" ht="24.75" customHeight="1">
      <c r="A676" s="10"/>
      <c r="B676" s="13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3"/>
      <c r="AQ676" s="10"/>
      <c r="AR676" s="10"/>
      <c r="AS676" s="10"/>
    </row>
    <row r="677" ht="24.75" customHeight="1">
      <c r="A677" s="10"/>
      <c r="B677" s="13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3"/>
      <c r="AQ677" s="10"/>
      <c r="AR677" s="10"/>
      <c r="AS677" s="10"/>
    </row>
    <row r="678" ht="24.75" customHeight="1">
      <c r="A678" s="10"/>
      <c r="B678" s="13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3"/>
      <c r="AQ678" s="10"/>
      <c r="AR678" s="10"/>
      <c r="AS678" s="10"/>
    </row>
    <row r="679" ht="24.75" customHeight="1">
      <c r="A679" s="10"/>
      <c r="B679" s="13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3"/>
      <c r="AQ679" s="10"/>
      <c r="AR679" s="10"/>
      <c r="AS679" s="10"/>
    </row>
    <row r="680" ht="24.75" customHeight="1">
      <c r="A680" s="10"/>
      <c r="B680" s="13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3"/>
      <c r="AQ680" s="10"/>
      <c r="AR680" s="10"/>
      <c r="AS680" s="10"/>
    </row>
    <row r="681" ht="24.75" customHeight="1">
      <c r="A681" s="10"/>
      <c r="B681" s="13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3"/>
      <c r="AQ681" s="10"/>
      <c r="AR681" s="10"/>
      <c r="AS681" s="10"/>
    </row>
    <row r="682" ht="24.75" customHeight="1">
      <c r="A682" s="10"/>
      <c r="B682" s="13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3"/>
      <c r="AQ682" s="10"/>
      <c r="AR682" s="10"/>
      <c r="AS682" s="10"/>
    </row>
    <row r="683" ht="24.75" customHeight="1">
      <c r="A683" s="10"/>
      <c r="B683" s="13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3"/>
      <c r="AQ683" s="10"/>
      <c r="AR683" s="10"/>
      <c r="AS683" s="10"/>
    </row>
    <row r="684" ht="24.75" customHeight="1">
      <c r="A684" s="10"/>
      <c r="B684" s="13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3"/>
      <c r="AQ684" s="10"/>
      <c r="AR684" s="10"/>
      <c r="AS684" s="10"/>
    </row>
    <row r="685" ht="24.75" customHeight="1">
      <c r="A685" s="10"/>
      <c r="B685" s="13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3"/>
      <c r="AQ685" s="10"/>
      <c r="AR685" s="10"/>
      <c r="AS685" s="10"/>
    </row>
    <row r="686" ht="24.75" customHeight="1">
      <c r="A686" s="10"/>
      <c r="B686" s="13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3"/>
      <c r="AQ686" s="10"/>
      <c r="AR686" s="10"/>
      <c r="AS686" s="10"/>
    </row>
    <row r="687" ht="24.75" customHeight="1">
      <c r="A687" s="10"/>
      <c r="B687" s="13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3"/>
      <c r="AQ687" s="10"/>
      <c r="AR687" s="10"/>
      <c r="AS687" s="10"/>
    </row>
    <row r="688" ht="24.75" customHeight="1">
      <c r="A688" s="10"/>
      <c r="B688" s="13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3"/>
      <c r="AQ688" s="10"/>
      <c r="AR688" s="10"/>
      <c r="AS688" s="10"/>
    </row>
    <row r="689" ht="24.75" customHeight="1">
      <c r="A689" s="10"/>
      <c r="B689" s="13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3"/>
      <c r="AQ689" s="10"/>
      <c r="AR689" s="10"/>
      <c r="AS689" s="10"/>
    </row>
    <row r="690" ht="24.75" customHeight="1">
      <c r="A690" s="10"/>
      <c r="B690" s="13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3"/>
      <c r="AQ690" s="10"/>
      <c r="AR690" s="10"/>
      <c r="AS690" s="10"/>
    </row>
    <row r="691" ht="24.75" customHeight="1">
      <c r="A691" s="10"/>
      <c r="B691" s="13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3"/>
      <c r="AQ691" s="10"/>
      <c r="AR691" s="10"/>
      <c r="AS691" s="10"/>
    </row>
    <row r="692" ht="24.75" customHeight="1">
      <c r="A692" s="10"/>
      <c r="B692" s="13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3"/>
      <c r="AQ692" s="10"/>
      <c r="AR692" s="10"/>
      <c r="AS692" s="10"/>
    </row>
    <row r="693" ht="24.75" customHeight="1">
      <c r="A693" s="10"/>
      <c r="B693" s="13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3"/>
      <c r="AQ693" s="10"/>
      <c r="AR693" s="10"/>
      <c r="AS693" s="10"/>
    </row>
    <row r="694" ht="24.75" customHeight="1">
      <c r="A694" s="10"/>
      <c r="B694" s="13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3"/>
      <c r="AQ694" s="10"/>
      <c r="AR694" s="10"/>
      <c r="AS694" s="10"/>
    </row>
    <row r="695" ht="24.75" customHeight="1">
      <c r="A695" s="10"/>
      <c r="B695" s="13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3"/>
      <c r="AQ695" s="10"/>
      <c r="AR695" s="10"/>
      <c r="AS695" s="10"/>
    </row>
    <row r="696" ht="24.75" customHeight="1">
      <c r="A696" s="10"/>
      <c r="B696" s="13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3"/>
      <c r="AQ696" s="10"/>
      <c r="AR696" s="10"/>
      <c r="AS696" s="10"/>
    </row>
    <row r="697" ht="24.75" customHeight="1">
      <c r="A697" s="10"/>
      <c r="B697" s="13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3"/>
      <c r="AQ697" s="10"/>
      <c r="AR697" s="10"/>
      <c r="AS697" s="10"/>
    </row>
    <row r="698" ht="24.75" customHeight="1">
      <c r="A698" s="10"/>
      <c r="B698" s="13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3"/>
      <c r="AQ698" s="10"/>
      <c r="AR698" s="10"/>
      <c r="AS698" s="10"/>
    </row>
    <row r="699" ht="24.75" customHeight="1">
      <c r="A699" s="10"/>
      <c r="B699" s="13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3"/>
      <c r="AQ699" s="10"/>
      <c r="AR699" s="10"/>
      <c r="AS699" s="10"/>
    </row>
    <row r="700" ht="24.75" customHeight="1">
      <c r="A700" s="10"/>
      <c r="B700" s="13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3"/>
      <c r="AQ700" s="10"/>
      <c r="AR700" s="10"/>
      <c r="AS700" s="10"/>
    </row>
    <row r="701" ht="24.75" customHeight="1">
      <c r="A701" s="10"/>
      <c r="B701" s="13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3"/>
      <c r="AQ701" s="10"/>
      <c r="AR701" s="10"/>
      <c r="AS701" s="10"/>
    </row>
    <row r="702" ht="24.75" customHeight="1">
      <c r="A702" s="10"/>
      <c r="B702" s="13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3"/>
      <c r="AQ702" s="10"/>
      <c r="AR702" s="10"/>
      <c r="AS702" s="10"/>
    </row>
    <row r="703" ht="24.75" customHeight="1">
      <c r="A703" s="10"/>
      <c r="B703" s="13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3"/>
      <c r="AQ703" s="10"/>
      <c r="AR703" s="10"/>
      <c r="AS703" s="10"/>
    </row>
    <row r="704" ht="24.75" customHeight="1">
      <c r="A704" s="10"/>
      <c r="B704" s="13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3"/>
      <c r="AQ704" s="10"/>
      <c r="AR704" s="10"/>
      <c r="AS704" s="10"/>
    </row>
    <row r="705" ht="24.75" customHeight="1">
      <c r="A705" s="10"/>
      <c r="B705" s="13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3"/>
      <c r="AQ705" s="10"/>
      <c r="AR705" s="10"/>
      <c r="AS705" s="10"/>
    </row>
    <row r="706" ht="24.75" customHeight="1">
      <c r="A706" s="10"/>
      <c r="B706" s="13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3"/>
      <c r="AQ706" s="10"/>
      <c r="AR706" s="10"/>
      <c r="AS706" s="10"/>
    </row>
    <row r="707" ht="24.75" customHeight="1">
      <c r="A707" s="10"/>
      <c r="B707" s="13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3"/>
      <c r="AQ707" s="10"/>
      <c r="AR707" s="10"/>
      <c r="AS707" s="10"/>
    </row>
    <row r="708" ht="24.75" customHeight="1">
      <c r="A708" s="10"/>
      <c r="B708" s="13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3"/>
      <c r="AQ708" s="10"/>
      <c r="AR708" s="10"/>
      <c r="AS708" s="10"/>
    </row>
    <row r="709" ht="24.75" customHeight="1">
      <c r="A709" s="10"/>
      <c r="B709" s="13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3"/>
      <c r="AQ709" s="10"/>
      <c r="AR709" s="10"/>
      <c r="AS709" s="10"/>
    </row>
    <row r="710" ht="24.75" customHeight="1">
      <c r="A710" s="10"/>
      <c r="B710" s="13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3"/>
      <c r="AQ710" s="10"/>
      <c r="AR710" s="10"/>
      <c r="AS710" s="10"/>
    </row>
    <row r="711" ht="24.75" customHeight="1">
      <c r="A711" s="10"/>
      <c r="B711" s="13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3"/>
      <c r="AQ711" s="10"/>
      <c r="AR711" s="10"/>
      <c r="AS711" s="10"/>
    </row>
    <row r="712" ht="24.75" customHeight="1">
      <c r="A712" s="10"/>
      <c r="B712" s="13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3"/>
      <c r="AQ712" s="10"/>
      <c r="AR712" s="10"/>
      <c r="AS712" s="10"/>
    </row>
    <row r="713" ht="24.75" customHeight="1">
      <c r="A713" s="10"/>
      <c r="B713" s="13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3"/>
      <c r="AQ713" s="10"/>
      <c r="AR713" s="10"/>
      <c r="AS713" s="10"/>
    </row>
    <row r="714" ht="24.75" customHeight="1">
      <c r="A714" s="10"/>
      <c r="B714" s="13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3"/>
      <c r="AQ714" s="10"/>
      <c r="AR714" s="10"/>
      <c r="AS714" s="10"/>
    </row>
    <row r="715" ht="24.75" customHeight="1">
      <c r="A715" s="10"/>
      <c r="B715" s="13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3"/>
      <c r="AQ715" s="10"/>
      <c r="AR715" s="10"/>
      <c r="AS715" s="10"/>
    </row>
    <row r="716" ht="24.75" customHeight="1">
      <c r="A716" s="10"/>
      <c r="B716" s="13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3"/>
      <c r="AQ716" s="10"/>
      <c r="AR716" s="10"/>
      <c r="AS716" s="10"/>
    </row>
    <row r="717" ht="24.75" customHeight="1">
      <c r="A717" s="10"/>
      <c r="B717" s="13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3"/>
      <c r="AQ717" s="10"/>
      <c r="AR717" s="10"/>
      <c r="AS717" s="10"/>
    </row>
    <row r="718" ht="24.75" customHeight="1">
      <c r="A718" s="10"/>
      <c r="B718" s="13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3"/>
      <c r="AQ718" s="10"/>
      <c r="AR718" s="10"/>
      <c r="AS718" s="10"/>
    </row>
    <row r="719" ht="24.75" customHeight="1">
      <c r="A719" s="10"/>
      <c r="B719" s="13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3"/>
      <c r="AQ719" s="10"/>
      <c r="AR719" s="10"/>
      <c r="AS719" s="10"/>
    </row>
    <row r="720" ht="24.75" customHeight="1">
      <c r="A720" s="10"/>
      <c r="B720" s="13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3"/>
      <c r="AQ720" s="10"/>
      <c r="AR720" s="10"/>
      <c r="AS720" s="10"/>
    </row>
    <row r="721" ht="24.75" customHeight="1">
      <c r="A721" s="10"/>
      <c r="B721" s="13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3"/>
      <c r="AQ721" s="10"/>
      <c r="AR721" s="10"/>
      <c r="AS721" s="10"/>
    </row>
    <row r="722" ht="24.75" customHeight="1">
      <c r="A722" s="10"/>
      <c r="B722" s="13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3"/>
      <c r="AQ722" s="10"/>
      <c r="AR722" s="10"/>
      <c r="AS722" s="10"/>
    </row>
    <row r="723" ht="24.75" customHeight="1">
      <c r="A723" s="10"/>
      <c r="B723" s="13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3"/>
      <c r="AQ723" s="10"/>
      <c r="AR723" s="10"/>
      <c r="AS723" s="10"/>
    </row>
    <row r="724" ht="24.75" customHeight="1">
      <c r="A724" s="10"/>
      <c r="B724" s="13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3"/>
      <c r="AQ724" s="10"/>
      <c r="AR724" s="10"/>
      <c r="AS724" s="10"/>
    </row>
    <row r="725" ht="24.75" customHeight="1">
      <c r="A725" s="10"/>
      <c r="B725" s="13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3"/>
      <c r="AQ725" s="10"/>
      <c r="AR725" s="10"/>
      <c r="AS725" s="10"/>
    </row>
    <row r="726" ht="24.75" customHeight="1">
      <c r="A726" s="10"/>
      <c r="B726" s="13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3"/>
      <c r="AQ726" s="10"/>
      <c r="AR726" s="10"/>
      <c r="AS726" s="10"/>
    </row>
    <row r="727" ht="24.75" customHeight="1">
      <c r="A727" s="10"/>
      <c r="B727" s="13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3"/>
      <c r="AQ727" s="10"/>
      <c r="AR727" s="10"/>
      <c r="AS727" s="10"/>
    </row>
    <row r="728" ht="24.75" customHeight="1">
      <c r="A728" s="10"/>
      <c r="B728" s="13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3"/>
      <c r="AQ728" s="10"/>
      <c r="AR728" s="10"/>
      <c r="AS728" s="10"/>
    </row>
    <row r="729" ht="24.75" customHeight="1">
      <c r="A729" s="10"/>
      <c r="B729" s="13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3"/>
      <c r="AQ729" s="10"/>
      <c r="AR729" s="10"/>
      <c r="AS729" s="10"/>
    </row>
    <row r="730" ht="24.75" customHeight="1">
      <c r="A730" s="10"/>
      <c r="B730" s="13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3"/>
      <c r="AQ730" s="10"/>
      <c r="AR730" s="10"/>
      <c r="AS730" s="10"/>
    </row>
    <row r="731" ht="24.75" customHeight="1">
      <c r="A731" s="10"/>
      <c r="B731" s="13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3"/>
      <c r="AQ731" s="10"/>
      <c r="AR731" s="10"/>
      <c r="AS731" s="10"/>
    </row>
    <row r="732" ht="24.75" customHeight="1">
      <c r="A732" s="10"/>
      <c r="B732" s="13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3"/>
      <c r="AQ732" s="10"/>
      <c r="AR732" s="10"/>
      <c r="AS732" s="10"/>
    </row>
    <row r="733" ht="24.75" customHeight="1">
      <c r="A733" s="10"/>
      <c r="B733" s="13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3"/>
      <c r="AQ733" s="10"/>
      <c r="AR733" s="10"/>
      <c r="AS733" s="10"/>
    </row>
    <row r="734" ht="24.75" customHeight="1">
      <c r="A734" s="10"/>
      <c r="B734" s="13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3"/>
      <c r="AQ734" s="10"/>
      <c r="AR734" s="10"/>
      <c r="AS734" s="10"/>
    </row>
    <row r="735" ht="24.75" customHeight="1">
      <c r="A735" s="10"/>
      <c r="B735" s="13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3"/>
      <c r="AQ735" s="10"/>
      <c r="AR735" s="10"/>
      <c r="AS735" s="10"/>
    </row>
    <row r="736" ht="24.75" customHeight="1">
      <c r="A736" s="10"/>
      <c r="B736" s="13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3"/>
      <c r="AQ736" s="10"/>
      <c r="AR736" s="10"/>
      <c r="AS736" s="10"/>
    </row>
    <row r="737" ht="24.75" customHeight="1">
      <c r="A737" s="10"/>
      <c r="B737" s="13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3"/>
      <c r="AQ737" s="10"/>
      <c r="AR737" s="10"/>
      <c r="AS737" s="10"/>
    </row>
    <row r="738" ht="24.75" customHeight="1">
      <c r="A738" s="10"/>
      <c r="B738" s="13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3"/>
      <c r="AQ738" s="10"/>
      <c r="AR738" s="10"/>
      <c r="AS738" s="10"/>
    </row>
    <row r="739" ht="24.75" customHeight="1">
      <c r="A739" s="10"/>
      <c r="B739" s="13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3"/>
      <c r="AQ739" s="10"/>
      <c r="AR739" s="10"/>
      <c r="AS739" s="10"/>
    </row>
    <row r="740" ht="24.75" customHeight="1">
      <c r="A740" s="10"/>
      <c r="B740" s="13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3"/>
      <c r="AQ740" s="10"/>
      <c r="AR740" s="10"/>
      <c r="AS740" s="10"/>
    </row>
    <row r="741" ht="24.75" customHeight="1">
      <c r="A741" s="10"/>
      <c r="B741" s="13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3"/>
      <c r="AQ741" s="10"/>
      <c r="AR741" s="10"/>
      <c r="AS741" s="10"/>
    </row>
    <row r="742" ht="24.75" customHeight="1">
      <c r="A742" s="10"/>
      <c r="B742" s="13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3"/>
      <c r="AQ742" s="10"/>
      <c r="AR742" s="10"/>
      <c r="AS742" s="10"/>
    </row>
    <row r="743" ht="24.75" customHeight="1">
      <c r="A743" s="10"/>
      <c r="B743" s="13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3"/>
      <c r="AQ743" s="10"/>
      <c r="AR743" s="10"/>
      <c r="AS743" s="10"/>
    </row>
    <row r="744" ht="24.75" customHeight="1">
      <c r="A744" s="10"/>
      <c r="B744" s="13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3"/>
      <c r="AQ744" s="10"/>
      <c r="AR744" s="10"/>
      <c r="AS744" s="10"/>
    </row>
    <row r="745" ht="24.75" customHeight="1">
      <c r="A745" s="10"/>
      <c r="B745" s="13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3"/>
      <c r="AQ745" s="10"/>
      <c r="AR745" s="10"/>
      <c r="AS745" s="10"/>
    </row>
    <row r="746" ht="24.75" customHeight="1">
      <c r="A746" s="10"/>
      <c r="B746" s="13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3"/>
      <c r="AQ746" s="10"/>
      <c r="AR746" s="10"/>
      <c r="AS746" s="10"/>
    </row>
    <row r="747" ht="24.75" customHeight="1">
      <c r="A747" s="10"/>
      <c r="B747" s="13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3"/>
      <c r="AQ747" s="10"/>
      <c r="AR747" s="10"/>
      <c r="AS747" s="10"/>
    </row>
    <row r="748" ht="24.75" customHeight="1">
      <c r="A748" s="10"/>
      <c r="B748" s="13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3"/>
      <c r="AQ748" s="10"/>
      <c r="AR748" s="10"/>
      <c r="AS748" s="10"/>
    </row>
    <row r="749" ht="24.75" customHeight="1">
      <c r="A749" s="10"/>
      <c r="B749" s="13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3"/>
      <c r="AQ749" s="10"/>
      <c r="AR749" s="10"/>
      <c r="AS749" s="10"/>
    </row>
    <row r="750" ht="24.75" customHeight="1">
      <c r="A750" s="10"/>
      <c r="B750" s="13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3"/>
      <c r="AQ750" s="10"/>
      <c r="AR750" s="10"/>
      <c r="AS750" s="10"/>
    </row>
    <row r="751" ht="24.75" customHeight="1">
      <c r="A751" s="10"/>
      <c r="B751" s="13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3"/>
      <c r="AQ751" s="10"/>
      <c r="AR751" s="10"/>
      <c r="AS751" s="10"/>
    </row>
    <row r="752" ht="24.75" customHeight="1">
      <c r="A752" s="10"/>
      <c r="B752" s="13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3"/>
      <c r="AQ752" s="10"/>
      <c r="AR752" s="10"/>
      <c r="AS752" s="10"/>
    </row>
    <row r="753" ht="24.75" customHeight="1">
      <c r="A753" s="10"/>
      <c r="B753" s="13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3"/>
      <c r="AQ753" s="10"/>
      <c r="AR753" s="10"/>
      <c r="AS753" s="10"/>
    </row>
    <row r="754" ht="24.75" customHeight="1">
      <c r="A754" s="10"/>
      <c r="B754" s="13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3"/>
      <c r="AQ754" s="10"/>
      <c r="AR754" s="10"/>
      <c r="AS754" s="10"/>
    </row>
    <row r="755" ht="24.75" customHeight="1">
      <c r="A755" s="10"/>
      <c r="B755" s="13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3"/>
      <c r="AQ755" s="10"/>
      <c r="AR755" s="10"/>
      <c r="AS755" s="10"/>
    </row>
    <row r="756" ht="24.75" customHeight="1">
      <c r="A756" s="10"/>
      <c r="B756" s="13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3"/>
      <c r="AQ756" s="10"/>
      <c r="AR756" s="10"/>
      <c r="AS756" s="10"/>
    </row>
    <row r="757" ht="24.75" customHeight="1">
      <c r="A757" s="10"/>
      <c r="B757" s="13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3"/>
      <c r="AQ757" s="10"/>
      <c r="AR757" s="10"/>
      <c r="AS757" s="10"/>
    </row>
    <row r="758" ht="24.75" customHeight="1">
      <c r="A758" s="10"/>
      <c r="B758" s="13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3"/>
      <c r="AQ758" s="10"/>
      <c r="AR758" s="10"/>
      <c r="AS758" s="10"/>
    </row>
    <row r="759" ht="24.75" customHeight="1">
      <c r="A759" s="10"/>
      <c r="B759" s="13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3"/>
      <c r="AQ759" s="10"/>
      <c r="AR759" s="10"/>
      <c r="AS759" s="10"/>
    </row>
    <row r="760" ht="24.75" customHeight="1">
      <c r="A760" s="10"/>
      <c r="B760" s="13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3"/>
      <c r="AQ760" s="10"/>
      <c r="AR760" s="10"/>
      <c r="AS760" s="10"/>
    </row>
    <row r="761" ht="24.75" customHeight="1">
      <c r="A761" s="10"/>
      <c r="B761" s="13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3"/>
      <c r="AQ761" s="10"/>
      <c r="AR761" s="10"/>
      <c r="AS761" s="10"/>
    </row>
    <row r="762" ht="24.75" customHeight="1">
      <c r="A762" s="10"/>
      <c r="B762" s="13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3"/>
      <c r="AQ762" s="10"/>
      <c r="AR762" s="10"/>
      <c r="AS762" s="10"/>
    </row>
    <row r="763" ht="24.75" customHeight="1">
      <c r="A763" s="10"/>
      <c r="B763" s="13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3"/>
      <c r="AQ763" s="10"/>
      <c r="AR763" s="10"/>
      <c r="AS763" s="10"/>
    </row>
    <row r="764" ht="24.75" customHeight="1">
      <c r="A764" s="10"/>
      <c r="B764" s="13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3"/>
      <c r="AQ764" s="10"/>
      <c r="AR764" s="10"/>
      <c r="AS764" s="10"/>
    </row>
    <row r="765" ht="24.75" customHeight="1">
      <c r="A765" s="10"/>
      <c r="B765" s="13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3"/>
      <c r="AQ765" s="10"/>
      <c r="AR765" s="10"/>
      <c r="AS765" s="10"/>
    </row>
    <row r="766" ht="24.75" customHeight="1">
      <c r="A766" s="10"/>
      <c r="B766" s="13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3"/>
      <c r="AQ766" s="10"/>
      <c r="AR766" s="10"/>
      <c r="AS766" s="10"/>
    </row>
    <row r="767" ht="24.75" customHeight="1">
      <c r="A767" s="10"/>
      <c r="B767" s="13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3"/>
      <c r="AQ767" s="10"/>
      <c r="AR767" s="10"/>
      <c r="AS767" s="10"/>
    </row>
    <row r="768" ht="24.75" customHeight="1">
      <c r="A768" s="10"/>
      <c r="B768" s="13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3"/>
      <c r="AQ768" s="10"/>
      <c r="AR768" s="10"/>
      <c r="AS768" s="10"/>
    </row>
    <row r="769" ht="24.75" customHeight="1">
      <c r="A769" s="10"/>
      <c r="B769" s="13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3"/>
      <c r="AQ769" s="10"/>
      <c r="AR769" s="10"/>
      <c r="AS769" s="10"/>
    </row>
    <row r="770" ht="24.75" customHeight="1">
      <c r="A770" s="10"/>
      <c r="B770" s="13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3"/>
      <c r="AQ770" s="10"/>
      <c r="AR770" s="10"/>
      <c r="AS770" s="10"/>
    </row>
    <row r="771" ht="24.75" customHeight="1">
      <c r="A771" s="10"/>
      <c r="B771" s="13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3"/>
      <c r="AQ771" s="10"/>
      <c r="AR771" s="10"/>
      <c r="AS771" s="10"/>
    </row>
    <row r="772" ht="24.75" customHeight="1">
      <c r="A772" s="10"/>
      <c r="B772" s="13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3"/>
      <c r="AQ772" s="10"/>
      <c r="AR772" s="10"/>
      <c r="AS772" s="10"/>
    </row>
    <row r="773" ht="24.75" customHeight="1">
      <c r="A773" s="10"/>
      <c r="B773" s="13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3"/>
      <c r="AQ773" s="10"/>
      <c r="AR773" s="10"/>
      <c r="AS773" s="10"/>
    </row>
    <row r="774" ht="24.75" customHeight="1">
      <c r="A774" s="10"/>
      <c r="B774" s="13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3"/>
      <c r="AQ774" s="10"/>
      <c r="AR774" s="10"/>
      <c r="AS774" s="10"/>
    </row>
    <row r="775" ht="24.75" customHeight="1">
      <c r="A775" s="10"/>
      <c r="B775" s="13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3"/>
      <c r="AQ775" s="10"/>
      <c r="AR775" s="10"/>
      <c r="AS775" s="10"/>
    </row>
    <row r="776" ht="24.75" customHeight="1">
      <c r="A776" s="10"/>
      <c r="B776" s="13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3"/>
      <c r="AQ776" s="10"/>
      <c r="AR776" s="10"/>
      <c r="AS776" s="10"/>
    </row>
    <row r="777" ht="24.75" customHeight="1">
      <c r="A777" s="10"/>
      <c r="B777" s="13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3"/>
      <c r="AQ777" s="10"/>
      <c r="AR777" s="10"/>
      <c r="AS777" s="10"/>
    </row>
    <row r="778" ht="24.75" customHeight="1">
      <c r="A778" s="10"/>
      <c r="B778" s="13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3"/>
      <c r="AQ778" s="10"/>
      <c r="AR778" s="10"/>
      <c r="AS778" s="10"/>
    </row>
    <row r="779" ht="24.75" customHeight="1">
      <c r="A779" s="10"/>
      <c r="B779" s="13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3"/>
      <c r="AQ779" s="10"/>
      <c r="AR779" s="10"/>
      <c r="AS779" s="10"/>
    </row>
    <row r="780" ht="24.75" customHeight="1">
      <c r="A780" s="10"/>
      <c r="B780" s="13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3"/>
      <c r="AQ780" s="10"/>
      <c r="AR780" s="10"/>
      <c r="AS780" s="10"/>
    </row>
    <row r="781" ht="24.75" customHeight="1">
      <c r="A781" s="10"/>
      <c r="B781" s="13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3"/>
      <c r="AQ781" s="10"/>
      <c r="AR781" s="10"/>
      <c r="AS781" s="10"/>
    </row>
    <row r="782" ht="24.75" customHeight="1">
      <c r="A782" s="10"/>
      <c r="B782" s="13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3"/>
      <c r="AQ782" s="10"/>
      <c r="AR782" s="10"/>
      <c r="AS782" s="10"/>
    </row>
    <row r="783" ht="24.75" customHeight="1">
      <c r="A783" s="10"/>
      <c r="B783" s="13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3"/>
      <c r="AQ783" s="10"/>
      <c r="AR783" s="10"/>
      <c r="AS783" s="10"/>
    </row>
    <row r="784" ht="24.75" customHeight="1">
      <c r="A784" s="10"/>
      <c r="B784" s="13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3"/>
      <c r="AQ784" s="10"/>
      <c r="AR784" s="10"/>
      <c r="AS784" s="10"/>
    </row>
    <row r="785" ht="24.75" customHeight="1">
      <c r="A785" s="10"/>
      <c r="B785" s="13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3"/>
      <c r="AQ785" s="10"/>
      <c r="AR785" s="10"/>
      <c r="AS785" s="10"/>
    </row>
    <row r="786" ht="24.75" customHeight="1">
      <c r="A786" s="10"/>
      <c r="B786" s="13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3"/>
      <c r="AQ786" s="10"/>
      <c r="AR786" s="10"/>
      <c r="AS786" s="10"/>
    </row>
    <row r="787" ht="24.75" customHeight="1">
      <c r="A787" s="10"/>
      <c r="B787" s="13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3"/>
      <c r="AQ787" s="10"/>
      <c r="AR787" s="10"/>
      <c r="AS787" s="10"/>
    </row>
    <row r="788" ht="24.75" customHeight="1">
      <c r="A788" s="10"/>
      <c r="B788" s="13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3"/>
      <c r="AQ788" s="10"/>
      <c r="AR788" s="10"/>
      <c r="AS788" s="10"/>
    </row>
    <row r="789" ht="24.75" customHeight="1">
      <c r="A789" s="10"/>
      <c r="B789" s="13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3"/>
      <c r="AQ789" s="10"/>
      <c r="AR789" s="10"/>
      <c r="AS789" s="10"/>
    </row>
    <row r="790" ht="24.75" customHeight="1">
      <c r="A790" s="10"/>
      <c r="B790" s="13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3"/>
      <c r="AQ790" s="10"/>
      <c r="AR790" s="10"/>
      <c r="AS790" s="10"/>
    </row>
    <row r="791" ht="24.75" customHeight="1">
      <c r="A791" s="10"/>
      <c r="B791" s="13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3"/>
      <c r="AQ791" s="10"/>
      <c r="AR791" s="10"/>
      <c r="AS791" s="10"/>
    </row>
    <row r="792" ht="24.75" customHeight="1">
      <c r="A792" s="10"/>
      <c r="B792" s="13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3"/>
      <c r="AQ792" s="10"/>
      <c r="AR792" s="10"/>
      <c r="AS792" s="10"/>
    </row>
    <row r="793" ht="24.75" customHeight="1">
      <c r="A793" s="10"/>
      <c r="B793" s="13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3"/>
      <c r="AQ793" s="10"/>
      <c r="AR793" s="10"/>
      <c r="AS793" s="10"/>
    </row>
    <row r="794" ht="24.75" customHeight="1">
      <c r="A794" s="10"/>
      <c r="B794" s="13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3"/>
      <c r="AQ794" s="10"/>
      <c r="AR794" s="10"/>
      <c r="AS794" s="10"/>
    </row>
    <row r="795" ht="24.75" customHeight="1">
      <c r="A795" s="10"/>
      <c r="B795" s="13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3"/>
      <c r="AQ795" s="10"/>
      <c r="AR795" s="10"/>
      <c r="AS795" s="10"/>
    </row>
    <row r="796" ht="24.75" customHeight="1">
      <c r="A796" s="10"/>
      <c r="B796" s="13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3"/>
      <c r="AQ796" s="10"/>
      <c r="AR796" s="10"/>
      <c r="AS796" s="10"/>
    </row>
    <row r="797" ht="24.75" customHeight="1">
      <c r="A797" s="10"/>
      <c r="B797" s="13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3"/>
      <c r="AQ797" s="10"/>
      <c r="AR797" s="10"/>
      <c r="AS797" s="10"/>
    </row>
    <row r="798" ht="24.75" customHeight="1">
      <c r="A798" s="10"/>
      <c r="B798" s="13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3"/>
      <c r="AQ798" s="10"/>
      <c r="AR798" s="10"/>
      <c r="AS798" s="10"/>
    </row>
    <row r="799" ht="24.75" customHeight="1">
      <c r="A799" s="10"/>
      <c r="B799" s="13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3"/>
      <c r="AQ799" s="10"/>
      <c r="AR799" s="10"/>
      <c r="AS799" s="10"/>
    </row>
    <row r="800" ht="24.75" customHeight="1">
      <c r="A800" s="10"/>
      <c r="B800" s="13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3"/>
      <c r="AQ800" s="10"/>
      <c r="AR800" s="10"/>
      <c r="AS800" s="10"/>
    </row>
    <row r="801" ht="24.75" customHeight="1">
      <c r="A801" s="10"/>
      <c r="B801" s="13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3"/>
      <c r="AQ801" s="10"/>
      <c r="AR801" s="10"/>
      <c r="AS801" s="10"/>
    </row>
    <row r="802" ht="24.75" customHeight="1">
      <c r="A802" s="10"/>
      <c r="B802" s="13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3"/>
      <c r="AQ802" s="10"/>
      <c r="AR802" s="10"/>
      <c r="AS802" s="10"/>
    </row>
    <row r="803" ht="24.75" customHeight="1">
      <c r="A803" s="10"/>
      <c r="B803" s="13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3"/>
      <c r="AQ803" s="10"/>
      <c r="AR803" s="10"/>
      <c r="AS803" s="10"/>
    </row>
    <row r="804" ht="24.75" customHeight="1">
      <c r="A804" s="10"/>
      <c r="B804" s="13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3"/>
      <c r="AQ804" s="10"/>
      <c r="AR804" s="10"/>
      <c r="AS804" s="10"/>
    </row>
    <row r="805" ht="24.75" customHeight="1">
      <c r="A805" s="10"/>
      <c r="B805" s="13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3"/>
      <c r="AQ805" s="10"/>
      <c r="AR805" s="10"/>
      <c r="AS805" s="10"/>
    </row>
    <row r="806" ht="24.75" customHeight="1">
      <c r="A806" s="10"/>
      <c r="B806" s="13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3"/>
      <c r="AQ806" s="10"/>
      <c r="AR806" s="10"/>
      <c r="AS806" s="10"/>
    </row>
    <row r="807" ht="24.75" customHeight="1">
      <c r="A807" s="10"/>
      <c r="B807" s="13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3"/>
      <c r="AQ807" s="10"/>
      <c r="AR807" s="10"/>
      <c r="AS807" s="10"/>
    </row>
    <row r="808" ht="24.75" customHeight="1">
      <c r="A808" s="10"/>
      <c r="B808" s="13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3"/>
      <c r="AQ808" s="10"/>
      <c r="AR808" s="10"/>
      <c r="AS808" s="10"/>
    </row>
    <row r="809" ht="24.75" customHeight="1">
      <c r="A809" s="10"/>
      <c r="B809" s="13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3"/>
      <c r="AQ809" s="10"/>
      <c r="AR809" s="10"/>
      <c r="AS809" s="10"/>
    </row>
    <row r="810" ht="24.75" customHeight="1">
      <c r="A810" s="10"/>
      <c r="B810" s="13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3"/>
      <c r="AQ810" s="10"/>
      <c r="AR810" s="10"/>
      <c r="AS810" s="10"/>
    </row>
    <row r="811" ht="24.75" customHeight="1">
      <c r="A811" s="10"/>
      <c r="B811" s="13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3"/>
      <c r="AQ811" s="10"/>
      <c r="AR811" s="10"/>
      <c r="AS811" s="10"/>
    </row>
    <row r="812" ht="24.75" customHeight="1">
      <c r="A812" s="10"/>
      <c r="B812" s="13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3"/>
      <c r="AQ812" s="10"/>
      <c r="AR812" s="10"/>
      <c r="AS812" s="10"/>
    </row>
    <row r="813" ht="24.75" customHeight="1">
      <c r="A813" s="10"/>
      <c r="B813" s="13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3"/>
      <c r="AQ813" s="10"/>
      <c r="AR813" s="10"/>
      <c r="AS813" s="10"/>
    </row>
    <row r="814" ht="24.75" customHeight="1">
      <c r="A814" s="10"/>
      <c r="B814" s="13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3"/>
      <c r="AQ814" s="10"/>
      <c r="AR814" s="10"/>
      <c r="AS814" s="10"/>
    </row>
    <row r="815" ht="24.75" customHeight="1">
      <c r="A815" s="10"/>
      <c r="B815" s="13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3"/>
      <c r="AQ815" s="10"/>
      <c r="AR815" s="10"/>
      <c r="AS815" s="10"/>
    </row>
    <row r="816" ht="24.75" customHeight="1">
      <c r="A816" s="10"/>
      <c r="B816" s="13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3"/>
      <c r="AQ816" s="10"/>
      <c r="AR816" s="10"/>
      <c r="AS816" s="10"/>
    </row>
    <row r="817" ht="24.75" customHeight="1">
      <c r="A817" s="10"/>
      <c r="B817" s="13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3"/>
      <c r="AQ817" s="10"/>
      <c r="AR817" s="10"/>
      <c r="AS817" s="10"/>
    </row>
    <row r="818" ht="24.75" customHeight="1">
      <c r="A818" s="10"/>
      <c r="B818" s="13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3"/>
      <c r="AQ818" s="10"/>
      <c r="AR818" s="10"/>
      <c r="AS818" s="10"/>
    </row>
    <row r="819" ht="24.75" customHeight="1">
      <c r="A819" s="10"/>
      <c r="B819" s="13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3"/>
      <c r="AQ819" s="10"/>
      <c r="AR819" s="10"/>
      <c r="AS819" s="10"/>
    </row>
    <row r="820" ht="24.75" customHeight="1">
      <c r="A820" s="10"/>
      <c r="B820" s="13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3"/>
      <c r="AQ820" s="10"/>
      <c r="AR820" s="10"/>
      <c r="AS820" s="10"/>
    </row>
    <row r="821" ht="24.75" customHeight="1">
      <c r="A821" s="10"/>
      <c r="B821" s="13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3"/>
      <c r="AQ821" s="10"/>
      <c r="AR821" s="10"/>
      <c r="AS821" s="10"/>
    </row>
    <row r="822" ht="24.75" customHeight="1">
      <c r="A822" s="10"/>
      <c r="B822" s="13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3"/>
      <c r="AQ822" s="10"/>
      <c r="AR822" s="10"/>
      <c r="AS822" s="10"/>
    </row>
    <row r="823" ht="24.75" customHeight="1">
      <c r="A823" s="10"/>
      <c r="B823" s="13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3"/>
      <c r="AQ823" s="10"/>
      <c r="AR823" s="10"/>
      <c r="AS823" s="10"/>
    </row>
    <row r="824" ht="24.75" customHeight="1">
      <c r="A824" s="10"/>
      <c r="B824" s="13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3"/>
      <c r="AQ824" s="10"/>
      <c r="AR824" s="10"/>
      <c r="AS824" s="10"/>
    </row>
    <row r="825" ht="24.75" customHeight="1">
      <c r="A825" s="10"/>
      <c r="B825" s="13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3"/>
      <c r="AQ825" s="10"/>
      <c r="AR825" s="10"/>
      <c r="AS825" s="10"/>
    </row>
    <row r="826" ht="24.75" customHeight="1">
      <c r="A826" s="10"/>
      <c r="B826" s="13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3"/>
      <c r="AQ826" s="10"/>
      <c r="AR826" s="10"/>
      <c r="AS826" s="10"/>
    </row>
    <row r="827" ht="24.75" customHeight="1">
      <c r="A827" s="10"/>
      <c r="B827" s="13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3"/>
      <c r="AQ827" s="10"/>
      <c r="AR827" s="10"/>
      <c r="AS827" s="10"/>
    </row>
    <row r="828" ht="24.75" customHeight="1">
      <c r="A828" s="10"/>
      <c r="B828" s="13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3"/>
      <c r="AQ828" s="10"/>
      <c r="AR828" s="10"/>
      <c r="AS828" s="10"/>
    </row>
    <row r="829" ht="24.75" customHeight="1">
      <c r="A829" s="10"/>
      <c r="B829" s="13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3"/>
      <c r="AQ829" s="10"/>
      <c r="AR829" s="10"/>
      <c r="AS829" s="10"/>
    </row>
    <row r="830" ht="24.75" customHeight="1">
      <c r="A830" s="10"/>
      <c r="B830" s="13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3"/>
      <c r="AQ830" s="10"/>
      <c r="AR830" s="10"/>
      <c r="AS830" s="10"/>
    </row>
    <row r="831" ht="24.75" customHeight="1">
      <c r="A831" s="10"/>
      <c r="B831" s="13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3"/>
      <c r="AQ831" s="10"/>
      <c r="AR831" s="10"/>
      <c r="AS831" s="10"/>
    </row>
    <row r="832" ht="24.75" customHeight="1">
      <c r="A832" s="10"/>
      <c r="B832" s="13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3"/>
      <c r="AQ832" s="10"/>
      <c r="AR832" s="10"/>
      <c r="AS832" s="10"/>
    </row>
    <row r="833" ht="24.75" customHeight="1">
      <c r="A833" s="10"/>
      <c r="B833" s="13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3"/>
      <c r="AQ833" s="10"/>
      <c r="AR833" s="10"/>
      <c r="AS833" s="10"/>
    </row>
    <row r="834" ht="24.75" customHeight="1">
      <c r="A834" s="10"/>
      <c r="B834" s="13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3"/>
      <c r="AQ834" s="10"/>
      <c r="AR834" s="10"/>
      <c r="AS834" s="10"/>
    </row>
    <row r="835" ht="24.75" customHeight="1">
      <c r="A835" s="10"/>
      <c r="B835" s="13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3"/>
      <c r="AQ835" s="10"/>
      <c r="AR835" s="10"/>
      <c r="AS835" s="10"/>
    </row>
    <row r="836" ht="24.75" customHeight="1">
      <c r="A836" s="10"/>
      <c r="B836" s="13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3"/>
      <c r="AQ836" s="10"/>
      <c r="AR836" s="10"/>
      <c r="AS836" s="10"/>
    </row>
    <row r="837" ht="24.75" customHeight="1">
      <c r="A837" s="10"/>
      <c r="B837" s="13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3"/>
      <c r="AQ837" s="10"/>
      <c r="AR837" s="10"/>
      <c r="AS837" s="10"/>
    </row>
    <row r="838" ht="24.75" customHeight="1">
      <c r="A838" s="10"/>
      <c r="B838" s="13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3"/>
      <c r="AQ838" s="10"/>
      <c r="AR838" s="10"/>
      <c r="AS838" s="10"/>
    </row>
    <row r="839" ht="24.75" customHeight="1">
      <c r="A839" s="10"/>
      <c r="B839" s="13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3"/>
      <c r="AQ839" s="10"/>
      <c r="AR839" s="10"/>
      <c r="AS839" s="10"/>
    </row>
    <row r="840" ht="24.75" customHeight="1">
      <c r="A840" s="10"/>
      <c r="B840" s="13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3"/>
      <c r="AQ840" s="10"/>
      <c r="AR840" s="10"/>
      <c r="AS840" s="10"/>
    </row>
    <row r="841" ht="24.75" customHeight="1">
      <c r="A841" s="10"/>
      <c r="B841" s="13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3"/>
      <c r="AQ841" s="10"/>
      <c r="AR841" s="10"/>
      <c r="AS841" s="10"/>
    </row>
    <row r="842" ht="24.75" customHeight="1">
      <c r="A842" s="10"/>
      <c r="B842" s="13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3"/>
      <c r="AQ842" s="10"/>
      <c r="AR842" s="10"/>
      <c r="AS842" s="10"/>
    </row>
    <row r="843" ht="24.75" customHeight="1">
      <c r="A843" s="10"/>
      <c r="B843" s="13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3"/>
      <c r="AQ843" s="10"/>
      <c r="AR843" s="10"/>
      <c r="AS843" s="10"/>
    </row>
    <row r="844" ht="24.75" customHeight="1">
      <c r="A844" s="10"/>
      <c r="B844" s="13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3"/>
      <c r="AQ844" s="10"/>
      <c r="AR844" s="10"/>
      <c r="AS844" s="10"/>
    </row>
    <row r="845" ht="24.75" customHeight="1">
      <c r="A845" s="10"/>
      <c r="B845" s="13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3"/>
      <c r="AQ845" s="10"/>
      <c r="AR845" s="10"/>
      <c r="AS845" s="10"/>
    </row>
    <row r="846" ht="24.75" customHeight="1">
      <c r="A846" s="10"/>
      <c r="B846" s="13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3"/>
      <c r="AQ846" s="10"/>
      <c r="AR846" s="10"/>
      <c r="AS846" s="10"/>
    </row>
    <row r="847" ht="24.75" customHeight="1">
      <c r="A847" s="10"/>
      <c r="B847" s="13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3"/>
      <c r="AQ847" s="10"/>
      <c r="AR847" s="10"/>
      <c r="AS847" s="10"/>
    </row>
    <row r="848" ht="24.75" customHeight="1">
      <c r="A848" s="10"/>
      <c r="B848" s="13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3"/>
      <c r="AQ848" s="10"/>
      <c r="AR848" s="10"/>
      <c r="AS848" s="10"/>
    </row>
    <row r="849" ht="24.75" customHeight="1">
      <c r="A849" s="10"/>
      <c r="B849" s="13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3"/>
      <c r="AQ849" s="10"/>
      <c r="AR849" s="10"/>
      <c r="AS849" s="10"/>
    </row>
    <row r="850" ht="24.75" customHeight="1">
      <c r="A850" s="10"/>
      <c r="B850" s="13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3"/>
      <c r="AQ850" s="10"/>
      <c r="AR850" s="10"/>
      <c r="AS850" s="10"/>
    </row>
    <row r="851" ht="24.75" customHeight="1">
      <c r="A851" s="10"/>
      <c r="B851" s="13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3"/>
      <c r="AQ851" s="10"/>
      <c r="AR851" s="10"/>
      <c r="AS851" s="10"/>
    </row>
    <row r="852" ht="24.75" customHeight="1">
      <c r="A852" s="10"/>
      <c r="B852" s="13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3"/>
      <c r="AQ852" s="10"/>
      <c r="AR852" s="10"/>
      <c r="AS852" s="10"/>
    </row>
    <row r="853" ht="24.75" customHeight="1">
      <c r="A853" s="10"/>
      <c r="B853" s="13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3"/>
      <c r="AQ853" s="10"/>
      <c r="AR853" s="10"/>
      <c r="AS853" s="10"/>
    </row>
    <row r="854" ht="24.75" customHeight="1">
      <c r="A854" s="10"/>
      <c r="B854" s="13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3"/>
      <c r="AQ854" s="10"/>
      <c r="AR854" s="10"/>
      <c r="AS854" s="10"/>
    </row>
    <row r="855" ht="24.75" customHeight="1">
      <c r="A855" s="10"/>
      <c r="B855" s="13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3"/>
      <c r="AQ855" s="10"/>
      <c r="AR855" s="10"/>
      <c r="AS855" s="10"/>
    </row>
    <row r="856" ht="24.75" customHeight="1">
      <c r="A856" s="10"/>
      <c r="B856" s="13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3"/>
      <c r="AQ856" s="10"/>
      <c r="AR856" s="10"/>
      <c r="AS856" s="10"/>
    </row>
    <row r="857" ht="24.75" customHeight="1">
      <c r="A857" s="10"/>
      <c r="B857" s="13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3"/>
      <c r="AQ857" s="10"/>
      <c r="AR857" s="10"/>
      <c r="AS857" s="10"/>
    </row>
    <row r="858" ht="24.75" customHeight="1">
      <c r="A858" s="10"/>
      <c r="B858" s="13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3"/>
      <c r="AQ858" s="10"/>
      <c r="AR858" s="10"/>
      <c r="AS858" s="10"/>
    </row>
    <row r="859" ht="24.75" customHeight="1">
      <c r="A859" s="10"/>
      <c r="B859" s="13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3"/>
      <c r="AQ859" s="10"/>
      <c r="AR859" s="10"/>
      <c r="AS859" s="10"/>
    </row>
    <row r="860" ht="24.75" customHeight="1">
      <c r="A860" s="10"/>
      <c r="B860" s="13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3"/>
      <c r="AQ860" s="10"/>
      <c r="AR860" s="10"/>
      <c r="AS860" s="10"/>
    </row>
    <row r="861" ht="24.75" customHeight="1">
      <c r="A861" s="10"/>
      <c r="B861" s="13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3"/>
      <c r="AQ861" s="10"/>
      <c r="AR861" s="10"/>
      <c r="AS861" s="10"/>
    </row>
    <row r="862" ht="24.75" customHeight="1">
      <c r="A862" s="10"/>
      <c r="B862" s="13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3"/>
      <c r="AQ862" s="10"/>
      <c r="AR862" s="10"/>
      <c r="AS862" s="10"/>
    </row>
    <row r="863" ht="24.75" customHeight="1">
      <c r="A863" s="10"/>
      <c r="B863" s="13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3"/>
      <c r="AQ863" s="10"/>
      <c r="AR863" s="10"/>
      <c r="AS863" s="10"/>
    </row>
    <row r="864" ht="24.75" customHeight="1">
      <c r="A864" s="10"/>
      <c r="B864" s="13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3"/>
      <c r="AQ864" s="10"/>
      <c r="AR864" s="10"/>
      <c r="AS864" s="10"/>
    </row>
    <row r="865" ht="24.75" customHeight="1">
      <c r="A865" s="10"/>
      <c r="B865" s="13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3"/>
      <c r="AQ865" s="10"/>
      <c r="AR865" s="10"/>
      <c r="AS865" s="10"/>
    </row>
    <row r="866" ht="24.75" customHeight="1">
      <c r="A866" s="10"/>
      <c r="B866" s="13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3"/>
      <c r="AQ866" s="10"/>
      <c r="AR866" s="10"/>
      <c r="AS866" s="10"/>
    </row>
    <row r="867" ht="24.75" customHeight="1">
      <c r="A867" s="10"/>
      <c r="B867" s="13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3"/>
      <c r="AQ867" s="10"/>
      <c r="AR867" s="10"/>
      <c r="AS867" s="10"/>
    </row>
    <row r="868" ht="24.75" customHeight="1">
      <c r="A868" s="10"/>
      <c r="B868" s="13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3"/>
      <c r="AQ868" s="10"/>
      <c r="AR868" s="10"/>
      <c r="AS868" s="10"/>
    </row>
    <row r="869" ht="24.75" customHeight="1">
      <c r="A869" s="10"/>
      <c r="B869" s="13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3"/>
      <c r="AQ869" s="10"/>
      <c r="AR869" s="10"/>
      <c r="AS869" s="10"/>
    </row>
    <row r="870" ht="24.75" customHeight="1">
      <c r="A870" s="10"/>
      <c r="B870" s="13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3"/>
      <c r="AQ870" s="10"/>
      <c r="AR870" s="10"/>
      <c r="AS870" s="10"/>
    </row>
    <row r="871" ht="24.75" customHeight="1">
      <c r="A871" s="10"/>
      <c r="B871" s="13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3"/>
      <c r="AQ871" s="10"/>
      <c r="AR871" s="10"/>
      <c r="AS871" s="10"/>
    </row>
    <row r="872" ht="24.75" customHeight="1">
      <c r="A872" s="10"/>
      <c r="B872" s="13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3"/>
      <c r="AQ872" s="10"/>
      <c r="AR872" s="10"/>
      <c r="AS872" s="10"/>
    </row>
    <row r="873" ht="24.75" customHeight="1">
      <c r="A873" s="10"/>
      <c r="B873" s="13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3"/>
      <c r="AQ873" s="10"/>
      <c r="AR873" s="10"/>
      <c r="AS873" s="10"/>
    </row>
    <row r="874" ht="24.75" customHeight="1">
      <c r="A874" s="10"/>
      <c r="B874" s="13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3"/>
      <c r="AQ874" s="10"/>
      <c r="AR874" s="10"/>
      <c r="AS874" s="10"/>
    </row>
    <row r="875" ht="24.75" customHeight="1">
      <c r="A875" s="10"/>
      <c r="B875" s="13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3"/>
      <c r="AQ875" s="10"/>
      <c r="AR875" s="10"/>
      <c r="AS875" s="10"/>
    </row>
    <row r="876" ht="24.75" customHeight="1">
      <c r="A876" s="10"/>
      <c r="B876" s="13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3"/>
      <c r="AQ876" s="10"/>
      <c r="AR876" s="10"/>
      <c r="AS876" s="10"/>
    </row>
    <row r="877" ht="24.75" customHeight="1">
      <c r="A877" s="10"/>
      <c r="B877" s="13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3"/>
      <c r="AQ877" s="10"/>
      <c r="AR877" s="10"/>
      <c r="AS877" s="10"/>
    </row>
    <row r="878" ht="24.75" customHeight="1">
      <c r="A878" s="10"/>
      <c r="B878" s="13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3"/>
      <c r="AQ878" s="10"/>
      <c r="AR878" s="10"/>
      <c r="AS878" s="10"/>
    </row>
    <row r="879" ht="24.75" customHeight="1">
      <c r="A879" s="10"/>
      <c r="B879" s="13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3"/>
      <c r="AQ879" s="10"/>
      <c r="AR879" s="10"/>
      <c r="AS879" s="10"/>
    </row>
    <row r="880" ht="24.75" customHeight="1">
      <c r="A880" s="10"/>
      <c r="B880" s="13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3"/>
      <c r="AQ880" s="10"/>
      <c r="AR880" s="10"/>
      <c r="AS880" s="10"/>
    </row>
    <row r="881" ht="24.75" customHeight="1">
      <c r="A881" s="10"/>
      <c r="B881" s="13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3"/>
      <c r="AQ881" s="10"/>
      <c r="AR881" s="10"/>
      <c r="AS881" s="10"/>
    </row>
    <row r="882" ht="24.75" customHeight="1">
      <c r="A882" s="10"/>
      <c r="B882" s="13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3"/>
      <c r="AQ882" s="10"/>
      <c r="AR882" s="10"/>
      <c r="AS882" s="10"/>
    </row>
    <row r="883" ht="24.75" customHeight="1">
      <c r="A883" s="10"/>
      <c r="B883" s="13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3"/>
      <c r="AQ883" s="10"/>
      <c r="AR883" s="10"/>
      <c r="AS883" s="10"/>
    </row>
    <row r="884" ht="24.75" customHeight="1">
      <c r="A884" s="10"/>
      <c r="B884" s="13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3"/>
      <c r="AQ884" s="10"/>
      <c r="AR884" s="10"/>
      <c r="AS884" s="10"/>
    </row>
    <row r="885" ht="24.75" customHeight="1">
      <c r="A885" s="10"/>
      <c r="B885" s="13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3"/>
      <c r="AQ885" s="10"/>
      <c r="AR885" s="10"/>
      <c r="AS885" s="10"/>
    </row>
    <row r="886" ht="24.75" customHeight="1">
      <c r="A886" s="10"/>
      <c r="B886" s="13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3"/>
      <c r="AQ886" s="10"/>
      <c r="AR886" s="10"/>
      <c r="AS886" s="10"/>
    </row>
    <row r="887" ht="24.75" customHeight="1">
      <c r="A887" s="10"/>
      <c r="B887" s="13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3"/>
      <c r="AQ887" s="10"/>
      <c r="AR887" s="10"/>
      <c r="AS887" s="10"/>
    </row>
    <row r="888" ht="24.75" customHeight="1">
      <c r="A888" s="10"/>
      <c r="B888" s="13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3"/>
      <c r="AQ888" s="10"/>
      <c r="AR888" s="10"/>
      <c r="AS888" s="10"/>
    </row>
    <row r="889" ht="24.75" customHeight="1">
      <c r="A889" s="10"/>
      <c r="B889" s="13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3"/>
      <c r="AQ889" s="10"/>
      <c r="AR889" s="10"/>
      <c r="AS889" s="10"/>
    </row>
    <row r="890" ht="24.75" customHeight="1">
      <c r="A890" s="10"/>
      <c r="B890" s="13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3"/>
      <c r="AQ890" s="10"/>
      <c r="AR890" s="10"/>
      <c r="AS890" s="10"/>
    </row>
    <row r="891" ht="24.75" customHeight="1">
      <c r="A891" s="10"/>
      <c r="B891" s="13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3"/>
      <c r="AQ891" s="10"/>
      <c r="AR891" s="10"/>
      <c r="AS891" s="10"/>
    </row>
    <row r="892" ht="24.75" customHeight="1">
      <c r="A892" s="10"/>
      <c r="B892" s="13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3"/>
      <c r="AQ892" s="10"/>
      <c r="AR892" s="10"/>
      <c r="AS892" s="10"/>
    </row>
    <row r="893" ht="24.75" customHeight="1">
      <c r="A893" s="10"/>
      <c r="B893" s="13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3"/>
      <c r="AQ893" s="10"/>
      <c r="AR893" s="10"/>
      <c r="AS893" s="10"/>
    </row>
    <row r="894" ht="24.75" customHeight="1">
      <c r="A894" s="10"/>
      <c r="B894" s="13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3"/>
      <c r="AQ894" s="10"/>
      <c r="AR894" s="10"/>
      <c r="AS894" s="10"/>
    </row>
    <row r="895" ht="24.75" customHeight="1">
      <c r="A895" s="10"/>
      <c r="B895" s="13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3"/>
      <c r="AQ895" s="10"/>
      <c r="AR895" s="10"/>
      <c r="AS895" s="10"/>
    </row>
    <row r="896" ht="24.75" customHeight="1">
      <c r="A896" s="10"/>
      <c r="B896" s="13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3"/>
      <c r="AQ896" s="10"/>
      <c r="AR896" s="10"/>
      <c r="AS896" s="10"/>
    </row>
    <row r="897" ht="24.75" customHeight="1">
      <c r="A897" s="10"/>
      <c r="B897" s="13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3"/>
      <c r="AQ897" s="10"/>
      <c r="AR897" s="10"/>
      <c r="AS897" s="10"/>
    </row>
    <row r="898" ht="24.75" customHeight="1">
      <c r="A898" s="10"/>
      <c r="B898" s="13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3"/>
      <c r="AQ898" s="10"/>
      <c r="AR898" s="10"/>
      <c r="AS898" s="10"/>
    </row>
    <row r="899" ht="24.75" customHeight="1">
      <c r="A899" s="10"/>
      <c r="B899" s="13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3"/>
      <c r="AQ899" s="10"/>
      <c r="AR899" s="10"/>
      <c r="AS899" s="10"/>
    </row>
    <row r="900" ht="24.75" customHeight="1">
      <c r="A900" s="10"/>
      <c r="B900" s="13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3"/>
      <c r="AQ900" s="10"/>
      <c r="AR900" s="10"/>
      <c r="AS900" s="10"/>
    </row>
    <row r="901" ht="24.75" customHeight="1">
      <c r="A901" s="10"/>
      <c r="B901" s="13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3"/>
      <c r="AQ901" s="10"/>
      <c r="AR901" s="10"/>
      <c r="AS901" s="10"/>
    </row>
    <row r="902" ht="24.75" customHeight="1">
      <c r="A902" s="10"/>
      <c r="B902" s="13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3"/>
      <c r="AQ902" s="10"/>
      <c r="AR902" s="10"/>
      <c r="AS902" s="10"/>
    </row>
    <row r="903" ht="24.75" customHeight="1">
      <c r="A903" s="10"/>
      <c r="B903" s="13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3"/>
      <c r="AQ903" s="10"/>
      <c r="AR903" s="10"/>
      <c r="AS903" s="10"/>
    </row>
    <row r="904" ht="24.75" customHeight="1">
      <c r="A904" s="10"/>
      <c r="B904" s="13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3"/>
      <c r="AQ904" s="10"/>
      <c r="AR904" s="10"/>
      <c r="AS904" s="10"/>
    </row>
    <row r="905" ht="24.75" customHeight="1">
      <c r="A905" s="10"/>
      <c r="B905" s="13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3"/>
      <c r="AQ905" s="10"/>
      <c r="AR905" s="10"/>
      <c r="AS905" s="10"/>
    </row>
    <row r="906" ht="24.75" customHeight="1">
      <c r="A906" s="10"/>
      <c r="B906" s="13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3"/>
      <c r="AQ906" s="10"/>
      <c r="AR906" s="10"/>
      <c r="AS906" s="10"/>
    </row>
    <row r="907" ht="24.75" customHeight="1">
      <c r="A907" s="10"/>
      <c r="B907" s="13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3"/>
      <c r="AQ907" s="10"/>
      <c r="AR907" s="10"/>
      <c r="AS907" s="10"/>
    </row>
    <row r="908" ht="24.75" customHeight="1">
      <c r="A908" s="10"/>
      <c r="B908" s="13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3"/>
      <c r="AQ908" s="10"/>
      <c r="AR908" s="10"/>
      <c r="AS908" s="10"/>
    </row>
    <row r="909" ht="24.75" customHeight="1">
      <c r="A909" s="10"/>
      <c r="B909" s="13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3"/>
      <c r="AQ909" s="10"/>
      <c r="AR909" s="10"/>
      <c r="AS909" s="10"/>
    </row>
    <row r="910" ht="24.75" customHeight="1">
      <c r="A910" s="10"/>
      <c r="B910" s="13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3"/>
      <c r="AQ910" s="10"/>
      <c r="AR910" s="10"/>
      <c r="AS910" s="10"/>
    </row>
    <row r="911" ht="24.75" customHeight="1">
      <c r="A911" s="10"/>
      <c r="B911" s="13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3"/>
      <c r="AQ911" s="10"/>
      <c r="AR911" s="10"/>
      <c r="AS911" s="10"/>
    </row>
    <row r="912" ht="24.75" customHeight="1">
      <c r="A912" s="10"/>
      <c r="B912" s="13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3"/>
      <c r="AQ912" s="10"/>
      <c r="AR912" s="10"/>
      <c r="AS912" s="10"/>
    </row>
    <row r="913" ht="24.75" customHeight="1">
      <c r="A913" s="10"/>
      <c r="B913" s="13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3"/>
      <c r="AQ913" s="10"/>
      <c r="AR913" s="10"/>
      <c r="AS913" s="10"/>
    </row>
    <row r="914" ht="24.75" customHeight="1">
      <c r="A914" s="10"/>
      <c r="B914" s="13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3"/>
      <c r="AQ914" s="10"/>
      <c r="AR914" s="10"/>
      <c r="AS914" s="10"/>
    </row>
    <row r="915" ht="24.75" customHeight="1">
      <c r="A915" s="10"/>
      <c r="B915" s="13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3"/>
      <c r="AQ915" s="10"/>
      <c r="AR915" s="10"/>
      <c r="AS915" s="10"/>
    </row>
    <row r="916" ht="24.75" customHeight="1">
      <c r="A916" s="10"/>
      <c r="B916" s="13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3"/>
      <c r="AQ916" s="10"/>
      <c r="AR916" s="10"/>
      <c r="AS916" s="10"/>
    </row>
    <row r="917" ht="24.75" customHeight="1">
      <c r="A917" s="10"/>
      <c r="B917" s="13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3"/>
      <c r="AQ917" s="10"/>
      <c r="AR917" s="10"/>
      <c r="AS917" s="10"/>
    </row>
    <row r="918" ht="24.75" customHeight="1">
      <c r="A918" s="10"/>
      <c r="B918" s="13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3"/>
      <c r="AQ918" s="10"/>
      <c r="AR918" s="10"/>
      <c r="AS918" s="10"/>
    </row>
    <row r="919" ht="24.75" customHeight="1">
      <c r="A919" s="10"/>
      <c r="B919" s="13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3"/>
      <c r="AQ919" s="10"/>
      <c r="AR919" s="10"/>
      <c r="AS919" s="10"/>
    </row>
    <row r="920" ht="24.75" customHeight="1">
      <c r="A920" s="10"/>
      <c r="B920" s="13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3"/>
      <c r="AQ920" s="10"/>
      <c r="AR920" s="10"/>
      <c r="AS920" s="10"/>
    </row>
    <row r="921" ht="24.75" customHeight="1">
      <c r="A921" s="10"/>
      <c r="B921" s="13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3"/>
      <c r="AQ921" s="10"/>
      <c r="AR921" s="10"/>
      <c r="AS921" s="10"/>
    </row>
    <row r="922" ht="24.75" customHeight="1">
      <c r="A922" s="10"/>
      <c r="B922" s="13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3"/>
      <c r="AQ922" s="10"/>
      <c r="AR922" s="10"/>
      <c r="AS922" s="10"/>
    </row>
    <row r="923" ht="24.75" customHeight="1">
      <c r="A923" s="10"/>
      <c r="B923" s="13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3"/>
      <c r="AQ923" s="10"/>
      <c r="AR923" s="10"/>
      <c r="AS923" s="10"/>
    </row>
    <row r="924" ht="24.75" customHeight="1">
      <c r="A924" s="10"/>
      <c r="B924" s="13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3"/>
      <c r="AQ924" s="10"/>
      <c r="AR924" s="10"/>
      <c r="AS924" s="10"/>
    </row>
    <row r="925" ht="24.75" customHeight="1">
      <c r="A925" s="10"/>
      <c r="B925" s="13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3"/>
      <c r="AQ925" s="10"/>
      <c r="AR925" s="10"/>
      <c r="AS925" s="10"/>
    </row>
    <row r="926" ht="24.75" customHeight="1">
      <c r="A926" s="10"/>
      <c r="B926" s="13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3"/>
      <c r="AQ926" s="10"/>
      <c r="AR926" s="10"/>
      <c r="AS926" s="10"/>
    </row>
    <row r="927" ht="24.75" customHeight="1">
      <c r="A927" s="10"/>
      <c r="B927" s="13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3"/>
      <c r="AQ927" s="10"/>
      <c r="AR927" s="10"/>
      <c r="AS927" s="10"/>
    </row>
    <row r="928" ht="24.75" customHeight="1">
      <c r="A928" s="10"/>
      <c r="B928" s="13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3"/>
      <c r="AQ928" s="10"/>
      <c r="AR928" s="10"/>
      <c r="AS928" s="10"/>
    </row>
    <row r="929" ht="24.75" customHeight="1">
      <c r="A929" s="10"/>
      <c r="B929" s="13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3"/>
      <c r="AQ929" s="10"/>
      <c r="AR929" s="10"/>
      <c r="AS929" s="10"/>
    </row>
    <row r="930" ht="24.75" customHeight="1">
      <c r="A930" s="10"/>
      <c r="B930" s="13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3"/>
      <c r="AQ930" s="10"/>
      <c r="AR930" s="10"/>
      <c r="AS930" s="10"/>
    </row>
    <row r="931" ht="24.75" customHeight="1">
      <c r="A931" s="10"/>
      <c r="B931" s="13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3"/>
      <c r="AQ931" s="10"/>
      <c r="AR931" s="10"/>
      <c r="AS931" s="10"/>
    </row>
    <row r="932" ht="24.75" customHeight="1">
      <c r="A932" s="10"/>
      <c r="B932" s="13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3"/>
      <c r="AQ932" s="10"/>
      <c r="AR932" s="10"/>
      <c r="AS932" s="10"/>
    </row>
    <row r="933" ht="24.75" customHeight="1">
      <c r="A933" s="10"/>
      <c r="B933" s="13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3"/>
      <c r="AQ933" s="10"/>
      <c r="AR933" s="10"/>
      <c r="AS933" s="10"/>
    </row>
    <row r="934" ht="24.75" customHeight="1">
      <c r="A934" s="10"/>
      <c r="B934" s="13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3"/>
      <c r="AQ934" s="10"/>
      <c r="AR934" s="10"/>
      <c r="AS934" s="10"/>
    </row>
    <row r="935" ht="24.75" customHeight="1">
      <c r="A935" s="10"/>
      <c r="B935" s="13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3"/>
      <c r="AQ935" s="10"/>
      <c r="AR935" s="10"/>
      <c r="AS935" s="10"/>
    </row>
    <row r="936" ht="24.75" customHeight="1">
      <c r="A936" s="10"/>
      <c r="B936" s="13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3"/>
      <c r="AQ936" s="10"/>
      <c r="AR936" s="10"/>
      <c r="AS936" s="10"/>
    </row>
    <row r="937" ht="24.75" customHeight="1">
      <c r="A937" s="10"/>
      <c r="B937" s="13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3"/>
      <c r="AQ937" s="10"/>
      <c r="AR937" s="10"/>
      <c r="AS937" s="10"/>
    </row>
    <row r="938" ht="24.75" customHeight="1">
      <c r="A938" s="10"/>
      <c r="B938" s="13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3"/>
      <c r="AQ938" s="10"/>
      <c r="AR938" s="10"/>
      <c r="AS938" s="10"/>
    </row>
    <row r="939" ht="24.75" customHeight="1">
      <c r="A939" s="10"/>
      <c r="B939" s="13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3"/>
      <c r="AQ939" s="10"/>
      <c r="AR939" s="10"/>
      <c r="AS939" s="10"/>
    </row>
    <row r="940" ht="24.75" customHeight="1">
      <c r="A940" s="10"/>
      <c r="B940" s="13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3"/>
      <c r="AQ940" s="10"/>
      <c r="AR940" s="10"/>
      <c r="AS940" s="10"/>
    </row>
    <row r="941" ht="24.75" customHeight="1">
      <c r="A941" s="10"/>
      <c r="B941" s="13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3"/>
      <c r="AQ941" s="10"/>
      <c r="AR941" s="10"/>
      <c r="AS941" s="10"/>
    </row>
    <row r="942" ht="24.75" customHeight="1">
      <c r="A942" s="10"/>
      <c r="B942" s="13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3"/>
      <c r="AQ942" s="10"/>
      <c r="AR942" s="10"/>
      <c r="AS942" s="10"/>
    </row>
    <row r="943" ht="24.75" customHeight="1">
      <c r="A943" s="10"/>
      <c r="B943" s="13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3"/>
      <c r="AQ943" s="10"/>
      <c r="AR943" s="10"/>
      <c r="AS943" s="10"/>
    </row>
    <row r="944" ht="24.75" customHeight="1">
      <c r="A944" s="10"/>
      <c r="B944" s="13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3"/>
      <c r="AQ944" s="10"/>
      <c r="AR944" s="10"/>
      <c r="AS944" s="10"/>
    </row>
    <row r="945" ht="24.75" customHeight="1">
      <c r="A945" s="10"/>
      <c r="B945" s="13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3"/>
      <c r="AQ945" s="10"/>
      <c r="AR945" s="10"/>
      <c r="AS945" s="10"/>
    </row>
    <row r="946" ht="24.75" customHeight="1">
      <c r="A946" s="10"/>
      <c r="B946" s="13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3"/>
      <c r="AQ946" s="10"/>
      <c r="AR946" s="10"/>
      <c r="AS946" s="10"/>
    </row>
    <row r="947" ht="24.75" customHeight="1">
      <c r="A947" s="10"/>
      <c r="B947" s="13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3"/>
      <c r="AQ947" s="10"/>
      <c r="AR947" s="10"/>
      <c r="AS947" s="10"/>
    </row>
    <row r="948" ht="24.75" customHeight="1">
      <c r="A948" s="10"/>
      <c r="B948" s="13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3"/>
      <c r="AQ948" s="10"/>
      <c r="AR948" s="10"/>
      <c r="AS948" s="10"/>
    </row>
    <row r="949" ht="24.75" customHeight="1">
      <c r="A949" s="10"/>
      <c r="B949" s="13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3"/>
      <c r="AQ949" s="10"/>
      <c r="AR949" s="10"/>
      <c r="AS949" s="10"/>
    </row>
    <row r="950" ht="24.75" customHeight="1">
      <c r="A950" s="10"/>
      <c r="B950" s="13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3"/>
      <c r="AQ950" s="10"/>
      <c r="AR950" s="10"/>
      <c r="AS950" s="10"/>
    </row>
    <row r="951" ht="24.75" customHeight="1">
      <c r="A951" s="10"/>
      <c r="B951" s="13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3"/>
      <c r="AQ951" s="10"/>
      <c r="AR951" s="10"/>
      <c r="AS951" s="10"/>
    </row>
    <row r="952" ht="24.75" customHeight="1">
      <c r="A952" s="10"/>
      <c r="B952" s="13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3"/>
      <c r="AQ952" s="10"/>
      <c r="AR952" s="10"/>
      <c r="AS952" s="10"/>
    </row>
    <row r="953" ht="24.75" customHeight="1">
      <c r="A953" s="10"/>
      <c r="B953" s="13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3"/>
      <c r="AQ953" s="10"/>
      <c r="AR953" s="10"/>
      <c r="AS953" s="10"/>
    </row>
    <row r="954" ht="24.75" customHeight="1">
      <c r="A954" s="10"/>
      <c r="B954" s="13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3"/>
      <c r="AQ954" s="10"/>
      <c r="AR954" s="10"/>
      <c r="AS954" s="10"/>
    </row>
    <row r="955" ht="24.75" customHeight="1">
      <c r="A955" s="10"/>
      <c r="B955" s="13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3"/>
      <c r="AQ955" s="10"/>
      <c r="AR955" s="10"/>
      <c r="AS955" s="10"/>
    </row>
    <row r="956" ht="24.75" customHeight="1">
      <c r="A956" s="10"/>
      <c r="B956" s="13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3"/>
      <c r="AQ956" s="10"/>
      <c r="AR956" s="10"/>
      <c r="AS956" s="10"/>
    </row>
    <row r="957" ht="24.75" customHeight="1">
      <c r="A957" s="10"/>
      <c r="B957" s="13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3"/>
      <c r="AQ957" s="10"/>
      <c r="AR957" s="10"/>
      <c r="AS957" s="10"/>
    </row>
    <row r="958" ht="24.75" customHeight="1">
      <c r="A958" s="10"/>
      <c r="B958" s="13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3"/>
      <c r="AQ958" s="10"/>
      <c r="AR958" s="10"/>
      <c r="AS958" s="10"/>
    </row>
    <row r="959" ht="24.75" customHeight="1">
      <c r="A959" s="10"/>
      <c r="B959" s="13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3"/>
      <c r="AQ959" s="10"/>
      <c r="AR959" s="10"/>
      <c r="AS959" s="10"/>
    </row>
    <row r="960" ht="24.75" customHeight="1">
      <c r="A960" s="10"/>
      <c r="B960" s="13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3"/>
      <c r="AQ960" s="10"/>
      <c r="AR960" s="10"/>
      <c r="AS960" s="10"/>
    </row>
    <row r="961" ht="24.75" customHeight="1">
      <c r="A961" s="10"/>
      <c r="B961" s="13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3"/>
      <c r="AQ961" s="10"/>
      <c r="AR961" s="10"/>
      <c r="AS961" s="10"/>
    </row>
    <row r="962" ht="24.75" customHeight="1">
      <c r="A962" s="10"/>
      <c r="B962" s="13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3"/>
      <c r="AQ962" s="10"/>
      <c r="AR962" s="10"/>
      <c r="AS962" s="10"/>
    </row>
    <row r="963" ht="24.75" customHeight="1">
      <c r="A963" s="10"/>
      <c r="B963" s="13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3"/>
      <c r="AQ963" s="10"/>
      <c r="AR963" s="10"/>
      <c r="AS963" s="10"/>
    </row>
    <row r="964" ht="24.75" customHeight="1">
      <c r="A964" s="10"/>
      <c r="B964" s="13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3"/>
      <c r="AQ964" s="10"/>
      <c r="AR964" s="10"/>
      <c r="AS964" s="10"/>
    </row>
    <row r="965" ht="24.75" customHeight="1">
      <c r="A965" s="10"/>
      <c r="B965" s="13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3"/>
      <c r="AQ965" s="10"/>
      <c r="AR965" s="10"/>
      <c r="AS965" s="10"/>
    </row>
    <row r="966" ht="24.75" customHeight="1">
      <c r="A966" s="10"/>
      <c r="B966" s="13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3"/>
      <c r="AQ966" s="10"/>
      <c r="AR966" s="10"/>
      <c r="AS966" s="10"/>
    </row>
    <row r="967" ht="24.75" customHeight="1">
      <c r="A967" s="10"/>
      <c r="B967" s="13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3"/>
      <c r="AQ967" s="10"/>
      <c r="AR967" s="10"/>
      <c r="AS967" s="10"/>
    </row>
    <row r="968" ht="24.75" customHeight="1">
      <c r="A968" s="10"/>
      <c r="B968" s="13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3"/>
      <c r="AQ968" s="10"/>
      <c r="AR968" s="10"/>
      <c r="AS968" s="10"/>
    </row>
    <row r="969" ht="24.75" customHeight="1">
      <c r="A969" s="10"/>
      <c r="B969" s="13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3"/>
      <c r="AQ969" s="10"/>
      <c r="AR969" s="10"/>
      <c r="AS969" s="10"/>
    </row>
    <row r="970" ht="24.75" customHeight="1">
      <c r="A970" s="10"/>
      <c r="B970" s="13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3"/>
      <c r="AQ970" s="10"/>
      <c r="AR970" s="10"/>
      <c r="AS970" s="10"/>
    </row>
    <row r="971" ht="24.75" customHeight="1">
      <c r="A971" s="10"/>
      <c r="B971" s="13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3"/>
      <c r="AQ971" s="10"/>
      <c r="AR971" s="10"/>
      <c r="AS971" s="10"/>
    </row>
    <row r="972" ht="24.75" customHeight="1">
      <c r="A972" s="10"/>
      <c r="B972" s="13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3"/>
      <c r="AQ972" s="10"/>
      <c r="AR972" s="10"/>
      <c r="AS972" s="10"/>
    </row>
    <row r="973" ht="24.75" customHeight="1">
      <c r="A973" s="10"/>
      <c r="B973" s="13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3"/>
      <c r="AQ973" s="10"/>
      <c r="AR973" s="10"/>
      <c r="AS973" s="10"/>
    </row>
    <row r="974" ht="24.75" customHeight="1">
      <c r="A974" s="10"/>
      <c r="B974" s="13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3"/>
      <c r="AQ974" s="10"/>
      <c r="AR974" s="10"/>
      <c r="AS974" s="10"/>
    </row>
    <row r="975" ht="24.75" customHeight="1">
      <c r="A975" s="10"/>
      <c r="B975" s="13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3"/>
      <c r="AQ975" s="10"/>
      <c r="AR975" s="10"/>
      <c r="AS975" s="10"/>
    </row>
    <row r="976" ht="24.75" customHeight="1">
      <c r="A976" s="10"/>
      <c r="B976" s="13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3"/>
      <c r="AQ976" s="10"/>
      <c r="AR976" s="10"/>
      <c r="AS976" s="10"/>
    </row>
    <row r="977" ht="24.75" customHeight="1">
      <c r="A977" s="10"/>
      <c r="B977" s="13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3"/>
      <c r="AQ977" s="10"/>
      <c r="AR977" s="10"/>
      <c r="AS977" s="10"/>
    </row>
    <row r="978" ht="24.75" customHeight="1">
      <c r="A978" s="10"/>
      <c r="B978" s="13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3"/>
      <c r="AQ978" s="10"/>
      <c r="AR978" s="10"/>
      <c r="AS978" s="10"/>
    </row>
    <row r="979" ht="24.75" customHeight="1">
      <c r="A979" s="10"/>
      <c r="B979" s="13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3"/>
      <c r="AQ979" s="10"/>
      <c r="AR979" s="10"/>
      <c r="AS979" s="10"/>
    </row>
    <row r="980" ht="24.75" customHeight="1">
      <c r="A980" s="10"/>
      <c r="B980" s="13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3"/>
      <c r="AQ980" s="10"/>
      <c r="AR980" s="10"/>
      <c r="AS980" s="10"/>
    </row>
    <row r="981" ht="24.75" customHeight="1">
      <c r="A981" s="10"/>
      <c r="B981" s="13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3"/>
      <c r="AQ981" s="10"/>
      <c r="AR981" s="10"/>
      <c r="AS981" s="10"/>
    </row>
    <row r="982" ht="24.75" customHeight="1">
      <c r="A982" s="10"/>
      <c r="B982" s="13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3"/>
      <c r="AQ982" s="10"/>
      <c r="AR982" s="10"/>
      <c r="AS982" s="10"/>
    </row>
    <row r="983" ht="24.75" customHeight="1">
      <c r="A983" s="10"/>
      <c r="B983" s="13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3"/>
      <c r="AQ983" s="10"/>
      <c r="AR983" s="10"/>
      <c r="AS983" s="10"/>
    </row>
    <row r="984" ht="24.75" customHeight="1">
      <c r="A984" s="10"/>
      <c r="B984" s="13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3"/>
      <c r="AQ984" s="10"/>
      <c r="AR984" s="10"/>
      <c r="AS984" s="10"/>
    </row>
    <row r="985" ht="24.75" customHeight="1">
      <c r="A985" s="10"/>
      <c r="B985" s="13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3"/>
      <c r="AQ985" s="10"/>
      <c r="AR985" s="10"/>
      <c r="AS985" s="10"/>
    </row>
    <row r="986" ht="24.75" customHeight="1">
      <c r="A986" s="10"/>
      <c r="B986" s="13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3"/>
      <c r="AQ986" s="10"/>
      <c r="AR986" s="10"/>
      <c r="AS986" s="10"/>
    </row>
    <row r="987" ht="24.75" customHeight="1">
      <c r="A987" s="10"/>
      <c r="B987" s="13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3"/>
      <c r="AQ987" s="10"/>
      <c r="AR987" s="10"/>
      <c r="AS987" s="10"/>
    </row>
    <row r="988" ht="24.75" customHeight="1">
      <c r="A988" s="10"/>
      <c r="B988" s="13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3"/>
      <c r="AQ988" s="10"/>
      <c r="AR988" s="10"/>
      <c r="AS988" s="10"/>
    </row>
    <row r="989" ht="24.75" customHeight="1">
      <c r="A989" s="10"/>
      <c r="B989" s="13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3"/>
      <c r="AQ989" s="10"/>
      <c r="AR989" s="10"/>
      <c r="AS989" s="10"/>
    </row>
    <row r="990" ht="24.75" customHeight="1">
      <c r="A990" s="10"/>
      <c r="B990" s="13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3"/>
      <c r="AQ990" s="10"/>
      <c r="AR990" s="10"/>
      <c r="AS990" s="10"/>
    </row>
    <row r="991" ht="24.75" customHeight="1">
      <c r="A991" s="10"/>
      <c r="B991" s="13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3"/>
      <c r="AQ991" s="10"/>
      <c r="AR991" s="10"/>
      <c r="AS991" s="10"/>
    </row>
    <row r="992" ht="24.75" customHeight="1">
      <c r="A992" s="10"/>
      <c r="B992" s="13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3"/>
      <c r="AQ992" s="10"/>
      <c r="AR992" s="10"/>
      <c r="AS992" s="10"/>
    </row>
    <row r="993" ht="24.75" customHeight="1">
      <c r="A993" s="10"/>
      <c r="B993" s="13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3"/>
      <c r="AQ993" s="10"/>
      <c r="AR993" s="10"/>
      <c r="AS993" s="10"/>
    </row>
    <row r="994" ht="24.75" customHeight="1">
      <c r="A994" s="10"/>
      <c r="B994" s="13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3"/>
      <c r="AQ994" s="10"/>
      <c r="AR994" s="10"/>
      <c r="AS994" s="10"/>
    </row>
    <row r="995" ht="24.75" customHeight="1">
      <c r="A995" s="10"/>
      <c r="B995" s="13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3"/>
      <c r="AQ995" s="10"/>
      <c r="AR995" s="10"/>
      <c r="AS995" s="10"/>
    </row>
    <row r="996" ht="24.75" customHeight="1">
      <c r="A996" s="10"/>
      <c r="B996" s="13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3"/>
      <c r="AQ996" s="10"/>
      <c r="AR996" s="10"/>
      <c r="AS996" s="10"/>
    </row>
    <row r="997" ht="24.75" customHeight="1">
      <c r="A997" s="10"/>
      <c r="B997" s="13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3"/>
      <c r="AQ997" s="10"/>
      <c r="AR997" s="10"/>
      <c r="AS997" s="10"/>
    </row>
    <row r="998" ht="24.75" customHeight="1">
      <c r="A998" s="10"/>
      <c r="B998" s="13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3"/>
      <c r="AQ998" s="10"/>
      <c r="AR998" s="10"/>
      <c r="AS998" s="10"/>
    </row>
    <row r="999" ht="24.75" customHeight="1">
      <c r="A999" s="10"/>
      <c r="B999" s="13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3"/>
      <c r="AQ999" s="10"/>
      <c r="AR999" s="10"/>
      <c r="AS999" s="10"/>
    </row>
    <row r="1000" ht="24.75" customHeight="1">
      <c r="A1000" s="10"/>
      <c r="B1000" s="13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3"/>
      <c r="AQ1000" s="10"/>
      <c r="AR1000" s="10"/>
      <c r="AS1000" s="10"/>
    </row>
  </sheetData>
  <autoFilter ref="$B$3:$AN$14"/>
  <conditionalFormatting sqref="AK1:AK14 D4:J15 K4:O7 P4:Q15 R4:R9 S4:V12 W4:X15 Y4:AC10 AD4:AE15 AF4:AJ10 K9:K10 L9:O9 R11:R12 AF14:AJ15 K15:O15 R15:V15 Y15:AC15">
    <cfRule type="beginsWith" dxfId="0" priority="1" operator="beginsWith" text="PRE">
      <formula>LEFT((AK1),LEN("PRE"))=("PRE")</formula>
    </cfRule>
  </conditionalFormatting>
  <conditionalFormatting sqref="AK1:AK14 D4:J15 K4:O7 P4:Q15 R4:R9 S4:V12 W4:X15 Y4:AC10 AD4:AE15 AF4:AJ10 K9:K10 L9:O9 R11:R12 AF14:AJ15 K15:O15 R15:V15 Y15:AC15">
    <cfRule type="beginsWith" dxfId="1" priority="2" operator="beginsWith" text="VRE">
      <formula>LEFT((AK1),LEN("VRE"))=("VRE")</formula>
    </cfRule>
  </conditionalFormatting>
  <conditionalFormatting sqref="AK1:AK14 D4:J15 K4:O7 P4:Q15 R4:R9 S4:V12 W4:X15 Y4:AC10 AD4:AE15 AF4:AJ10 K9:K10 L9:O9 R11:R12 AF14:AJ15 K15:O15 R15:V15 Y15:AC15">
    <cfRule type="beginsWith" dxfId="2" priority="3" operator="beginsWith" text="ONL">
      <formula>LEFT((AK1),LEN("ONL"))=("ONL")</formula>
    </cfRule>
  </conditionalFormatting>
  <conditionalFormatting sqref="AK1:AK14 D4:J15 K4:O7 P4:Q15 R4:R9 S4:V12 W4:X15 Y4:AC10 AD4:AE15 AF4:AJ10 K9:K10 L9:O9 R11:R12 AF14:AJ15 K15:O15 R15:V15 Y15:AC15">
    <cfRule type="beginsWith" dxfId="3" priority="4" operator="beginsWith" text="ATR">
      <formula>LEFT((AK1),LEN("ATR"))=("ATR")</formula>
    </cfRule>
  </conditionalFormatting>
  <conditionalFormatting sqref="AK1:AK14 D4:J15 K4:O7 P4:Q15 R4:R9 S4:V12 W4:X15 Y4:AC10 AD4:AE15 AF4:AJ10 K9:K10 L9:O9 R11:R12 AF14:AJ15 K15:O15 R15:V15 Y15:AC15">
    <cfRule type="beginsWith" dxfId="4" priority="5" operator="beginsWith" text="AUJ">
      <formula>LEFT((AK1),LEN("AUJ"))=("AUJ")</formula>
    </cfRule>
  </conditionalFormatting>
  <conditionalFormatting sqref="AK1:AK14 D4:J15 K4:O7 P4:Q15 R4:R9 S4:V12 W4:X15 Y4:AC10 AD4:AE15 AF4:AJ10 K9:K10 L9:O9 R11:R12 AF14:AJ15 K15:O15 R15:V15 Y15:AC15">
    <cfRule type="beginsWith" dxfId="5" priority="6" operator="beginsWith" text="REC">
      <formula>LEFT((AK1),LEN("REC"))=("REC")</formula>
    </cfRule>
  </conditionalFormatting>
  <conditionalFormatting sqref="AK1:AK14 D4:J15 K4:O7 P4:Q15 R4:R9 S4:V12 W4:X15 Y4:AC10 AD4:AE15 AF4:AJ10 K9:K10 L9:O9 R11:R12 AF14:AJ15 K15:O15 R15:V15 Y15:AC15">
    <cfRule type="beginsWith" dxfId="6" priority="7" operator="beginsWith" text="CLI">
      <formula>LEFT((AK1),LEN("CLI"))=("CLI")</formula>
    </cfRule>
  </conditionalFormatting>
  <conditionalFormatting sqref="AK1:AK14 D4:J15 K4:O7 P4:Q15 R4:R9 S4:V12 W4:X15 Y4:AC10 AD4:AE15 AF4:AJ10 K9:K10 L9:O9 R11:R12 AF14:AJ15 K15:O15 R15:V15 Y15:AC15">
    <cfRule type="beginsWith" dxfId="7" priority="8" operator="beginsWith" text="INT">
      <formula>LEFT((AK1),LEN("INT"))=("INT")</formula>
    </cfRule>
  </conditionalFormatting>
  <conditionalFormatting sqref="D4:J15 K4:O7 P4:Q15 R4:R9 S4:V12 W4:X15 Y4:AC10 AD4:AE15 AF4:AJ10 K9:K10 L9:O9 R11:R12 AF14:AJ15 K15:O15 R15:V15 Y15:AC15">
    <cfRule type="beginsWith" dxfId="8" priority="9" operator="beginsWith" text="CLIC">
      <formula>LEFT((D4),LEN("CLIC"))=("CLIC")</formula>
    </cfRule>
  </conditionalFormatting>
  <conditionalFormatting sqref="K4:O8 R4:V9 Y4:AC8 AF4:AJ8 D5:F5 P5 W5:X5 AD5 D7:F7 Y10 AC10 AG10:AJ10">
    <cfRule type="beginsWith" dxfId="0" priority="10" operator="beginsWith" text="PRE">
      <formula>LEFT((K4),LEN("PRE"))=("PRE")</formula>
    </cfRule>
  </conditionalFormatting>
  <conditionalFormatting sqref="K4:O8 R4:V9 Y4:AC8 AF4:AJ8 D5:F5 P5 W5:X5 AD5 D7:F7 Y10 AC10 AG10:AJ10">
    <cfRule type="beginsWith" dxfId="1" priority="11" operator="beginsWith" text="VRE">
      <formula>LEFT((K4),LEN("VRE"))=("VRE")</formula>
    </cfRule>
  </conditionalFormatting>
  <conditionalFormatting sqref="K4:O8 R4:V9 Y4:AC8 AF4:AJ8 D5:F5 P5 W5:X5 AD5 D7:F7 Y10 AC10 AG10:AJ10">
    <cfRule type="beginsWith" dxfId="2" priority="12" operator="beginsWith" text="ONL">
      <formula>LEFT((K4),LEN("ONL"))=("ONL")</formula>
    </cfRule>
  </conditionalFormatting>
  <conditionalFormatting sqref="K4:O8 R4:V9 Y4:AC8 AF4:AJ8 D5:F5 P5 W5:X5 AD5 D7:F7 Y10 AC10 AG10:AJ10">
    <cfRule type="beginsWith" dxfId="3" priority="13" operator="beginsWith" text="ATR">
      <formula>LEFT((K4),LEN("ATR"))=("ATR")</formula>
    </cfRule>
  </conditionalFormatting>
  <conditionalFormatting sqref="K4:O8 R4:V9 Y4:AC8 AF4:AJ8 D5:F5 P5 W5:X5 AD5 D7:F7 Y10 AC10 AG10:AJ10">
    <cfRule type="beginsWith" dxfId="4" priority="14" operator="beginsWith" text="AUJ">
      <formula>LEFT((K4),LEN("AUJ"))=("AUJ")</formula>
    </cfRule>
  </conditionalFormatting>
  <conditionalFormatting sqref="K4:O8 R4:V9 Y4:AC8 AF4:AJ8 D5:F5 P5 W5:X5 AD5 D7:F7 Y10 AC10 AG10:AJ10">
    <cfRule type="beginsWith" dxfId="5" priority="15" operator="beginsWith" text="REC">
      <formula>LEFT((K4),LEN("REC"))=("REC")</formula>
    </cfRule>
  </conditionalFormatting>
  <conditionalFormatting sqref="K4:O8 R4:V9 Y4:AC8 AF4:AJ8 D5:F5 P5 W5:X5 AD5 D7:F7 Y10 AC10 AG10:AJ10">
    <cfRule type="beginsWith" dxfId="6" priority="16" operator="beginsWith" text="CLI">
      <formula>LEFT((K4),LEN("CLI"))=("CLI")</formula>
    </cfRule>
  </conditionalFormatting>
  <conditionalFormatting sqref="K4:O8 R4:V9 Y4:AC8 AF4:AJ8 D5:F5 P5 W5:X5 AD5 D7:F7 Y10 AC10 AG10:AJ10">
    <cfRule type="beginsWith" dxfId="7" priority="17" operator="beginsWith" text="INT">
      <formula>LEFT((K4),LEN("INT"))=("INT")</formula>
    </cfRule>
  </conditionalFormatting>
  <conditionalFormatting sqref="K4:O8 R4:V9 Y4:AC8 AF4:AJ8 D5:F5 P5 W5:X5 AD5 D7:F7 Y10 AC10 AG10:AJ10">
    <cfRule type="beginsWith" dxfId="8" priority="18" operator="beginsWith" text="CLIC">
      <formula>LEFT((K4),LEN("CLIC"))=("CLIC")</formula>
    </cfRule>
  </conditionalFormatting>
  <conditionalFormatting sqref="AP4:AP5 AP7:AP9 AP11:AP12">
    <cfRule type="beginsWith" dxfId="2" priority="19" operator="beginsWith" text="ONL">
      <formula>LEFT((AP4),LEN("ONL"))=("ONL")</formula>
    </cfRule>
  </conditionalFormatting>
  <conditionalFormatting sqref="AP4:AP5 AP7:AP9 AP11:AP12">
    <cfRule type="beginsWith" dxfId="3" priority="20" operator="beginsWith" text="ATR">
      <formula>LEFT((AP4),LEN("ATR"))=("ATR")</formula>
    </cfRule>
  </conditionalFormatting>
  <conditionalFormatting sqref="AP4:AP5 AP7:AP9 AP11:AP12">
    <cfRule type="beginsWith" dxfId="4" priority="21" operator="beginsWith" text="AUJ">
      <formula>LEFT((AP4),LEN("AUJ"))=("AUJ")</formula>
    </cfRule>
  </conditionalFormatting>
  <conditionalFormatting sqref="AP4:AP5 AP7:AP9 AP11:AP12">
    <cfRule type="beginsWith" dxfId="5" priority="22" operator="beginsWith" text="REC">
      <formula>LEFT((AP4),LEN("REC"))=("REC")</formula>
    </cfRule>
  </conditionalFormatting>
  <conditionalFormatting sqref="AP4:AP5 AP7:AP9 AP11:AP12">
    <cfRule type="beginsWith" dxfId="6" priority="23" operator="beginsWith" text="CLI">
      <formula>LEFT((AP4),LEN("CLI"))=("CLI")</formula>
    </cfRule>
  </conditionalFormatting>
  <conditionalFormatting sqref="AP4:AP5 AP7:AP9 AP11:AP12">
    <cfRule type="beginsWith" dxfId="7" priority="24" operator="beginsWith" text="INT">
      <formula>LEFT((AP4),LEN("INT"))=("INT")</formula>
    </cfRule>
  </conditionalFormatting>
  <conditionalFormatting sqref="AP13">
    <cfRule type="beginsWith" dxfId="2" priority="25" operator="beginsWith" text="ONL">
      <formula>LEFT((AP13),LEN("ONL"))=("ONL")</formula>
    </cfRule>
  </conditionalFormatting>
  <conditionalFormatting sqref="AP13">
    <cfRule type="beginsWith" dxfId="3" priority="26" operator="beginsWith" text="ATR">
      <formula>LEFT((AP13),LEN("ATR"))=("ATR")</formula>
    </cfRule>
  </conditionalFormatting>
  <conditionalFormatting sqref="AP13">
    <cfRule type="beginsWith" dxfId="4" priority="27" operator="beginsWith" text="AUJ">
      <formula>LEFT((AP13),LEN("AUJ"))=("AUJ")</formula>
    </cfRule>
  </conditionalFormatting>
  <conditionalFormatting sqref="AP13">
    <cfRule type="beginsWith" dxfId="5" priority="28" operator="beginsWith" text="REC">
      <formula>LEFT((AP13),LEN("REC"))=("REC")</formula>
    </cfRule>
  </conditionalFormatting>
  <conditionalFormatting sqref="AP13">
    <cfRule type="beginsWith" dxfId="6" priority="29" operator="beginsWith" text="CLI">
      <formula>LEFT((AP13),LEN("CLI"))=("CLI")</formula>
    </cfRule>
  </conditionalFormatting>
  <conditionalFormatting sqref="AP13">
    <cfRule type="beginsWith" dxfId="7" priority="30" operator="beginsWith" text="INT">
      <formula>LEFT((AP13),LEN("INT"))=("INT")</formula>
    </cfRule>
  </conditionalFormatting>
  <conditionalFormatting sqref="AP6">
    <cfRule type="beginsWith" dxfId="2" priority="31" operator="beginsWith" text="ONL">
      <formula>LEFT((AP6),LEN("ONL"))=("ONL")</formula>
    </cfRule>
  </conditionalFormatting>
  <conditionalFormatting sqref="AP6">
    <cfRule type="beginsWith" dxfId="3" priority="32" operator="beginsWith" text="ATR">
      <formula>LEFT((AP6),LEN("ATR"))=("ATR")</formula>
    </cfRule>
  </conditionalFormatting>
  <conditionalFormatting sqref="AP6">
    <cfRule type="beginsWith" dxfId="4" priority="33" operator="beginsWith" text="AUJ">
      <formula>LEFT((AP6),LEN("AUJ"))=("AUJ")</formula>
    </cfRule>
  </conditionalFormatting>
  <conditionalFormatting sqref="AP6">
    <cfRule type="beginsWith" dxfId="5" priority="34" operator="beginsWith" text="REC">
      <formula>LEFT((AP6),LEN("REC"))=("REC")</formula>
    </cfRule>
  </conditionalFormatting>
  <conditionalFormatting sqref="AP6">
    <cfRule type="beginsWith" dxfId="6" priority="35" operator="beginsWith" text="CLI">
      <formula>LEFT((AP6),LEN("CLI"))=("CLI")</formula>
    </cfRule>
  </conditionalFormatting>
  <conditionalFormatting sqref="AP6">
    <cfRule type="beginsWith" dxfId="7" priority="36" operator="beginsWith" text="INT">
      <formula>LEFT((AP6),LEN("INT"))=("INT")</formula>
    </cfRule>
  </conditionalFormatting>
  <conditionalFormatting sqref="AP10">
    <cfRule type="beginsWith" dxfId="0" priority="37" operator="beginsWith" text="PRE">
      <formula>LEFT((AP10),LEN("PRE"))=("PRE")</formula>
    </cfRule>
  </conditionalFormatting>
  <conditionalFormatting sqref="AP10">
    <cfRule type="beginsWith" dxfId="1" priority="38" operator="beginsWith" text="VRE">
      <formula>LEFT((AP10),LEN("VRE"))=("VRE")</formula>
    </cfRule>
  </conditionalFormatting>
  <conditionalFormatting sqref="AP10">
    <cfRule type="beginsWith" dxfId="2" priority="39" operator="beginsWith" text="ONL">
      <formula>LEFT((AP10),LEN("ONL"))=("ONL")</formula>
    </cfRule>
  </conditionalFormatting>
  <conditionalFormatting sqref="AP10">
    <cfRule type="beginsWith" dxfId="3" priority="40" operator="beginsWith" text="ATR">
      <formula>LEFT((AP10),LEN("ATR"))=("ATR")</formula>
    </cfRule>
  </conditionalFormatting>
  <conditionalFormatting sqref="AP10">
    <cfRule type="beginsWith" dxfId="4" priority="41" operator="beginsWith" text="AUJ">
      <formula>LEFT((AP10),LEN("AUJ"))=("AUJ")</formula>
    </cfRule>
  </conditionalFormatting>
  <conditionalFormatting sqref="AP10">
    <cfRule type="beginsWith" dxfId="5" priority="42" operator="beginsWith" text="REC">
      <formula>LEFT((AP10),LEN("REC"))=("REC")</formula>
    </cfRule>
  </conditionalFormatting>
  <conditionalFormatting sqref="AP10">
    <cfRule type="beginsWith" dxfId="6" priority="43" operator="beginsWith" text="CLI">
      <formula>LEFT((AP10),LEN("CLI"))=("CLI")</formula>
    </cfRule>
  </conditionalFormatting>
  <conditionalFormatting sqref="AP10">
    <cfRule type="beginsWith" dxfId="7" priority="44" operator="beginsWith" text="INT">
      <formula>LEFT((AP10),LEN("INT"))=("INT")</formula>
    </cfRule>
  </conditionalFormatting>
  <conditionalFormatting sqref="K4:L4 M4:N6 O4:O7 R4:U6 V4:V7 Y4:Y7 Z4:AA8 AB4 AC4:AC7 AF4:AF6 AG4:AJ4 W5:X5 AD5 K6:L6 AB6:AB7 AG6:AJ6 AF8:AJ8 R9:V9 Y10 AC10 AG10:AJ10">
    <cfRule type="beginsWith" dxfId="0" priority="45" operator="beginsWith" text="PRE">
      <formula>LEFT((K4),LEN("PRE"))=("PRE")</formula>
    </cfRule>
  </conditionalFormatting>
  <conditionalFormatting sqref="K4:L4 M4:N6 O4:O7 R4:U6 V4:V7 Y4:Y7 Z4:AA8 AB4 AC4:AC7 AF4:AF6 AG4:AJ4 W5:X5 AD5 K6:L6 AB6:AB7 AG6:AJ6 AF8:AJ8 R9:V9 Y10 AC10 AG10:AJ10">
    <cfRule type="beginsWith" dxfId="1" priority="46" operator="beginsWith" text="VRE">
      <formula>LEFT((K4),LEN("VRE"))=("VRE")</formula>
    </cfRule>
  </conditionalFormatting>
  <conditionalFormatting sqref="K4:L4 M4:N6 O4:O7 R4:U6 V4:V7 Y4:Y7 Z4:AA8 AB4 AC4:AC7 AF4:AF6 AG4:AJ4 W5:X5 AD5 K6:L6 AB6:AB7 AG6:AJ6 AF8:AJ8 R9:V9 Y10 AC10 AG10:AJ10">
    <cfRule type="beginsWith" dxfId="2" priority="47" operator="beginsWith" text="ONL">
      <formula>LEFT((K4),LEN("ONL"))=("ONL")</formula>
    </cfRule>
  </conditionalFormatting>
  <conditionalFormatting sqref="K4:L4 M4:N6 O4:O7 R4:U6 V4:V7 Y4:Y7 Z4:AA8 AB4 AC4:AC7 AF4:AF6 AG4:AJ4 W5:X5 AD5 K6:L6 AB6:AB7 AG6:AJ6 AF8:AJ8 R9:V9 Y10 AC10 AG10:AJ10">
    <cfRule type="beginsWith" dxfId="3" priority="48" operator="beginsWith" text="ATR">
      <formula>LEFT((K4),LEN("ATR"))=("ATR")</formula>
    </cfRule>
  </conditionalFormatting>
  <conditionalFormatting sqref="K4:L4 M4:N6 O4:O7 R4:U6 V4:V7 Y4:Y7 Z4:AA8 AB4 AC4:AC7 AF4:AF6 AG4:AJ4 W5:X5 AD5 K6:L6 AB6:AB7 AG6:AJ6 AF8:AJ8 R9:V9 Y10 AC10 AG10:AJ10">
    <cfRule type="beginsWith" dxfId="4" priority="49" operator="beginsWith" text="AUJ">
      <formula>LEFT((K4),LEN("AUJ"))=("AUJ")</formula>
    </cfRule>
  </conditionalFormatting>
  <conditionalFormatting sqref="K4:L4 M4:N6 O4:O7 R4:U6 V4:V7 Y4:Y7 Z4:AA8 AB4 AC4:AC7 AF4:AF6 AG4:AJ4 W5:X5 AD5 K6:L6 AB6:AB7 AG6:AJ6 AF8:AJ8 R9:V9 Y10 AC10 AG10:AJ10">
    <cfRule type="beginsWith" dxfId="5" priority="50" operator="beginsWith" text="REC">
      <formula>LEFT((K4),LEN("REC"))=("REC")</formula>
    </cfRule>
  </conditionalFormatting>
  <conditionalFormatting sqref="K4:L4 M4:N6 O4:O7 R4:U6 V4:V7 Y4:Y7 Z4:AA8 AB4 AC4:AC7 AF4:AF6 AG4:AJ4 W5:X5 AD5 K6:L6 AB6:AB7 AG6:AJ6 AF8:AJ8 R9:V9 Y10 AC10 AG10:AJ10">
    <cfRule type="beginsWith" dxfId="6" priority="51" operator="beginsWith" text="CLI">
      <formula>LEFT((K4),LEN("CLI"))=("CLI")</formula>
    </cfRule>
  </conditionalFormatting>
  <conditionalFormatting sqref="K4:L4 M4:N6 O4:O7 R4:U6 V4:V7 Y4:Y7 Z4:AA8 AB4 AC4:AC7 AF4:AF6 AG4:AJ4 W5:X5 AD5 K6:L6 AB6:AB7 AG6:AJ6 AF8:AJ8 R9:V9 Y10 AC10 AG10:AJ10">
    <cfRule type="beginsWith" dxfId="7" priority="52" operator="beginsWith" text="INT">
      <formula>LEFT((K4),LEN("INT"))=("INT")</formula>
    </cfRule>
  </conditionalFormatting>
  <conditionalFormatting sqref="K4:L4 M4:N6 O4:O7 R4:U6 V4:V7 Y4:Y7 Z4:AA8 AB4 AC4:AC7 AF4:AF6 AG4:AJ4 W5:X5 AD5 K6:L6 AB6:AB7 AG6:AJ6 AF8:AJ8 R9:V9 Y10 AC10 AG10:AJ10">
    <cfRule type="beginsWith" dxfId="8" priority="53" operator="beginsWith" text="CLIC">
      <formula>LEFT((K4),LEN("CLIC"))=("CLIC")</formula>
    </cfRule>
  </conditionalFormatting>
  <conditionalFormatting sqref="K4:K5 L4:O10 R4:R7 S4:V8 Y4:AC6 AF4 AG4:AJ8 D5:F5 P5 W5:X5 AF6:AF8 D7:F7 K7 Z8:AC8 R10:V10 AC10 AG10:AJ10">
    <cfRule type="beginsWith" dxfId="0" priority="54" operator="beginsWith" text="PRE">
      <formula>LEFT((K4),LEN("PRE"))=("PRE")</formula>
    </cfRule>
  </conditionalFormatting>
  <conditionalFormatting sqref="K4:K5 L4:O10 R4:R7 S4:V8 Y4:AC6 AF4 AG4:AJ8 D5:F5 P5 W5:X5 AF6:AF8 D7:F7 K7 Z8:AC8 R10:V10 AC10 AG10:AJ10">
    <cfRule type="beginsWith" dxfId="1" priority="55" operator="beginsWith" text="VRE">
      <formula>LEFT((K4),LEN("VRE"))=("VRE")</formula>
    </cfRule>
  </conditionalFormatting>
  <conditionalFormatting sqref="K4:K5 L4:O10 R4:R7 S4:V8 Y4:AC6 AF4 AG4:AJ8 D5:F5 P5 W5:X5 AF6:AF8 D7:F7 K7 Z8:AC8 R10:V10 AC10 AG10:AJ10">
    <cfRule type="beginsWith" dxfId="2" priority="56" operator="beginsWith" text="ONL">
      <formula>LEFT((K4),LEN("ONL"))=("ONL")</formula>
    </cfRule>
  </conditionalFormatting>
  <conditionalFormatting sqref="K4:K5 L4:O10 R4:R7 S4:V8 Y4:AC6 AF4 AG4:AJ8 D5:F5 P5 W5:X5 AF6:AF8 D7:F7 K7 Z8:AC8 R10:V10 AC10 AG10:AJ10">
    <cfRule type="beginsWith" dxfId="3" priority="57" operator="beginsWith" text="ATR">
      <formula>LEFT((K4),LEN("ATR"))=("ATR")</formula>
    </cfRule>
  </conditionalFormatting>
  <conditionalFormatting sqref="K4:K5 L4:O10 R4:R7 S4:V8 Y4:AC6 AF4 AG4:AJ8 D5:F5 P5 W5:X5 AF6:AF8 D7:F7 K7 Z8:AC8 R10:V10 AC10 AG10:AJ10">
    <cfRule type="beginsWith" dxfId="4" priority="58" operator="beginsWith" text="AUJ">
      <formula>LEFT((K4),LEN("AUJ"))=("AUJ")</formula>
    </cfRule>
  </conditionalFormatting>
  <conditionalFormatting sqref="K4:K5 L4:O10 R4:R7 S4:V8 Y4:AC6 AF4 AG4:AJ8 D5:F5 P5 W5:X5 AF6:AF8 D7:F7 K7 Z8:AC8 R10:V10 AC10 AG10:AJ10">
    <cfRule type="beginsWith" dxfId="5" priority="59" operator="beginsWith" text="REC">
      <formula>LEFT((K4),LEN("REC"))=("REC")</formula>
    </cfRule>
  </conditionalFormatting>
  <conditionalFormatting sqref="K4:K5 L4:O10 R4:R7 S4:V8 Y4:AC6 AF4 AG4:AJ8 D5:F5 P5 W5:X5 AF6:AF8 D7:F7 K7 Z8:AC8 R10:V10 AC10 AG10:AJ10">
    <cfRule type="beginsWith" dxfId="6" priority="60" operator="beginsWith" text="CLI">
      <formula>LEFT((K4),LEN("CLI"))=("CLI")</formula>
    </cfRule>
  </conditionalFormatting>
  <conditionalFormatting sqref="K4:K5 L4:O10 R4:R7 S4:V8 Y4:AC6 AF4 AG4:AJ8 D5:F5 P5 W5:X5 AF6:AF8 D7:F7 K7 Z8:AC8 R10:V10 AC10 AG10:AJ10">
    <cfRule type="beginsWith" dxfId="7" priority="61" operator="beginsWith" text="INT">
      <formula>LEFT((K4),LEN("INT"))=("INT")</formula>
    </cfRule>
  </conditionalFormatting>
  <conditionalFormatting sqref="K4:K5 L4:O10 R4:R7 S4:V8 Y4:AC6 AF4 AG4:AJ8 D5:F5 P5 W5:X5 AF6:AF8 D7:F7 K7 Z8:AC8 R10:V10 AC10 AG10:AJ10">
    <cfRule type="beginsWith" dxfId="8" priority="62" operator="beginsWith" text="CLIC">
      <formula>LEFT((K4),LEN("CLIC"))=("CLIC")</formula>
    </cfRule>
  </conditionalFormatting>
  <conditionalFormatting sqref="R4:V10 Y4:Y7 Z4:AA8 AB4:AC7 AF4:AF8 AG4:AJ4 M5:O7 P5 W5:X5 AD5 K6:L7 AG6:AJ8 D7:F7 Y10 AC10 AG10:AJ10">
    <cfRule type="beginsWith" dxfId="0" priority="63" operator="beginsWith" text="PRE">
      <formula>LEFT((R4),LEN("PRE"))=("PRE")</formula>
    </cfRule>
  </conditionalFormatting>
  <conditionalFormatting sqref="R4:V10 Y4:Y7 Z4:AA8 AB4:AC7 AF4:AF8 AG4:AJ4 M5:O7 P5 W5:X5 AD5 K6:L7 AG6:AJ8 D7:F7 Y10 AC10 AG10:AJ10">
    <cfRule type="beginsWith" dxfId="1" priority="64" operator="beginsWith" text="VRE">
      <formula>LEFT((R4),LEN("VRE"))=("VRE")</formula>
    </cfRule>
  </conditionalFormatting>
  <conditionalFormatting sqref="R4:V10 Y4:Y7 Z4:AA8 AB4:AC7 AF4:AF8 AG4:AJ4 M5:O7 P5 W5:X5 AD5 K6:L7 AG6:AJ8 D7:F7 Y10 AC10 AG10:AJ10">
    <cfRule type="beginsWith" dxfId="2" priority="65" operator="beginsWith" text="ONL">
      <formula>LEFT((R4),LEN("ONL"))=("ONL")</formula>
    </cfRule>
  </conditionalFormatting>
  <conditionalFormatting sqref="R4:V10 Y4:Y7 Z4:AA8 AB4:AC7 AF4:AF8 AG4:AJ4 M5:O7 P5 W5:X5 AD5 K6:L7 AG6:AJ8 D7:F7 Y10 AC10 AG10:AJ10">
    <cfRule type="beginsWith" dxfId="3" priority="66" operator="beginsWith" text="ATR">
      <formula>LEFT((R4),LEN("ATR"))=("ATR")</formula>
    </cfRule>
  </conditionalFormatting>
  <conditionalFormatting sqref="R4:V10 Y4:Y7 Z4:AA8 AB4:AC7 AF4:AF8 AG4:AJ4 M5:O7 P5 W5:X5 AD5 K6:L7 AG6:AJ8 D7:F7 Y10 AC10 AG10:AJ10">
    <cfRule type="beginsWith" dxfId="4" priority="67" operator="beginsWith" text="AUJ">
      <formula>LEFT((R4),LEN("AUJ"))=("AUJ")</formula>
    </cfRule>
  </conditionalFormatting>
  <conditionalFormatting sqref="R4:V10 Y4:Y7 Z4:AA8 AB4:AC7 AF4:AF8 AG4:AJ4 M5:O7 P5 W5:X5 AD5 K6:L7 AG6:AJ8 D7:F7 Y10 AC10 AG10:AJ10">
    <cfRule type="beginsWith" dxfId="5" priority="68" operator="beginsWith" text="REC">
      <formula>LEFT((R4),LEN("REC"))=("REC")</formula>
    </cfRule>
  </conditionalFormatting>
  <conditionalFormatting sqref="R4:V10 Y4:Y7 Z4:AA8 AB4:AC7 AF4:AF8 AG4:AJ4 M5:O7 P5 W5:X5 AD5 K6:L7 AG6:AJ8 D7:F7 Y10 AC10 AG10:AJ10">
    <cfRule type="beginsWith" dxfId="6" priority="69" operator="beginsWith" text="CLI">
      <formula>LEFT((R4),LEN("CLI"))=("CLI")</formula>
    </cfRule>
  </conditionalFormatting>
  <conditionalFormatting sqref="R4:V10 Y4:Y7 Z4:AA8 AB4:AC7 AF4:AF8 AG4:AJ4 M5:O7 P5 W5:X5 AD5 K6:L7 AG6:AJ8 D7:F7 Y10 AC10 AG10:AJ10">
    <cfRule type="beginsWith" dxfId="7" priority="70" operator="beginsWith" text="INT">
      <formula>LEFT((R4),LEN("INT"))=("INT")</formula>
    </cfRule>
  </conditionalFormatting>
  <conditionalFormatting sqref="R4:V10 Y4:Y7 Z4:AA8 AB4:AC7 AF4:AF8 AG4:AJ4 M5:O7 P5 W5:X5 AD5 K6:L7 AG6:AJ8 D7:F7 Y10 AC10 AG10:AJ10">
    <cfRule type="beginsWith" dxfId="8" priority="71" operator="beginsWith" text="CLIC">
      <formula>LEFT((R4),LEN("CLIC"))=("CLIC")</formula>
    </cfRule>
  </conditionalFormatting>
  <conditionalFormatting sqref="Y10:AB10">
    <cfRule type="beginsWith" dxfId="0" priority="72" operator="beginsWith" text="PRE">
      <formula>LEFT((Y10),LEN("PRE"))=("PRE")</formula>
    </cfRule>
  </conditionalFormatting>
  <conditionalFormatting sqref="Y10:AB10">
    <cfRule type="beginsWith" dxfId="1" priority="73" operator="beginsWith" text="VRE">
      <formula>LEFT((Y10),LEN("VRE"))=("VRE")</formula>
    </cfRule>
  </conditionalFormatting>
  <conditionalFormatting sqref="Y10:AB10">
    <cfRule type="beginsWith" dxfId="2" priority="74" operator="beginsWith" text="ONL">
      <formula>LEFT((Y10),LEN("ONL"))=("ONL")</formula>
    </cfRule>
  </conditionalFormatting>
  <conditionalFormatting sqref="Y10:AB10">
    <cfRule type="beginsWith" dxfId="3" priority="75" operator="beginsWith" text="ATR">
      <formula>LEFT((Y10),LEN("ATR"))=("ATR")</formula>
    </cfRule>
  </conditionalFormatting>
  <conditionalFormatting sqref="Y10:AB10">
    <cfRule type="beginsWith" dxfId="4" priority="76" operator="beginsWith" text="AUJ">
      <formula>LEFT((Y10),LEN("AUJ"))=("AUJ")</formula>
    </cfRule>
  </conditionalFormatting>
  <conditionalFormatting sqref="Y10:AB10">
    <cfRule type="beginsWith" dxfId="5" priority="77" operator="beginsWith" text="REC">
      <formula>LEFT((Y10),LEN("REC"))=("REC")</formula>
    </cfRule>
  </conditionalFormatting>
  <conditionalFormatting sqref="Y10:AB10">
    <cfRule type="beginsWith" dxfId="6" priority="78" operator="beginsWith" text="CLI">
      <formula>LEFT((Y10),LEN("CLI"))=("CLI")</formula>
    </cfRule>
  </conditionalFormatting>
  <conditionalFormatting sqref="Y10:AB10">
    <cfRule type="beginsWith" dxfId="7" priority="79" operator="beginsWith" text="INT">
      <formula>LEFT((Y10),LEN("INT"))=("INT")</formula>
    </cfRule>
  </conditionalFormatting>
  <conditionalFormatting sqref="Y10:AB10">
    <cfRule type="beginsWith" dxfId="8" priority="80" operator="beginsWith" text="CLIC">
      <formula>LEFT((Y10),LEN("CLIC"))=("CLIC")</formula>
    </cfRule>
  </conditionalFormatting>
  <conditionalFormatting sqref="AF10:AJ10">
    <cfRule type="beginsWith" dxfId="0" priority="81" operator="beginsWith" text="PRE">
      <formula>LEFT((AF10),LEN("PRE"))=("PRE")</formula>
    </cfRule>
  </conditionalFormatting>
  <conditionalFormatting sqref="AF10:AJ10">
    <cfRule type="beginsWith" dxfId="1" priority="82" operator="beginsWith" text="VRE">
      <formula>LEFT((AF10),LEN("VRE"))=("VRE")</formula>
    </cfRule>
  </conditionalFormatting>
  <conditionalFormatting sqref="AF10:AJ10">
    <cfRule type="beginsWith" dxfId="2" priority="83" operator="beginsWith" text="ONL">
      <formula>LEFT((AF10),LEN("ONL"))=("ONL")</formula>
    </cfRule>
  </conditionalFormatting>
  <conditionalFormatting sqref="AF10:AJ10">
    <cfRule type="beginsWith" dxfId="3" priority="84" operator="beginsWith" text="ATR">
      <formula>LEFT((AF10),LEN("ATR"))=("ATR")</formula>
    </cfRule>
  </conditionalFormatting>
  <conditionalFormatting sqref="AF10:AJ10">
    <cfRule type="beginsWith" dxfId="4" priority="85" operator="beginsWith" text="AUJ">
      <formula>LEFT((AF10),LEN("AUJ"))=("AUJ")</formula>
    </cfRule>
  </conditionalFormatting>
  <conditionalFormatting sqref="AF10:AJ10">
    <cfRule type="beginsWith" dxfId="5" priority="86" operator="beginsWith" text="REC">
      <formula>LEFT((AF10),LEN("REC"))=("REC")</formula>
    </cfRule>
  </conditionalFormatting>
  <conditionalFormatting sqref="AF10:AJ10">
    <cfRule type="beginsWith" dxfId="6" priority="87" operator="beginsWith" text="CLI">
      <formula>LEFT((AF10),LEN("CLI"))=("CLI")</formula>
    </cfRule>
  </conditionalFormatting>
  <conditionalFormatting sqref="AF10:AJ10">
    <cfRule type="beginsWith" dxfId="7" priority="88" operator="beginsWith" text="INT">
      <formula>LEFT((AF10),LEN("INT"))=("INT")</formula>
    </cfRule>
  </conditionalFormatting>
  <conditionalFormatting sqref="AF10:AJ10">
    <cfRule type="beginsWith" dxfId="8" priority="89" operator="beginsWith" text="CLIC">
      <formula>LEFT((AF10),LEN("CLIC"))=("CLIC")</formula>
    </cfRule>
  </conditionalFormatting>
  <conditionalFormatting sqref="AF4:AF6 Y5:Y6 Z5 AC5:AD5 R8:V8 Y8:AC8 AF8:AJ8">
    <cfRule type="beginsWith" dxfId="0" priority="90" operator="beginsWith" text="PRE">
      <formula>LEFT((AF4),LEN("PRE"))=("PRE")</formula>
    </cfRule>
  </conditionalFormatting>
  <conditionalFormatting sqref="AF4:AF6 Y5:Y6 Z5 AC5:AD5 R8:V8 Y8:AC8 AF8:AJ8">
    <cfRule type="beginsWith" dxfId="1" priority="91" operator="beginsWith" text="VRE">
      <formula>LEFT((AF4),LEN("VRE"))=("VRE")</formula>
    </cfRule>
  </conditionalFormatting>
  <conditionalFormatting sqref="AF4:AF6 Y5:Y6 Z5 AC5:AD5 R8:V8 Y8:AC8 AF8:AJ8">
    <cfRule type="beginsWith" dxfId="2" priority="92" operator="beginsWith" text="ONL">
      <formula>LEFT((AF4),LEN("ONL"))=("ONL")</formula>
    </cfRule>
  </conditionalFormatting>
  <conditionalFormatting sqref="AF4:AF6 Y5:Y6 Z5 AC5:AD5 R8:V8 Y8:AC8 AF8:AJ8">
    <cfRule type="beginsWith" dxfId="3" priority="93" operator="beginsWith" text="ATR">
      <formula>LEFT((AF4),LEN("ATR"))=("ATR")</formula>
    </cfRule>
  </conditionalFormatting>
  <conditionalFormatting sqref="AF4:AF6 Y5:Y6 Z5 AC5:AD5 R8:V8 Y8:AC8 AF8:AJ8">
    <cfRule type="beginsWith" dxfId="4" priority="94" operator="beginsWith" text="AUJ">
      <formula>LEFT((AF4),LEN("AUJ"))=("AUJ")</formula>
    </cfRule>
  </conditionalFormatting>
  <conditionalFormatting sqref="AF4:AF6 Y5:Y6 Z5 AC5:AD5 R8:V8 Y8:AC8 AF8:AJ8">
    <cfRule type="beginsWith" dxfId="5" priority="95" operator="beginsWith" text="REC">
      <formula>LEFT((AF4),LEN("REC"))=("REC")</formula>
    </cfRule>
  </conditionalFormatting>
  <conditionalFormatting sqref="AF4:AF6 Y5:Y6 Z5 AC5:AD5 R8:V8 Y8:AC8 AF8:AJ8">
    <cfRule type="beginsWith" dxfId="6" priority="96" operator="beginsWith" text="CLI">
      <formula>LEFT((AF4),LEN("CLI"))=("CLI")</formula>
    </cfRule>
  </conditionalFormatting>
  <conditionalFormatting sqref="AF4:AF6 Y5:Y6 Z5 AC5:AD5 R8:V8 Y8:AC8 AF8:AJ8">
    <cfRule type="beginsWith" dxfId="7" priority="97" operator="beginsWith" text="INT">
      <formula>LEFT((AF4),LEN("INT"))=("INT")</formula>
    </cfRule>
  </conditionalFormatting>
  <conditionalFormatting sqref="AF4:AF6 Y5:Y6 Z5 AC5:AD5 R8:V8 Y8:AC8 AF8:AJ8">
    <cfRule type="beginsWith" dxfId="8" priority="98" operator="beginsWith" text="CLIC">
      <formula>LEFT((AF4),LEN("CLIC"))=("CLIC")</formula>
    </cfRule>
  </conditionalFormatting>
  <conditionalFormatting sqref="K4:L4 M4:N6 O4:O7 R4:U6 V4:V7 Y4:Y7 Z4:AA8 AB4 AC4:AC7 AF4:AF6 AG4:AJ4 W5:X5 AD5 K6:L6 AB6:AB7 AG6:AJ6 AF8:AJ8 R9:V9 Y10 AC10 AG10:AJ10">
    <cfRule type="beginsWith" dxfId="0" priority="99" operator="beginsWith" text="PRE">
      <formula>LEFT((K4),LEN("PRE"))=("PRE")</formula>
    </cfRule>
  </conditionalFormatting>
  <conditionalFormatting sqref="K4:L4 M4:N6 O4:O7 R4:U6 V4:V7 Y4:Y7 Z4:AA8 AB4 AC4:AC7 AF4:AF6 AG4:AJ4 W5:X5 AD5 K6:L6 AB6:AB7 AG6:AJ6 AF8:AJ8 R9:V9 Y10 AC10 AG10:AJ10">
    <cfRule type="beginsWith" dxfId="1" priority="100" operator="beginsWith" text="VRE">
      <formula>LEFT((K4),LEN("VRE"))=("VRE")</formula>
    </cfRule>
  </conditionalFormatting>
  <conditionalFormatting sqref="K4:L4 M4:N6 O4:O7 R4:U6 V4:V7 Y4:Y7 Z4:AA8 AB4 AC4:AC7 AF4:AF6 AG4:AJ4 W5:X5 AD5 K6:L6 AB6:AB7 AG6:AJ6 AF8:AJ8 R9:V9 Y10 AC10 AG10:AJ10">
    <cfRule type="beginsWith" dxfId="2" priority="101" operator="beginsWith" text="ONL">
      <formula>LEFT((K4),LEN("ONL"))=("ONL")</formula>
    </cfRule>
  </conditionalFormatting>
  <conditionalFormatting sqref="K4:L4 M4:N6 O4:O7 R4:U6 V4:V7 Y4:Y7 Z4:AA8 AB4 AC4:AC7 AF4:AF6 AG4:AJ4 W5:X5 AD5 K6:L6 AB6:AB7 AG6:AJ6 AF8:AJ8 R9:V9 Y10 AC10 AG10:AJ10">
    <cfRule type="beginsWith" dxfId="3" priority="102" operator="beginsWith" text="ATR">
      <formula>LEFT((K4),LEN("ATR"))=("ATR")</formula>
    </cfRule>
  </conditionalFormatting>
  <conditionalFormatting sqref="K4:L4 M4:N6 O4:O7 R4:U6 V4:V7 Y4:Y7 Z4:AA8 AB4 AC4:AC7 AF4:AF6 AG4:AJ4 W5:X5 AD5 K6:L6 AB6:AB7 AG6:AJ6 AF8:AJ8 R9:V9 Y10 AC10 AG10:AJ10">
    <cfRule type="beginsWith" dxfId="4" priority="103" operator="beginsWith" text="AUJ">
      <formula>LEFT((K4),LEN("AUJ"))=("AUJ")</formula>
    </cfRule>
  </conditionalFormatting>
  <conditionalFormatting sqref="K4:L4 M4:N6 O4:O7 R4:U6 V4:V7 Y4:Y7 Z4:AA8 AB4 AC4:AC7 AF4:AF6 AG4:AJ4 W5:X5 AD5 K6:L6 AB6:AB7 AG6:AJ6 AF8:AJ8 R9:V9 Y10 AC10 AG10:AJ10">
    <cfRule type="beginsWith" dxfId="5" priority="104" operator="beginsWith" text="REC">
      <formula>LEFT((K4),LEN("REC"))=("REC")</formula>
    </cfRule>
  </conditionalFormatting>
  <conditionalFormatting sqref="K4:L4 M4:N6 O4:O7 R4:U6 V4:V7 Y4:Y7 Z4:AA8 AB4 AC4:AC7 AF4:AF6 AG4:AJ4 W5:X5 AD5 K6:L6 AB6:AB7 AG6:AJ6 AF8:AJ8 R9:V9 Y10 AC10 AG10:AJ10">
    <cfRule type="beginsWith" dxfId="6" priority="105" operator="beginsWith" text="CLI">
      <formula>LEFT((K4),LEN("CLI"))=("CLI")</formula>
    </cfRule>
  </conditionalFormatting>
  <conditionalFormatting sqref="K4:L4 M4:N6 O4:O7 R4:U6 V4:V7 Y4:Y7 Z4:AA8 AB4 AC4:AC7 AF4:AF6 AG4:AJ4 W5:X5 AD5 K6:L6 AB6:AB7 AG6:AJ6 AF8:AJ8 R9:V9 Y10 AC10 AG10:AJ10">
    <cfRule type="beginsWith" dxfId="7" priority="106" operator="beginsWith" text="INT">
      <formula>LEFT((K4),LEN("INT"))=("INT")</formula>
    </cfRule>
  </conditionalFormatting>
  <conditionalFormatting sqref="K4:L4 M4:N6 O4:O7 R4:U6 V4:V7 Y4:Y7 Z4:AA8 AB4 AC4:AC7 AF4:AF6 AG4:AJ4 W5:X5 AD5 K6:L6 AB6:AB7 AG6:AJ6 AF8:AJ8 R9:V9 Y10 AC10 AG10:AJ10">
    <cfRule type="beginsWith" dxfId="8" priority="107" operator="beginsWith" text="CLIC">
      <formula>LEFT((K4),LEN("CLIC"))=("CLIC")</formula>
    </cfRule>
  </conditionalFormatting>
  <conditionalFormatting sqref="AF4:AJ4 AA5:AA6 L6:O6 Z6 AB6:AC6 AF6:AJ6 Z8:AA8 AF8:AJ8 AG10:AJ10 K14:O15 Z14:AC14">
    <cfRule type="beginsWith" dxfId="0" priority="108" operator="beginsWith" text="PRE">
      <formula>LEFT((AF4),LEN("PRE"))=("PRE")</formula>
    </cfRule>
  </conditionalFormatting>
  <conditionalFormatting sqref="AF4:AJ4 AA5:AA6 L6:O6 Z6 AB6:AC6 AF6:AJ6 Z8:AA8 AF8:AJ8 AG10:AJ10 K14:O15 Z14:AC14">
    <cfRule type="beginsWith" dxfId="1" priority="109" operator="beginsWith" text="VRE">
      <formula>LEFT((AF4),LEN("VRE"))=("VRE")</formula>
    </cfRule>
  </conditionalFormatting>
  <conditionalFormatting sqref="AF4:AJ4 AA5:AA6 L6:O6 Z6 AB6:AC6 AF6:AJ6 Z8:AA8 AF8:AJ8 AG10:AJ10 K14:O15 Z14:AC14">
    <cfRule type="beginsWith" dxfId="2" priority="110" operator="beginsWith" text="ONL">
      <formula>LEFT((AF4),LEN("ONL"))=("ONL")</formula>
    </cfRule>
  </conditionalFormatting>
  <conditionalFormatting sqref="AF4:AJ4 AA5:AA6 L6:O6 Z6 AB6:AC6 AF6:AJ6 Z8:AA8 AF8:AJ8 AG10:AJ10 K14:O15 Z14:AC14">
    <cfRule type="beginsWith" dxfId="3" priority="111" operator="beginsWith" text="ATR">
      <formula>LEFT((AF4),LEN("ATR"))=("ATR")</formula>
    </cfRule>
  </conditionalFormatting>
  <conditionalFormatting sqref="AF4:AJ4 AA5:AA6 L6:O6 Z6 AB6:AC6 AF6:AJ6 Z8:AA8 AF8:AJ8 AG10:AJ10 K14:O15 Z14:AC14">
    <cfRule type="beginsWith" dxfId="4" priority="112" operator="beginsWith" text="AUJ">
      <formula>LEFT((AF4),LEN("AUJ"))=("AUJ")</formula>
    </cfRule>
  </conditionalFormatting>
  <conditionalFormatting sqref="AF4:AJ4 AA5:AA6 L6:O6 Z6 AB6:AC6 AF6:AJ6 Z8:AA8 AF8:AJ8 AG10:AJ10 K14:O15 Z14:AC14">
    <cfRule type="beginsWith" dxfId="5" priority="113" operator="beginsWith" text="REC">
      <formula>LEFT((AF4),LEN("REC"))=("REC")</formula>
    </cfRule>
  </conditionalFormatting>
  <conditionalFormatting sqref="AF4:AJ4 AA5:AA6 L6:O6 Z6 AB6:AC6 AF6:AJ6 Z8:AA8 AF8:AJ8 AG10:AJ10 K14:O15 Z14:AC14">
    <cfRule type="beginsWith" dxfId="6" priority="114" operator="beginsWith" text="CLI">
      <formula>LEFT((AF4),LEN("CLI"))=("CLI")</formula>
    </cfRule>
  </conditionalFormatting>
  <conditionalFormatting sqref="AF4:AJ4 AA5:AA6 L6:O6 Z6 AB6:AC6 AF6:AJ6 Z8:AA8 AF8:AJ8 AG10:AJ10 K14:O15 Z14:AC14">
    <cfRule type="beginsWith" dxfId="7" priority="115" operator="beginsWith" text="INT">
      <formula>LEFT((AF4),LEN("INT"))=("INT")</formula>
    </cfRule>
  </conditionalFormatting>
  <conditionalFormatting sqref="AF4:AJ4 AA5:AA6 L6:O6 Z6 AB6:AC6 AF6:AJ6 Z8:AA8 AF8:AJ8 AG10:AJ10 K14:O15 Z14:AC14">
    <cfRule type="beginsWith" dxfId="8" priority="116" operator="beginsWith" text="CLIC">
      <formula>LEFT((AF4),LEN("CLIC"))=("CLIC")</formula>
    </cfRule>
  </conditionalFormatting>
  <conditionalFormatting sqref="Y14:AC15">
    <cfRule type="beginsWith" dxfId="0" priority="117" operator="beginsWith" text="PRE">
      <formula>LEFT((Y14),LEN("PRE"))=("PRE")</formula>
    </cfRule>
  </conditionalFormatting>
  <conditionalFormatting sqref="Y14:AC15">
    <cfRule type="beginsWith" dxfId="1" priority="118" operator="beginsWith" text="VRE">
      <formula>LEFT((Y14),LEN("VRE"))=("VRE")</formula>
    </cfRule>
  </conditionalFormatting>
  <conditionalFormatting sqref="Y14:AC15">
    <cfRule type="beginsWith" dxfId="2" priority="119" operator="beginsWith" text="ONL">
      <formula>LEFT((Y14),LEN("ONL"))=("ONL")</formula>
    </cfRule>
  </conditionalFormatting>
  <conditionalFormatting sqref="Y14:AC15">
    <cfRule type="beginsWith" dxfId="3" priority="120" operator="beginsWith" text="ATR">
      <formula>LEFT((Y14),LEN("ATR"))=("ATR")</formula>
    </cfRule>
  </conditionalFormatting>
  <conditionalFormatting sqref="Y14:AC15">
    <cfRule type="beginsWith" dxfId="4" priority="121" operator="beginsWith" text="AUJ">
      <formula>LEFT((Y14),LEN("AUJ"))=("AUJ")</formula>
    </cfRule>
  </conditionalFormatting>
  <conditionalFormatting sqref="Y14:AC15">
    <cfRule type="beginsWith" dxfId="5" priority="122" operator="beginsWith" text="REC">
      <formula>LEFT((Y14),LEN("REC"))=("REC")</formula>
    </cfRule>
  </conditionalFormatting>
  <conditionalFormatting sqref="Y14:AC15">
    <cfRule type="beginsWith" dxfId="6" priority="123" operator="beginsWith" text="CLI">
      <formula>LEFT((Y14),LEN("CLI"))=("CLI")</formula>
    </cfRule>
  </conditionalFormatting>
  <conditionalFormatting sqref="Y14:AC15">
    <cfRule type="beginsWith" dxfId="7" priority="124" operator="beginsWith" text="INT">
      <formula>LEFT((Y14),LEN("INT"))=("INT")</formula>
    </cfRule>
  </conditionalFormatting>
  <conditionalFormatting sqref="Y14:AC15">
    <cfRule type="beginsWith" dxfId="8" priority="125" operator="beginsWith" text="CLIC">
      <formula>LEFT((Y14),LEN("CLIC"))=("CLIC")</formula>
    </cfRule>
  </conditionalFormatting>
  <conditionalFormatting sqref="K4:O7 R4:V7 Y4:AC6 AF4:AJ8 D5:F5 P5 W5:X5 AD5 D7:F7 Z8:AA8 AG10:AJ10 K11:K12">
    <cfRule type="beginsWith" dxfId="0" priority="126" operator="beginsWith" text="PRE">
      <formula>LEFT((K4),LEN("PRE"))=("PRE")</formula>
    </cfRule>
  </conditionalFormatting>
  <conditionalFormatting sqref="K4:O7 R4:V7 Y4:AC6 AF4:AJ8 D5:F5 P5 W5:X5 AD5 D7:F7 Z8:AA8 AG10:AJ10 K11:K12">
    <cfRule type="beginsWith" dxfId="1" priority="127" operator="beginsWith" text="VRE">
      <formula>LEFT((K4),LEN("VRE"))=("VRE")</formula>
    </cfRule>
  </conditionalFormatting>
  <conditionalFormatting sqref="K4:O7 R4:V7 Y4:AC6 AF4:AJ8 D5:F5 P5 W5:X5 AD5 D7:F7 Z8:AA8 AG10:AJ10 K11:K12">
    <cfRule type="beginsWith" dxfId="2" priority="128" operator="beginsWith" text="ONL">
      <formula>LEFT((K4),LEN("ONL"))=("ONL")</formula>
    </cfRule>
  </conditionalFormatting>
  <conditionalFormatting sqref="K4:O7 R4:V7 Y4:AC6 AF4:AJ8 D5:F5 P5 W5:X5 AD5 D7:F7 Z8:AA8 AG10:AJ10 K11:K12">
    <cfRule type="beginsWith" dxfId="3" priority="129" operator="beginsWith" text="ATR">
      <formula>LEFT((K4),LEN("ATR"))=("ATR")</formula>
    </cfRule>
  </conditionalFormatting>
  <conditionalFormatting sqref="K4:O7 R4:V7 Y4:AC6 AF4:AJ8 D5:F5 P5 W5:X5 AD5 D7:F7 Z8:AA8 AG10:AJ10 K11:K12">
    <cfRule type="beginsWith" dxfId="4" priority="130" operator="beginsWith" text="AUJ">
      <formula>LEFT((K4),LEN("AUJ"))=("AUJ")</formula>
    </cfRule>
  </conditionalFormatting>
  <conditionalFormatting sqref="K4:O7 R4:V7 Y4:AC6 AF4:AJ8 D5:F5 P5 W5:X5 AD5 D7:F7 Z8:AA8 AG10:AJ10 K11:K12">
    <cfRule type="beginsWith" dxfId="5" priority="131" operator="beginsWith" text="REC">
      <formula>LEFT((K4),LEN("REC"))=("REC")</formula>
    </cfRule>
  </conditionalFormatting>
  <conditionalFormatting sqref="K4:O7 R4:V7 Y4:AC6 AF4:AJ8 D5:F5 P5 W5:X5 AD5 D7:F7 Z8:AA8 AG10:AJ10 K11:K12">
    <cfRule type="beginsWith" dxfId="6" priority="132" operator="beginsWith" text="CLI">
      <formula>LEFT((K4),LEN("CLI"))=("CLI")</formula>
    </cfRule>
  </conditionalFormatting>
  <conditionalFormatting sqref="K4:O7 R4:V7 Y4:AC6 AF4:AJ8 D5:F5 P5 W5:X5 AD5 D7:F7 Z8:AA8 AG10:AJ10 K11:K12">
    <cfRule type="beginsWith" dxfId="7" priority="133" operator="beginsWith" text="INT">
      <formula>LEFT((K4),LEN("INT"))=("INT")</formula>
    </cfRule>
  </conditionalFormatting>
  <conditionalFormatting sqref="K4:O7 R4:V7 Y4:AC6 AF4:AJ8 D5:F5 P5 W5:X5 AD5 D7:F7 Z8:AA8 AG10:AJ10 K11:K12">
    <cfRule type="beginsWith" dxfId="8" priority="134" operator="beginsWith" text="CLIC">
      <formula>LEFT((K4),LEN("CLIC"))=("CLIC")</formula>
    </cfRule>
  </conditionalFormatting>
  <conditionalFormatting sqref="K4:K7 R4:R7 S4:V10 Y4:Y7 Z4:Z9 AA4:AA10 AB4:AC7 AF4:AJ8 D5:F5 L5:O7 P5 W5:X5 AD5 D7:F7 M9:P9 R9 Y9:Y10 AB9:AC10 AG10:AJ10">
    <cfRule type="beginsWith" dxfId="0" priority="135" operator="beginsWith" text="PRE">
      <formula>LEFT((K4),LEN("PRE"))=("PRE")</formula>
    </cfRule>
  </conditionalFormatting>
  <conditionalFormatting sqref="K4:K7 R4:R7 S4:V10 Y4:Y7 Z4:Z9 AA4:AA10 AB4:AC7 AF4:AJ8 D5:F5 L5:O7 P5 W5:X5 AD5 D7:F7 M9:P9 R9 Y9:Y10 AB9:AC10 AG10:AJ10">
    <cfRule type="beginsWith" dxfId="1" priority="136" operator="beginsWith" text="VRE">
      <formula>LEFT((K4),LEN("VRE"))=("VRE")</formula>
    </cfRule>
  </conditionalFormatting>
  <conditionalFormatting sqref="K4:K7 R4:R7 S4:V10 Y4:Y7 Z4:Z9 AA4:AA10 AB4:AC7 AF4:AJ8 D5:F5 L5:O7 P5 W5:X5 AD5 D7:F7 M9:P9 R9 Y9:Y10 AB9:AC10 AG10:AJ10">
    <cfRule type="beginsWith" dxfId="2" priority="137" operator="beginsWith" text="ONL">
      <formula>LEFT((K4),LEN("ONL"))=("ONL")</formula>
    </cfRule>
  </conditionalFormatting>
  <conditionalFormatting sqref="K4:K7 R4:R7 S4:V10 Y4:Y7 Z4:Z9 AA4:AA10 AB4:AC7 AF4:AJ8 D5:F5 L5:O7 P5 W5:X5 AD5 D7:F7 M9:P9 R9 Y9:Y10 AB9:AC10 AG10:AJ10">
    <cfRule type="beginsWith" dxfId="3" priority="138" operator="beginsWith" text="ATR">
      <formula>LEFT((K4),LEN("ATR"))=("ATR")</formula>
    </cfRule>
  </conditionalFormatting>
  <conditionalFormatting sqref="K4:K7 R4:R7 S4:V10 Y4:Y7 Z4:Z9 AA4:AA10 AB4:AC7 AF4:AJ8 D5:F5 L5:O7 P5 W5:X5 AD5 D7:F7 M9:P9 R9 Y9:Y10 AB9:AC10 AG10:AJ10">
    <cfRule type="beginsWith" dxfId="4" priority="139" operator="beginsWith" text="AUJ">
      <formula>LEFT((K4),LEN("AUJ"))=("AUJ")</formula>
    </cfRule>
  </conditionalFormatting>
  <conditionalFormatting sqref="K4:K7 R4:R7 S4:V10 Y4:Y7 Z4:Z9 AA4:AA10 AB4:AC7 AF4:AJ8 D5:F5 L5:O7 P5 W5:X5 AD5 D7:F7 M9:P9 R9 Y9:Y10 AB9:AC10 AG10:AJ10">
    <cfRule type="beginsWith" dxfId="5" priority="140" operator="beginsWith" text="REC">
      <formula>LEFT((K4),LEN("REC"))=("REC")</formula>
    </cfRule>
  </conditionalFormatting>
  <conditionalFormatting sqref="K4:K7 R4:R7 S4:V10 Y4:Y7 Z4:Z9 AA4:AA10 AB4:AC7 AF4:AJ8 D5:F5 L5:O7 P5 W5:X5 AD5 D7:F7 M9:P9 R9 Y9:Y10 AB9:AC10 AG10:AJ10">
    <cfRule type="beginsWith" dxfId="6" priority="141" operator="beginsWith" text="CLI">
      <formula>LEFT((K4),LEN("CLI"))=("CLI")</formula>
    </cfRule>
  </conditionalFormatting>
  <conditionalFormatting sqref="K4:K7 R4:R7 S4:V10 Y4:Y7 Z4:Z9 AA4:AA10 AB4:AC7 AF4:AJ8 D5:F5 L5:O7 P5 W5:X5 AD5 D7:F7 M9:P9 R9 Y9:Y10 AB9:AC10 AG10:AJ10">
    <cfRule type="beginsWith" dxfId="7" priority="142" operator="beginsWith" text="INT">
      <formula>LEFT((K4),LEN("INT"))=("INT")</formula>
    </cfRule>
  </conditionalFormatting>
  <conditionalFormatting sqref="K4:K7 R4:R7 S4:V10 Y4:Y7 Z4:Z9 AA4:AA10 AB4:AC7 AF4:AJ8 D5:F5 L5:O7 P5 W5:X5 AD5 D7:F7 M9:P9 R9 Y9:Y10 AB9:AC10 AG10:AJ10">
    <cfRule type="beginsWith" dxfId="8" priority="143" operator="beginsWith" text="CLIC">
      <formula>LEFT((K4),LEN("CLIC"))=("CLIC")</formula>
    </cfRule>
  </conditionalFormatting>
  <conditionalFormatting sqref="AF4:AJ6 Y5:AB5 AC5:AC6 R6:V6 AF8:AJ8 AG10:AJ10">
    <cfRule type="beginsWith" dxfId="0" priority="144" operator="beginsWith" text="PRE">
      <formula>LEFT((AF4),LEN("PRE"))=("PRE")</formula>
    </cfRule>
  </conditionalFormatting>
  <conditionalFormatting sqref="AF4:AJ6 Y5:AB5 AC5:AC6 R6:V6 AF8:AJ8 AG10:AJ10">
    <cfRule type="beginsWith" dxfId="1" priority="145" operator="beginsWith" text="VRE">
      <formula>LEFT((AF4),LEN("VRE"))=("VRE")</formula>
    </cfRule>
  </conditionalFormatting>
  <conditionalFormatting sqref="AF4:AJ6 Y5:AB5 AC5:AC6 R6:V6 AF8:AJ8 AG10:AJ10">
    <cfRule type="beginsWith" dxfId="2" priority="146" operator="beginsWith" text="ONL">
      <formula>LEFT((AF4),LEN("ONL"))=("ONL")</formula>
    </cfRule>
  </conditionalFormatting>
  <conditionalFormatting sqref="AF4:AJ6 Y5:AB5 AC5:AC6 R6:V6 AF8:AJ8 AG10:AJ10">
    <cfRule type="beginsWith" dxfId="3" priority="147" operator="beginsWith" text="ATR">
      <formula>LEFT((AF4),LEN("ATR"))=("ATR")</formula>
    </cfRule>
  </conditionalFormatting>
  <conditionalFormatting sqref="AF4:AJ6 Y5:AB5 AC5:AC6 R6:V6 AF8:AJ8 AG10:AJ10">
    <cfRule type="beginsWith" dxfId="4" priority="148" operator="beginsWith" text="AUJ">
      <formula>LEFT((AF4),LEN("AUJ"))=("AUJ")</formula>
    </cfRule>
  </conditionalFormatting>
  <conditionalFormatting sqref="AF4:AJ6 Y5:AB5 AC5:AC6 R6:V6 AF8:AJ8 AG10:AJ10">
    <cfRule type="beginsWith" dxfId="5" priority="149" operator="beginsWith" text="REC">
      <formula>LEFT((AF4),LEN("REC"))=("REC")</formula>
    </cfRule>
  </conditionalFormatting>
  <conditionalFormatting sqref="AF4:AJ6 Y5:AB5 AC5:AC6 R6:V6 AF8:AJ8 AG10:AJ10">
    <cfRule type="beginsWith" dxfId="6" priority="150" operator="beginsWith" text="CLI">
      <formula>LEFT((AF4),LEN("CLI"))=("CLI")</formula>
    </cfRule>
  </conditionalFormatting>
  <conditionalFormatting sqref="AF4:AJ6 Y5:AB5 AC5:AC6 R6:V6 AF8:AJ8 AG10:AJ10">
    <cfRule type="beginsWith" dxfId="7" priority="151" operator="beginsWith" text="INT">
      <formula>LEFT((AF4),LEN("INT"))=("INT")</formula>
    </cfRule>
  </conditionalFormatting>
  <conditionalFormatting sqref="AF4:AJ6 Y5:AB5 AC5:AC6 R6:V6 AF8:AJ8 AG10:AJ10">
    <cfRule type="beginsWith" dxfId="8" priority="152" operator="beginsWith" text="CLIC">
      <formula>LEFT((AF4),LEN("CLIC"))=("CLIC")</formula>
    </cfRule>
  </conditionalFormatting>
  <conditionalFormatting sqref="K13:O13 Z13:AC13">
    <cfRule type="beginsWith" dxfId="0" priority="153" operator="beginsWith" text="PRE">
      <formula>LEFT((K13),LEN("PRE"))=("PRE")</formula>
    </cfRule>
  </conditionalFormatting>
  <conditionalFormatting sqref="K13:O13 Z13:AC13">
    <cfRule type="beginsWith" dxfId="1" priority="154" operator="beginsWith" text="VRE">
      <formula>LEFT((K13),LEN("VRE"))=("VRE")</formula>
    </cfRule>
  </conditionalFormatting>
  <conditionalFormatting sqref="K13:O13 Z13:AC13">
    <cfRule type="beginsWith" dxfId="2" priority="155" operator="beginsWith" text="ONL">
      <formula>LEFT((K13),LEN("ONL"))=("ONL")</formula>
    </cfRule>
  </conditionalFormatting>
  <conditionalFormatting sqref="K13:O13 Z13:AC13">
    <cfRule type="beginsWith" dxfId="3" priority="156" operator="beginsWith" text="ATR">
      <formula>LEFT((K13),LEN("ATR"))=("ATR")</formula>
    </cfRule>
  </conditionalFormatting>
  <conditionalFormatting sqref="K13:O13 Z13:AC13">
    <cfRule type="beginsWith" dxfId="4" priority="157" operator="beginsWith" text="AUJ">
      <formula>LEFT((K13),LEN("AUJ"))=("AUJ")</formula>
    </cfRule>
  </conditionalFormatting>
  <conditionalFormatting sqref="K13:O13 Z13:AC13">
    <cfRule type="beginsWith" dxfId="5" priority="158" operator="beginsWith" text="REC">
      <formula>LEFT((K13),LEN("REC"))=("REC")</formula>
    </cfRule>
  </conditionalFormatting>
  <conditionalFormatting sqref="K13:O13 Z13:AC13">
    <cfRule type="beginsWith" dxfId="6" priority="159" operator="beginsWith" text="CLI">
      <formula>LEFT((K13),LEN("CLI"))=("CLI")</formula>
    </cfRule>
  </conditionalFormatting>
  <conditionalFormatting sqref="K13:O13 Z13:AC13">
    <cfRule type="beginsWith" dxfId="7" priority="160" operator="beginsWith" text="INT">
      <formula>LEFT((K13),LEN("INT"))=("INT")</formula>
    </cfRule>
  </conditionalFormatting>
  <conditionalFormatting sqref="K13:O13 Z13:AC13">
    <cfRule type="beginsWith" dxfId="8" priority="161" operator="beginsWith" text="CLIC">
      <formula>LEFT((K13),LEN("CLIC"))=("CLIC")</formula>
    </cfRule>
  </conditionalFormatting>
  <conditionalFormatting sqref="AF4:AF6 Y5:Y6 Z5 AC5:AD5 Q8:V8 Y8:AC8 AF8:AJ8 R13:U13 V13:V15">
    <cfRule type="beginsWith" dxfId="0" priority="162" operator="beginsWith" text="PRE">
      <formula>LEFT((AF4),LEN("PRE"))=("PRE")</formula>
    </cfRule>
  </conditionalFormatting>
  <conditionalFormatting sqref="AF4:AF6 Y5:Y6 Z5 AC5:AD5 Q8:V8 Y8:AC8 AF8:AJ8 R13:U13 V13:V15">
    <cfRule type="beginsWith" dxfId="1" priority="163" operator="beginsWith" text="VRE">
      <formula>LEFT((AF4),LEN("VRE"))=("VRE")</formula>
    </cfRule>
  </conditionalFormatting>
  <conditionalFormatting sqref="AF4:AF6 Y5:Y6 Z5 AC5:AD5 Q8:V8 Y8:AC8 AF8:AJ8 R13:U13 V13:V15">
    <cfRule type="beginsWith" dxfId="2" priority="164" operator="beginsWith" text="ONL">
      <formula>LEFT((AF4),LEN("ONL"))=("ONL")</formula>
    </cfRule>
  </conditionalFormatting>
  <conditionalFormatting sqref="AF4:AF6 Y5:Y6 Z5 AC5:AD5 Q8:V8 Y8:AC8 AF8:AJ8 R13:U13 V13:V15">
    <cfRule type="beginsWith" dxfId="3" priority="165" operator="beginsWith" text="ATR">
      <formula>LEFT((AF4),LEN("ATR"))=("ATR")</formula>
    </cfRule>
  </conditionalFormatting>
  <conditionalFormatting sqref="AF4:AF6 Y5:Y6 Z5 AC5:AD5 Q8:V8 Y8:AC8 AF8:AJ8 R13:U13 V13:V15">
    <cfRule type="beginsWith" dxfId="4" priority="166" operator="beginsWith" text="AUJ">
      <formula>LEFT((AF4),LEN("AUJ"))=("AUJ")</formula>
    </cfRule>
  </conditionalFormatting>
  <conditionalFormatting sqref="AF4:AF6 Y5:Y6 Z5 AC5:AD5 Q8:V8 Y8:AC8 AF8:AJ8 R13:U13 V13:V15">
    <cfRule type="beginsWith" dxfId="5" priority="167" operator="beginsWith" text="REC">
      <formula>LEFT((AF4),LEN("REC"))=("REC")</formula>
    </cfRule>
  </conditionalFormatting>
  <conditionalFormatting sqref="AF4:AF6 Y5:Y6 Z5 AC5:AD5 Q8:V8 Y8:AC8 AF8:AJ8 R13:U13 V13:V15">
    <cfRule type="beginsWith" dxfId="6" priority="168" operator="beginsWith" text="CLI">
      <formula>LEFT((AF4),LEN("CLI"))=("CLI")</formula>
    </cfRule>
  </conditionalFormatting>
  <conditionalFormatting sqref="AF4:AF6 Y5:Y6 Z5 AC5:AD5 Q8:V8 Y8:AC8 AF8:AJ8 R13:U13 V13:V15">
    <cfRule type="beginsWith" dxfId="7" priority="169" operator="beginsWith" text="INT">
      <formula>LEFT((AF4),LEN("INT"))=("INT")</formula>
    </cfRule>
  </conditionalFormatting>
  <conditionalFormatting sqref="AF4:AF6 Y5:Y6 Z5 AC5:AD5 Q8:V8 Y8:AC8 AF8:AJ8 R13:U13 V13:V15">
    <cfRule type="beginsWith" dxfId="8" priority="170" operator="beginsWith" text="CLIC">
      <formula>LEFT((AF4),LEN("CLIC"))=("CLIC")</formula>
    </cfRule>
  </conditionalFormatting>
  <conditionalFormatting sqref="AF13:AJ13">
    <cfRule type="beginsWith" dxfId="0" priority="171" operator="beginsWith" text="PRE">
      <formula>LEFT((AF13),LEN("PRE"))=("PRE")</formula>
    </cfRule>
  </conditionalFormatting>
  <conditionalFormatting sqref="AF13:AJ13">
    <cfRule type="beginsWith" dxfId="1" priority="172" operator="beginsWith" text="VRE">
      <formula>LEFT((AF13),LEN("VRE"))=("VRE")</formula>
    </cfRule>
  </conditionalFormatting>
  <conditionalFormatting sqref="AF13:AJ13">
    <cfRule type="beginsWith" dxfId="2" priority="173" operator="beginsWith" text="ONL">
      <formula>LEFT((AF13),LEN("ONL"))=("ONL")</formula>
    </cfRule>
  </conditionalFormatting>
  <conditionalFormatting sqref="AF13:AJ13">
    <cfRule type="beginsWith" dxfId="3" priority="174" operator="beginsWith" text="ATR">
      <formula>LEFT((AF13),LEN("ATR"))=("ATR")</formula>
    </cfRule>
  </conditionalFormatting>
  <conditionalFormatting sqref="AF13:AJ13">
    <cfRule type="beginsWith" dxfId="4" priority="175" operator="beginsWith" text="AUJ">
      <formula>LEFT((AF13),LEN("AUJ"))=("AUJ")</formula>
    </cfRule>
  </conditionalFormatting>
  <conditionalFormatting sqref="AF13:AJ13">
    <cfRule type="beginsWith" dxfId="5" priority="176" operator="beginsWith" text="REC">
      <formula>LEFT((AF13),LEN("REC"))=("REC")</formula>
    </cfRule>
  </conditionalFormatting>
  <conditionalFormatting sqref="AF13:AJ13">
    <cfRule type="beginsWith" dxfId="6" priority="177" operator="beginsWith" text="CLI">
      <formula>LEFT((AF13),LEN("CLI"))=("CLI")</formula>
    </cfRule>
  </conditionalFormatting>
  <conditionalFormatting sqref="AF13:AJ13">
    <cfRule type="beginsWith" dxfId="7" priority="178" operator="beginsWith" text="INT">
      <formula>LEFT((AF13),LEN("INT"))=("INT")</formula>
    </cfRule>
  </conditionalFormatting>
  <conditionalFormatting sqref="AF13:AJ13">
    <cfRule type="beginsWith" dxfId="8" priority="179" operator="beginsWith" text="CLIC">
      <formula>LEFT((AF13),LEN("CLIC"))=("CLIC")</formula>
    </cfRule>
  </conditionalFormatting>
  <conditionalFormatting sqref="K4:O5 R4:V7 Y4:Y6 Z4:AA5 AB4:AB6 AC4:AC5 AF4:AJ8 D5:F5 P5 W5:X5 D7:F7 K7:O7 AG10:AJ10">
    <cfRule type="beginsWith" dxfId="0" priority="180" operator="beginsWith" text="PRE">
      <formula>LEFT((K4),LEN("PRE"))=("PRE")</formula>
    </cfRule>
  </conditionalFormatting>
  <conditionalFormatting sqref="K4:O5 R4:V7 Y4:Y6 Z4:AA5 AB4:AB6 AC4:AC5 AF4:AJ8 D5:F5 P5 W5:X5 D7:F7 K7:O7 AG10:AJ10">
    <cfRule type="beginsWith" dxfId="1" priority="181" operator="beginsWith" text="VRE">
      <formula>LEFT((K4),LEN("VRE"))=("VRE")</formula>
    </cfRule>
  </conditionalFormatting>
  <conditionalFormatting sqref="K4:O5 R4:V7 Y4:Y6 Z4:AA5 AB4:AB6 AC4:AC5 AF4:AJ8 D5:F5 P5 W5:X5 D7:F7 K7:O7 AG10:AJ10">
    <cfRule type="beginsWith" dxfId="2" priority="182" operator="beginsWith" text="ONL">
      <formula>LEFT((K4),LEN("ONL"))=("ONL")</formula>
    </cfRule>
  </conditionalFormatting>
  <conditionalFormatting sqref="K4:O5 R4:V7 Y4:Y6 Z4:AA5 AB4:AB6 AC4:AC5 AF4:AJ8 D5:F5 P5 W5:X5 D7:F7 K7:O7 AG10:AJ10">
    <cfRule type="beginsWith" dxfId="3" priority="183" operator="beginsWith" text="ATR">
      <formula>LEFT((K4),LEN("ATR"))=("ATR")</formula>
    </cfRule>
  </conditionalFormatting>
  <conditionalFormatting sqref="K4:O5 R4:V7 Y4:Y6 Z4:AA5 AB4:AB6 AC4:AC5 AF4:AJ8 D5:F5 P5 W5:X5 D7:F7 K7:O7 AG10:AJ10">
    <cfRule type="beginsWith" dxfId="4" priority="184" operator="beginsWith" text="AUJ">
      <formula>LEFT((K4),LEN("AUJ"))=("AUJ")</formula>
    </cfRule>
  </conditionalFormatting>
  <conditionalFormatting sqref="K4:O5 R4:V7 Y4:Y6 Z4:AA5 AB4:AB6 AC4:AC5 AF4:AJ8 D5:F5 P5 W5:X5 D7:F7 K7:O7 AG10:AJ10">
    <cfRule type="beginsWith" dxfId="5" priority="185" operator="beginsWith" text="REC">
      <formula>LEFT((K4),LEN("REC"))=("REC")</formula>
    </cfRule>
  </conditionalFormatting>
  <conditionalFormatting sqref="K4:O5 R4:V7 Y4:Y6 Z4:AA5 AB4:AB6 AC4:AC5 AF4:AJ8 D5:F5 P5 W5:X5 D7:F7 K7:O7 AG10:AJ10">
    <cfRule type="beginsWith" dxfId="6" priority="186" operator="beginsWith" text="CLI">
      <formula>LEFT((K4),LEN("CLI"))=("CLI")</formula>
    </cfRule>
  </conditionalFormatting>
  <conditionalFormatting sqref="K4:O5 R4:V7 Y4:Y6 Z4:AA5 AB4:AB6 AC4:AC5 AF4:AJ8 D5:F5 P5 W5:X5 D7:F7 K7:O7 AG10:AJ10">
    <cfRule type="beginsWith" dxfId="7" priority="187" operator="beginsWith" text="INT">
      <formula>LEFT((K4),LEN("INT"))=("INT")</formula>
    </cfRule>
  </conditionalFormatting>
  <conditionalFormatting sqref="K4:O5 R4:V7 Y4:Y6 Z4:AA5 AB4:AB6 AC4:AC5 AF4:AJ8 D5:F5 P5 W5:X5 D7:F7 K7:O7 AG10:AJ10">
    <cfRule type="beginsWith" dxfId="8" priority="188" operator="beginsWith" text="CLIC">
      <formula>LEFT((K4),LEN("CLIC"))=("CLIC")</formula>
    </cfRule>
  </conditionalFormatting>
  <conditionalFormatting sqref="AF4:AJ6 Y5:Y7 Z5:AA8 AC5:AC7 AD5 K6:O6 R6:V6 AB6:AB7 AF8:AJ8 R9:V9 Y10 AC10 AG10:AJ10">
    <cfRule type="beginsWith" dxfId="0" priority="189" operator="beginsWith" text="PRE">
      <formula>LEFT((AF4),LEN("PRE"))=("PRE")</formula>
    </cfRule>
  </conditionalFormatting>
  <conditionalFormatting sqref="AF4:AJ6 Y5:Y7 Z5:AA8 AC5:AC7 AD5 K6:O6 R6:V6 AB6:AB7 AF8:AJ8 R9:V9 Y10 AC10 AG10:AJ10">
    <cfRule type="beginsWith" dxfId="1" priority="190" operator="beginsWith" text="VRE">
      <formula>LEFT((AF4),LEN("VRE"))=("VRE")</formula>
    </cfRule>
  </conditionalFormatting>
  <conditionalFormatting sqref="AF4:AJ6 Y5:Y7 Z5:AA8 AC5:AC7 AD5 K6:O6 R6:V6 AB6:AB7 AF8:AJ8 R9:V9 Y10 AC10 AG10:AJ10">
    <cfRule type="beginsWith" dxfId="2" priority="191" operator="beginsWith" text="ONL">
      <formula>LEFT((AF4),LEN("ONL"))=("ONL")</formula>
    </cfRule>
  </conditionalFormatting>
  <conditionalFormatting sqref="AF4:AJ6 Y5:Y7 Z5:AA8 AC5:AC7 AD5 K6:O6 R6:V6 AB6:AB7 AF8:AJ8 R9:V9 Y10 AC10 AG10:AJ10">
    <cfRule type="beginsWith" dxfId="3" priority="192" operator="beginsWith" text="ATR">
      <formula>LEFT((AF4),LEN("ATR"))=("ATR")</formula>
    </cfRule>
  </conditionalFormatting>
  <conditionalFormatting sqref="AF4:AJ6 Y5:Y7 Z5:AA8 AC5:AC7 AD5 K6:O6 R6:V6 AB6:AB7 AF8:AJ8 R9:V9 Y10 AC10 AG10:AJ10">
    <cfRule type="beginsWith" dxfId="4" priority="193" operator="beginsWith" text="AUJ">
      <formula>LEFT((AF4),LEN("AUJ"))=("AUJ")</formula>
    </cfRule>
  </conditionalFormatting>
  <conditionalFormatting sqref="AF4:AJ6 Y5:Y7 Z5:AA8 AC5:AC7 AD5 K6:O6 R6:V6 AB6:AB7 AF8:AJ8 R9:V9 Y10 AC10 AG10:AJ10">
    <cfRule type="beginsWith" dxfId="5" priority="194" operator="beginsWith" text="REC">
      <formula>LEFT((AF4),LEN("REC"))=("REC")</formula>
    </cfRule>
  </conditionalFormatting>
  <conditionalFormatting sqref="AF4:AJ6 Y5:Y7 Z5:AA8 AC5:AC7 AD5 K6:O6 R6:V6 AB6:AB7 AF8:AJ8 R9:V9 Y10 AC10 AG10:AJ10">
    <cfRule type="beginsWith" dxfId="6" priority="195" operator="beginsWith" text="CLI">
      <formula>LEFT((AF4),LEN("CLI"))=("CLI")</formula>
    </cfRule>
  </conditionalFormatting>
  <conditionalFormatting sqref="AF4:AJ6 Y5:Y7 Z5:AA8 AC5:AC7 AD5 K6:O6 R6:V6 AB6:AB7 AF8:AJ8 R9:V9 Y10 AC10 AG10:AJ10">
    <cfRule type="beginsWith" dxfId="7" priority="196" operator="beginsWith" text="INT">
      <formula>LEFT((AF4),LEN("INT"))=("INT")</formula>
    </cfRule>
  </conditionalFormatting>
  <conditionalFormatting sqref="AF4:AJ6 Y5:Y7 Z5:AA8 AC5:AC7 AD5 K6:O6 R6:V6 AB6:AB7 AF8:AJ8 R9:V9 Y10 AC10 AG10:AJ10">
    <cfRule type="beginsWith" dxfId="8" priority="197" operator="beginsWith" text="CLIC">
      <formula>LEFT((AF4),LEN("CLIC"))=("CLIC")</formula>
    </cfRule>
  </conditionalFormatting>
  <conditionalFormatting sqref="Q8:V8 Y8:AB8 AF8:AJ8">
    <cfRule type="beginsWith" dxfId="0" priority="198" operator="beginsWith" text="PRE">
      <formula>LEFT((Q8),LEN("PRE"))=("PRE")</formula>
    </cfRule>
  </conditionalFormatting>
  <conditionalFormatting sqref="Q8:V8 Y8:AB8 AF8:AJ8">
    <cfRule type="beginsWith" dxfId="1" priority="199" operator="beginsWith" text="VRE">
      <formula>LEFT((Q8),LEN("VRE"))=("VRE")</formula>
    </cfRule>
  </conditionalFormatting>
  <conditionalFormatting sqref="Q8:V8 Y8:AB8 AF8:AJ8">
    <cfRule type="beginsWith" dxfId="2" priority="200" operator="beginsWith" text="ONL">
      <formula>LEFT((Q8),LEN("ONL"))=("ONL")</formula>
    </cfRule>
  </conditionalFormatting>
  <conditionalFormatting sqref="Q8:V8 Y8:AB8 AF8:AJ8">
    <cfRule type="beginsWith" dxfId="3" priority="201" operator="beginsWith" text="ATR">
      <formula>LEFT((Q8),LEN("ATR"))=("ATR")</formula>
    </cfRule>
  </conditionalFormatting>
  <conditionalFormatting sqref="Q8:V8 Y8:AB8 AF8:AJ8">
    <cfRule type="beginsWith" dxfId="4" priority="202" operator="beginsWith" text="AUJ">
      <formula>LEFT((Q8),LEN("AUJ"))=("AUJ")</formula>
    </cfRule>
  </conditionalFormatting>
  <conditionalFormatting sqref="Q8:V8 Y8:AB8 AF8:AJ8">
    <cfRule type="beginsWith" dxfId="5" priority="203" operator="beginsWith" text="REC">
      <formula>LEFT((Q8),LEN("REC"))=("REC")</formula>
    </cfRule>
  </conditionalFormatting>
  <conditionalFormatting sqref="Q8:V8 Y8:AB8 AF8:AJ8">
    <cfRule type="beginsWith" dxfId="6" priority="204" operator="beginsWith" text="CLI">
      <formula>LEFT((Q8),LEN("CLI"))=("CLI")</formula>
    </cfRule>
  </conditionalFormatting>
  <conditionalFormatting sqref="Q8:V8 Y8:AB8 AF8:AJ8">
    <cfRule type="beginsWith" dxfId="7" priority="205" operator="beginsWith" text="INT">
      <formula>LEFT((Q8),LEN("INT"))=("INT")</formula>
    </cfRule>
  </conditionalFormatting>
  <conditionalFormatting sqref="Q8:V8 Y8:AB8 AF8:AJ8">
    <cfRule type="beginsWith" dxfId="8" priority="206" operator="beginsWith" text="CLIC">
      <formula>LEFT((Q8),LEN("CLIC"))=("CLIC")</formula>
    </cfRule>
  </conditionalFormatting>
  <conditionalFormatting sqref="Y13:AC13">
    <cfRule type="beginsWith" dxfId="0" priority="207" operator="beginsWith" text="PRE">
      <formula>LEFT((Y13),LEN("PRE"))=("PRE")</formula>
    </cfRule>
  </conditionalFormatting>
  <conditionalFormatting sqref="Y13:AC13">
    <cfRule type="beginsWith" dxfId="1" priority="208" operator="beginsWith" text="VRE">
      <formula>LEFT((Y13),LEN("VRE"))=("VRE")</formula>
    </cfRule>
  </conditionalFormatting>
  <conditionalFormatting sqref="Y13:AC13">
    <cfRule type="beginsWith" dxfId="2" priority="209" operator="beginsWith" text="ONL">
      <formula>LEFT((Y13),LEN("ONL"))=("ONL")</formula>
    </cfRule>
  </conditionalFormatting>
  <conditionalFormatting sqref="Y13:AC13">
    <cfRule type="beginsWith" dxfId="3" priority="210" operator="beginsWith" text="ATR">
      <formula>LEFT((Y13),LEN("ATR"))=("ATR")</formula>
    </cfRule>
  </conditionalFormatting>
  <conditionalFormatting sqref="Y13:AC13">
    <cfRule type="beginsWith" dxfId="4" priority="211" operator="beginsWith" text="AUJ">
      <formula>LEFT((Y13),LEN("AUJ"))=("AUJ")</formula>
    </cfRule>
  </conditionalFormatting>
  <conditionalFormatting sqref="Y13:AC13">
    <cfRule type="beginsWith" dxfId="5" priority="212" operator="beginsWith" text="REC">
      <formula>LEFT((Y13),LEN("REC"))=("REC")</formula>
    </cfRule>
  </conditionalFormatting>
  <conditionalFormatting sqref="Y13:AC13">
    <cfRule type="beginsWith" dxfId="6" priority="213" operator="beginsWith" text="CLI">
      <formula>LEFT((Y13),LEN("CLI"))=("CLI")</formula>
    </cfRule>
  </conditionalFormatting>
  <conditionalFormatting sqref="Y13:AC13">
    <cfRule type="beginsWith" dxfId="7" priority="214" operator="beginsWith" text="INT">
      <formula>LEFT((Y13),LEN("INT"))=("INT")</formula>
    </cfRule>
  </conditionalFormatting>
  <conditionalFormatting sqref="Y13:AC13">
    <cfRule type="beginsWith" dxfId="8" priority="215" operator="beginsWith" text="CLIC">
      <formula>LEFT((Y13),LEN("CLIC"))=("CLIC")</formula>
    </cfRule>
  </conditionalFormatting>
  <conditionalFormatting sqref="R4:V6 Y4:Y7 Z4:AA8 AB4:AC7 AF4:AF6 AG4:AJ4 M5:O6 W5 AD5 K6:L6 AG6:AJ6 AF8:AJ8 R9:V9 Y10 AC10 AG10:AJ10">
    <cfRule type="beginsWith" dxfId="0" priority="216" operator="beginsWith" text="PRE">
      <formula>LEFT((R4),LEN("PRE"))=("PRE")</formula>
    </cfRule>
  </conditionalFormatting>
  <conditionalFormatting sqref="R4:V6 Y4:Y7 Z4:AA8 AB4:AC7 AF4:AF6 AG4:AJ4 M5:O6 W5 AD5 K6:L6 AG6:AJ6 AF8:AJ8 R9:V9 Y10 AC10 AG10:AJ10">
    <cfRule type="beginsWith" dxfId="1" priority="217" operator="beginsWith" text="VRE">
      <formula>LEFT((R4),LEN("VRE"))=("VRE")</formula>
    </cfRule>
  </conditionalFormatting>
  <conditionalFormatting sqref="R4:V6 Y4:Y7 Z4:AA8 AB4:AC7 AF4:AF6 AG4:AJ4 M5:O6 W5 AD5 K6:L6 AG6:AJ6 AF8:AJ8 R9:V9 Y10 AC10 AG10:AJ10">
    <cfRule type="beginsWith" dxfId="2" priority="218" operator="beginsWith" text="ONL">
      <formula>LEFT((R4),LEN("ONL"))=("ONL")</formula>
    </cfRule>
  </conditionalFormatting>
  <conditionalFormatting sqref="R4:V6 Y4:Y7 Z4:AA8 AB4:AC7 AF4:AF6 AG4:AJ4 M5:O6 W5 AD5 K6:L6 AG6:AJ6 AF8:AJ8 R9:V9 Y10 AC10 AG10:AJ10">
    <cfRule type="beginsWith" dxfId="3" priority="219" operator="beginsWith" text="ATR">
      <formula>LEFT((R4),LEN("ATR"))=("ATR")</formula>
    </cfRule>
  </conditionalFormatting>
  <conditionalFormatting sqref="R4:V6 Y4:Y7 Z4:AA8 AB4:AC7 AF4:AF6 AG4:AJ4 M5:O6 W5 AD5 K6:L6 AG6:AJ6 AF8:AJ8 R9:V9 Y10 AC10 AG10:AJ10">
    <cfRule type="beginsWith" dxfId="4" priority="220" operator="beginsWith" text="AUJ">
      <formula>LEFT((R4),LEN("AUJ"))=("AUJ")</formula>
    </cfRule>
  </conditionalFormatting>
  <conditionalFormatting sqref="R4:V6 Y4:Y7 Z4:AA8 AB4:AC7 AF4:AF6 AG4:AJ4 M5:O6 W5 AD5 K6:L6 AG6:AJ6 AF8:AJ8 R9:V9 Y10 AC10 AG10:AJ10">
    <cfRule type="beginsWith" dxfId="5" priority="221" operator="beginsWith" text="REC">
      <formula>LEFT((R4),LEN("REC"))=("REC")</formula>
    </cfRule>
  </conditionalFormatting>
  <conditionalFormatting sqref="R4:V6 Y4:Y7 Z4:AA8 AB4:AC7 AF4:AF6 AG4:AJ4 M5:O6 W5 AD5 K6:L6 AG6:AJ6 AF8:AJ8 R9:V9 Y10 AC10 AG10:AJ10">
    <cfRule type="beginsWith" dxfId="6" priority="222" operator="beginsWith" text="CLI">
      <formula>LEFT((R4),LEN("CLI"))=("CLI")</formula>
    </cfRule>
  </conditionalFormatting>
  <conditionalFormatting sqref="R4:V6 Y4:Y7 Z4:AA8 AB4:AC7 AF4:AF6 AG4:AJ4 M5:O6 W5 AD5 K6:L6 AG6:AJ6 AF8:AJ8 R9:V9 Y10 AC10 AG10:AJ10">
    <cfRule type="beginsWith" dxfId="7" priority="223" operator="beginsWith" text="INT">
      <formula>LEFT((R4),LEN("INT"))=("INT")</formula>
    </cfRule>
  </conditionalFormatting>
  <conditionalFormatting sqref="R4:V6 Y4:Y7 Z4:AA8 AB4:AC7 AF4:AF6 AG4:AJ4 M5:O6 W5 AD5 K6:L6 AG6:AJ6 AF8:AJ8 R9:V9 Y10 AC10 AG10:AJ10">
    <cfRule type="beginsWith" dxfId="8" priority="224" operator="beginsWith" text="CLIC">
      <formula>LEFT((R4),LEN("CLIC"))=("CLIC")</formula>
    </cfRule>
  </conditionalFormatting>
  <conditionalFormatting sqref="Y4:AC6 AF4:AF6 AG4:AJ4 M5:O5 R5:V6 W5 AD5 AG6:AJ6 Z8:AA8 AF8:AJ8 AG10:AJ10">
    <cfRule type="beginsWith" dxfId="0" priority="225" operator="beginsWith" text="PRE">
      <formula>LEFT((Y4),LEN("PRE"))=("PRE")</formula>
    </cfRule>
  </conditionalFormatting>
  <conditionalFormatting sqref="Y4:AC6 AF4:AF6 AG4:AJ4 M5:O5 R5:V6 W5 AD5 AG6:AJ6 Z8:AA8 AF8:AJ8 AG10:AJ10">
    <cfRule type="beginsWith" dxfId="1" priority="226" operator="beginsWith" text="VRE">
      <formula>LEFT((Y4),LEN("VRE"))=("VRE")</formula>
    </cfRule>
  </conditionalFormatting>
  <conditionalFormatting sqref="Y4:AC6 AF4:AF6 AG4:AJ4 M5:O5 R5:V6 W5 AD5 AG6:AJ6 Z8:AA8 AF8:AJ8 AG10:AJ10">
    <cfRule type="beginsWith" dxfId="2" priority="227" operator="beginsWith" text="ONL">
      <formula>LEFT((Y4),LEN("ONL"))=("ONL")</formula>
    </cfRule>
  </conditionalFormatting>
  <conditionalFormatting sqref="Y4:AC6 AF4:AF6 AG4:AJ4 M5:O5 R5:V6 W5 AD5 AG6:AJ6 Z8:AA8 AF8:AJ8 AG10:AJ10">
    <cfRule type="beginsWith" dxfId="3" priority="228" operator="beginsWith" text="ATR">
      <formula>LEFT((Y4),LEN("ATR"))=("ATR")</formula>
    </cfRule>
  </conditionalFormatting>
  <conditionalFormatting sqref="Y4:AC6 AF4:AF6 AG4:AJ4 M5:O5 R5:V6 W5 AD5 AG6:AJ6 Z8:AA8 AF8:AJ8 AG10:AJ10">
    <cfRule type="beginsWith" dxfId="4" priority="229" operator="beginsWith" text="AUJ">
      <formula>LEFT((Y4),LEN("AUJ"))=("AUJ")</formula>
    </cfRule>
  </conditionalFormatting>
  <conditionalFormatting sqref="Y4:AC6 AF4:AF6 AG4:AJ4 M5:O5 R5:V6 W5 AD5 AG6:AJ6 Z8:AA8 AF8:AJ8 AG10:AJ10">
    <cfRule type="beginsWith" dxfId="5" priority="230" operator="beginsWith" text="REC">
      <formula>LEFT((Y4),LEN("REC"))=("REC")</formula>
    </cfRule>
  </conditionalFormatting>
  <conditionalFormatting sqref="Y4:AC6 AF4:AF6 AG4:AJ4 M5:O5 R5:V6 W5 AD5 AG6:AJ6 Z8:AA8 AF8:AJ8 AG10:AJ10">
    <cfRule type="beginsWith" dxfId="6" priority="231" operator="beginsWith" text="CLI">
      <formula>LEFT((Y4),LEN("CLI"))=("CLI")</formula>
    </cfRule>
  </conditionalFormatting>
  <conditionalFormatting sqref="Y4:AC6 AF4:AF6 AG4:AJ4 M5:O5 R5:V6 W5 AD5 AG6:AJ6 Z8:AA8 AF8:AJ8 AG10:AJ10">
    <cfRule type="beginsWith" dxfId="7" priority="232" operator="beginsWith" text="INT">
      <formula>LEFT((Y4),LEN("INT"))=("INT")</formula>
    </cfRule>
  </conditionalFormatting>
  <conditionalFormatting sqref="Y4:AC6 AF4:AF6 AG4:AJ4 M5:O5 R5:V6 W5 AD5 AG6:AJ6 Z8:AA8 AF8:AJ8 AG10:AJ10">
    <cfRule type="beginsWith" dxfId="8" priority="233" operator="beginsWith" text="CLIC">
      <formula>LEFT((Y4),LEN("CLIC"))=("CLIC")</formula>
    </cfRule>
  </conditionalFormatting>
  <conditionalFormatting sqref="AF4:AJ6 Y5:Y7 Z5:AA8 AB5:AC7 AD5 K6:O6 R6:V6 AF8:AJ8 R9:V9 Y10 AC10 AG10:AJ10">
    <cfRule type="beginsWith" dxfId="0" priority="234" operator="beginsWith" text="PRE">
      <formula>LEFT((AF4),LEN("PRE"))=("PRE")</formula>
    </cfRule>
  </conditionalFormatting>
  <conditionalFormatting sqref="AF4:AJ6 Y5:Y7 Z5:AA8 AB5:AC7 AD5 K6:O6 R6:V6 AF8:AJ8 R9:V9 Y10 AC10 AG10:AJ10">
    <cfRule type="beginsWith" dxfId="1" priority="235" operator="beginsWith" text="VRE">
      <formula>LEFT((AF4),LEN("VRE"))=("VRE")</formula>
    </cfRule>
  </conditionalFormatting>
  <conditionalFormatting sqref="AF4:AJ6 Y5:Y7 Z5:AA8 AB5:AC7 AD5 K6:O6 R6:V6 AF8:AJ8 R9:V9 Y10 AC10 AG10:AJ10">
    <cfRule type="beginsWith" dxfId="2" priority="236" operator="beginsWith" text="ONL">
      <formula>LEFT((AF4),LEN("ONL"))=("ONL")</formula>
    </cfRule>
  </conditionalFormatting>
  <conditionalFormatting sqref="AF4:AJ6 Y5:Y7 Z5:AA8 AB5:AC7 AD5 K6:O6 R6:V6 AF8:AJ8 R9:V9 Y10 AC10 AG10:AJ10">
    <cfRule type="beginsWith" dxfId="3" priority="237" operator="beginsWith" text="ATR">
      <formula>LEFT((AF4),LEN("ATR"))=("ATR")</formula>
    </cfRule>
  </conditionalFormatting>
  <conditionalFormatting sqref="AF4:AJ6 Y5:Y7 Z5:AA8 AB5:AC7 AD5 K6:O6 R6:V6 AF8:AJ8 R9:V9 Y10 AC10 AG10:AJ10">
    <cfRule type="beginsWith" dxfId="4" priority="238" operator="beginsWith" text="AUJ">
      <formula>LEFT((AF4),LEN("AUJ"))=("AUJ")</formula>
    </cfRule>
  </conditionalFormatting>
  <conditionalFormatting sqref="AF4:AJ6 Y5:Y7 Z5:AA8 AB5:AC7 AD5 K6:O6 R6:V6 AF8:AJ8 R9:V9 Y10 AC10 AG10:AJ10">
    <cfRule type="beginsWith" dxfId="5" priority="239" operator="beginsWith" text="REC">
      <formula>LEFT((AF4),LEN("REC"))=("REC")</formula>
    </cfRule>
  </conditionalFormatting>
  <conditionalFormatting sqref="AF4:AJ6 Y5:Y7 Z5:AA8 AB5:AC7 AD5 K6:O6 R6:V6 AF8:AJ8 R9:V9 Y10 AC10 AG10:AJ10">
    <cfRule type="beginsWith" dxfId="6" priority="240" operator="beginsWith" text="CLI">
      <formula>LEFT((AF4),LEN("CLI"))=("CLI")</formula>
    </cfRule>
  </conditionalFormatting>
  <conditionalFormatting sqref="AF4:AJ6 Y5:Y7 Z5:AA8 AB5:AC7 AD5 K6:O6 R6:V6 AF8:AJ8 R9:V9 Y10 AC10 AG10:AJ10">
    <cfRule type="beginsWith" dxfId="7" priority="241" operator="beginsWith" text="INT">
      <formula>LEFT((AF4),LEN("INT"))=("INT")</formula>
    </cfRule>
  </conditionalFormatting>
  <conditionalFormatting sqref="AF4:AJ6 Y5:Y7 Z5:AA8 AB5:AC7 AD5 K6:O6 R6:V6 AF8:AJ8 R9:V9 Y10 AC10 AG10:AJ10">
    <cfRule type="beginsWith" dxfId="8" priority="242" operator="beginsWith" text="CLIC">
      <formula>LEFT((AF4),LEN("CLIC"))=("CLIC")</formula>
    </cfRule>
  </conditionalFormatting>
  <conditionalFormatting sqref="AF4:AF6 Y5:Y6 Z5 AC5:AD5 V8 Y8:AC8 AF8:AJ8">
    <cfRule type="beginsWith" dxfId="0" priority="243" operator="beginsWith" text="PRE">
      <formula>LEFT((AF4),LEN("PRE"))=("PRE")</formula>
    </cfRule>
  </conditionalFormatting>
  <conditionalFormatting sqref="AF4:AF6 Y5:Y6 Z5 AC5:AD5 V8 Y8:AC8 AF8:AJ8">
    <cfRule type="beginsWith" dxfId="1" priority="244" operator="beginsWith" text="VRE">
      <formula>LEFT((AF4),LEN("VRE"))=("VRE")</formula>
    </cfRule>
  </conditionalFormatting>
  <conditionalFormatting sqref="AF4:AF6 Y5:Y6 Z5 AC5:AD5 V8 Y8:AC8 AF8:AJ8">
    <cfRule type="beginsWith" dxfId="2" priority="245" operator="beginsWith" text="ONL">
      <formula>LEFT((AF4),LEN("ONL"))=("ONL")</formula>
    </cfRule>
  </conditionalFormatting>
  <conditionalFormatting sqref="AF4:AF6 Y5:Y6 Z5 AC5:AD5 V8 Y8:AC8 AF8:AJ8">
    <cfRule type="beginsWith" dxfId="3" priority="246" operator="beginsWith" text="ATR">
      <formula>LEFT((AF4),LEN("ATR"))=("ATR")</formula>
    </cfRule>
  </conditionalFormatting>
  <conditionalFormatting sqref="AF4:AF6 Y5:Y6 Z5 AC5:AD5 V8 Y8:AC8 AF8:AJ8">
    <cfRule type="beginsWith" dxfId="4" priority="247" operator="beginsWith" text="AUJ">
      <formula>LEFT((AF4),LEN("AUJ"))=("AUJ")</formula>
    </cfRule>
  </conditionalFormatting>
  <conditionalFormatting sqref="AF4:AF6 Y5:Y6 Z5 AC5:AD5 V8 Y8:AC8 AF8:AJ8">
    <cfRule type="beginsWith" dxfId="5" priority="248" operator="beginsWith" text="REC">
      <formula>LEFT((AF4),LEN("REC"))=("REC")</formula>
    </cfRule>
  </conditionalFormatting>
  <conditionalFormatting sqref="AF4:AF6 Y5:Y6 Z5 AC5:AD5 V8 Y8:AC8 AF8:AJ8">
    <cfRule type="beginsWith" dxfId="6" priority="249" operator="beginsWith" text="CLI">
      <formula>LEFT((AF4),LEN("CLI"))=("CLI")</formula>
    </cfRule>
  </conditionalFormatting>
  <conditionalFormatting sqref="AF4:AF6 Y5:Y6 Z5 AC5:AD5 V8 Y8:AC8 AF8:AJ8">
    <cfRule type="beginsWith" dxfId="7" priority="250" operator="beginsWith" text="INT">
      <formula>LEFT((AF4),LEN("INT"))=("INT")</formula>
    </cfRule>
  </conditionalFormatting>
  <conditionalFormatting sqref="AF4:AF6 Y5:Y6 Z5 AC5:AD5 V8 Y8:AC8 AF8:AJ8">
    <cfRule type="beginsWith" dxfId="8" priority="251" operator="beginsWith" text="CLIC">
      <formula>LEFT((AF4),LEN("CLIC"))=("CLIC")</formula>
    </cfRule>
  </conditionalFormatting>
  <conditionalFormatting sqref="AF4:AJ4 AA5:AA6 K6:O6 R6:V6 Z6 AB6:AC6 AF6:AJ6 Z8:AA8 AF8:AJ8 R9:V9 Y10 AC10 AG10:AJ10">
    <cfRule type="beginsWith" dxfId="0" priority="252" operator="beginsWith" text="PRE">
      <formula>LEFT((AF4),LEN("PRE"))=("PRE")</formula>
    </cfRule>
  </conditionalFormatting>
  <conditionalFormatting sqref="AF4:AJ4 AA5:AA6 K6:O6 R6:V6 Z6 AB6:AC6 AF6:AJ6 Z8:AA8 AF8:AJ8 R9:V9 Y10 AC10 AG10:AJ10">
    <cfRule type="beginsWith" dxfId="1" priority="253" operator="beginsWith" text="VRE">
      <formula>LEFT((AF4),LEN("VRE"))=("VRE")</formula>
    </cfRule>
  </conditionalFormatting>
  <conditionalFormatting sqref="AF4:AJ4 AA5:AA6 K6:O6 R6:V6 Z6 AB6:AC6 AF6:AJ6 Z8:AA8 AF8:AJ8 R9:V9 Y10 AC10 AG10:AJ10">
    <cfRule type="beginsWith" dxfId="2" priority="254" operator="beginsWith" text="ONL">
      <formula>LEFT((AF4),LEN("ONL"))=("ONL")</formula>
    </cfRule>
  </conditionalFormatting>
  <conditionalFormatting sqref="AF4:AJ4 AA5:AA6 K6:O6 R6:V6 Z6 AB6:AC6 AF6:AJ6 Z8:AA8 AF8:AJ8 R9:V9 Y10 AC10 AG10:AJ10">
    <cfRule type="beginsWith" dxfId="3" priority="255" operator="beginsWith" text="ATR">
      <formula>LEFT((AF4),LEN("ATR"))=("ATR")</formula>
    </cfRule>
  </conditionalFormatting>
  <conditionalFormatting sqref="AF4:AJ4 AA5:AA6 K6:O6 R6:V6 Z6 AB6:AC6 AF6:AJ6 Z8:AA8 AF8:AJ8 R9:V9 Y10 AC10 AG10:AJ10">
    <cfRule type="beginsWith" dxfId="4" priority="256" operator="beginsWith" text="AUJ">
      <formula>LEFT((AF4),LEN("AUJ"))=("AUJ")</formula>
    </cfRule>
  </conditionalFormatting>
  <conditionalFormatting sqref="AF4:AJ4 AA5:AA6 K6:O6 R6:V6 Z6 AB6:AC6 AF6:AJ6 Z8:AA8 AF8:AJ8 R9:V9 Y10 AC10 AG10:AJ10">
    <cfRule type="beginsWith" dxfId="5" priority="257" operator="beginsWith" text="REC">
      <formula>LEFT((AF4),LEN("REC"))=("REC")</formula>
    </cfRule>
  </conditionalFormatting>
  <conditionalFormatting sqref="AF4:AJ4 AA5:AA6 K6:O6 R6:V6 Z6 AB6:AC6 AF6:AJ6 Z8:AA8 AF8:AJ8 R9:V9 Y10 AC10 AG10:AJ10">
    <cfRule type="beginsWith" dxfId="6" priority="258" operator="beginsWith" text="CLI">
      <formula>LEFT((AF4),LEN("CLI"))=("CLI")</formula>
    </cfRule>
  </conditionalFormatting>
  <conditionalFormatting sqref="AF4:AJ4 AA5:AA6 K6:O6 R6:V6 Z6 AB6:AC6 AF6:AJ6 Z8:AA8 AF8:AJ8 R9:V9 Y10 AC10 AG10:AJ10">
    <cfRule type="beginsWith" dxfId="7" priority="259" operator="beginsWith" text="INT">
      <formula>LEFT((AF4),LEN("INT"))=("INT")</formula>
    </cfRule>
  </conditionalFormatting>
  <conditionalFormatting sqref="AF4:AJ4 AA5:AA6 K6:O6 R6:V6 Z6 AB6:AC6 AF6:AJ6 Z8:AA8 AF8:AJ8 R9:V9 Y10 AC10 AG10:AJ10">
    <cfRule type="beginsWith" dxfId="8" priority="260" operator="beginsWith" text="CLIC">
      <formula>LEFT((AF4),LEN("CLIC"))=("CLIC")</formula>
    </cfRule>
  </conditionalFormatting>
  <conditionalFormatting sqref="AH4 T6:V6 AA6 AH6 AH8">
    <cfRule type="beginsWith" dxfId="0" priority="261" operator="beginsWith" text="PRE">
      <formula>LEFT((AH4),LEN("PRE"))=("PRE")</formula>
    </cfRule>
  </conditionalFormatting>
  <conditionalFormatting sqref="AH4 T6:V6 AA6 AH6 AH8">
    <cfRule type="beginsWith" dxfId="1" priority="262" operator="beginsWith" text="VRE">
      <formula>LEFT((AH4),LEN("VRE"))=("VRE")</formula>
    </cfRule>
  </conditionalFormatting>
  <conditionalFormatting sqref="AH4 T6:V6 AA6 AH6 AH8">
    <cfRule type="beginsWith" dxfId="2" priority="263" operator="beginsWith" text="ONL">
      <formula>LEFT((AH4),LEN("ONL"))=("ONL")</formula>
    </cfRule>
  </conditionalFormatting>
  <conditionalFormatting sqref="AH4 T6:V6 AA6 AH6 AH8">
    <cfRule type="beginsWith" dxfId="3" priority="264" operator="beginsWith" text="ATR">
      <formula>LEFT((AH4),LEN("ATR"))=("ATR")</formula>
    </cfRule>
  </conditionalFormatting>
  <conditionalFormatting sqref="AH4 T6:V6 AA6 AH6 AH8">
    <cfRule type="beginsWith" dxfId="4" priority="265" operator="beginsWith" text="AUJ">
      <formula>LEFT((AH4),LEN("AUJ"))=("AUJ")</formula>
    </cfRule>
  </conditionalFormatting>
  <conditionalFormatting sqref="AH4 T6:V6 AA6 AH6 AH8">
    <cfRule type="beginsWith" dxfId="5" priority="266" operator="beginsWith" text="REC">
      <formula>LEFT((AH4),LEN("REC"))=("REC")</formula>
    </cfRule>
  </conditionalFormatting>
  <conditionalFormatting sqref="AH4 T6:V6 AA6 AH6 AH8">
    <cfRule type="beginsWith" dxfId="6" priority="267" operator="beginsWith" text="CLI">
      <formula>LEFT((AH4),LEN("CLI"))=("CLI")</formula>
    </cfRule>
  </conditionalFormatting>
  <conditionalFormatting sqref="AH4 T6:V6 AA6 AH6 AH8">
    <cfRule type="beginsWith" dxfId="7" priority="268" operator="beginsWith" text="INT">
      <formula>LEFT((AH4),LEN("INT"))=("INT")</formula>
    </cfRule>
  </conditionalFormatting>
  <conditionalFormatting sqref="AH4 T6:V6 AA6 AH6 AH8">
    <cfRule type="beginsWith" dxfId="8" priority="269" operator="beginsWith" text="CLIC">
      <formula>LEFT((AH4),LEN("CLIC"))=("CLIC")</formula>
    </cfRule>
  </conditionalFormatting>
  <conditionalFormatting sqref="AF4:AJ4 AA5 U6 AB6 AF6:AJ6 AF8:AJ8 AG10:AJ10">
    <cfRule type="beginsWith" dxfId="0" priority="270" operator="beginsWith" text="PRE">
      <formula>LEFT((AF4),LEN("PRE"))=("PRE")</formula>
    </cfRule>
  </conditionalFormatting>
  <conditionalFormatting sqref="AF4:AJ4 AA5 U6 AB6 AF6:AJ6 AF8:AJ8 AG10:AJ10">
    <cfRule type="beginsWith" dxfId="1" priority="271" operator="beginsWith" text="VRE">
      <formula>LEFT((AF4),LEN("VRE"))=("VRE")</formula>
    </cfRule>
  </conditionalFormatting>
  <conditionalFormatting sqref="AF4:AJ4 AA5 U6 AB6 AF6:AJ6 AF8:AJ8 AG10:AJ10">
    <cfRule type="beginsWith" dxfId="2" priority="272" operator="beginsWith" text="ONL">
      <formula>LEFT((AF4),LEN("ONL"))=("ONL")</formula>
    </cfRule>
  </conditionalFormatting>
  <conditionalFormatting sqref="AF4:AJ4 AA5 U6 AB6 AF6:AJ6 AF8:AJ8 AG10:AJ10">
    <cfRule type="beginsWith" dxfId="3" priority="273" operator="beginsWith" text="ATR">
      <formula>LEFT((AF4),LEN("ATR"))=("ATR")</formula>
    </cfRule>
  </conditionalFormatting>
  <conditionalFormatting sqref="AF4:AJ4 AA5 U6 AB6 AF6:AJ6 AF8:AJ8 AG10:AJ10">
    <cfRule type="beginsWith" dxfId="4" priority="274" operator="beginsWith" text="AUJ">
      <formula>LEFT((AF4),LEN("AUJ"))=("AUJ")</formula>
    </cfRule>
  </conditionalFormatting>
  <conditionalFormatting sqref="AF4:AJ4 AA5 U6 AB6 AF6:AJ6 AF8:AJ8 AG10:AJ10">
    <cfRule type="beginsWith" dxfId="5" priority="275" operator="beginsWith" text="REC">
      <formula>LEFT((AF4),LEN("REC"))=("REC")</formula>
    </cfRule>
  </conditionalFormatting>
  <conditionalFormatting sqref="AF4:AJ4 AA5 U6 AB6 AF6:AJ6 AF8:AJ8 AG10:AJ10">
    <cfRule type="beginsWith" dxfId="6" priority="276" operator="beginsWith" text="CLI">
      <formula>LEFT((AF4),LEN("CLI"))=("CLI")</formula>
    </cfRule>
  </conditionalFormatting>
  <conditionalFormatting sqref="AF4:AJ4 AA5 U6 AB6 AF6:AJ6 AF8:AJ8 AG10:AJ10">
    <cfRule type="beginsWith" dxfId="7" priority="277" operator="beginsWith" text="INT">
      <formula>LEFT((AF4),LEN("INT"))=("INT")</formula>
    </cfRule>
  </conditionalFormatting>
  <conditionalFormatting sqref="AF4:AJ4 AA5 U6 AB6 AF6:AJ6 AF8:AJ8 AG10:AJ10">
    <cfRule type="beginsWith" dxfId="8" priority="278" operator="beginsWith" text="CLIC">
      <formula>LEFT((AF4),LEN("CLIC"))=("CLIC")</formula>
    </cfRule>
  </conditionalFormatting>
  <conditionalFormatting sqref="AJ4 V6 AC6 AJ6 AJ8">
    <cfRule type="beginsWith" dxfId="0" priority="279" operator="beginsWith" text="PRE">
      <formula>LEFT((AJ4),LEN("PRE"))=("PRE")</formula>
    </cfRule>
  </conditionalFormatting>
  <conditionalFormatting sqref="AJ4 V6 AC6 AJ6 AJ8">
    <cfRule type="beginsWith" dxfId="1" priority="280" operator="beginsWith" text="VRE">
      <formula>LEFT((AJ4),LEN("VRE"))=("VRE")</formula>
    </cfRule>
  </conditionalFormatting>
  <conditionalFormatting sqref="AJ4 V6 AC6 AJ6 AJ8">
    <cfRule type="beginsWith" dxfId="2" priority="281" operator="beginsWith" text="ONL">
      <formula>LEFT((AJ4),LEN("ONL"))=("ONL")</formula>
    </cfRule>
  </conditionalFormatting>
  <conditionalFormatting sqref="AJ4 V6 AC6 AJ6 AJ8">
    <cfRule type="beginsWith" dxfId="3" priority="282" operator="beginsWith" text="ATR">
      <formula>LEFT((AJ4),LEN("ATR"))=("ATR")</formula>
    </cfRule>
  </conditionalFormatting>
  <conditionalFormatting sqref="AJ4 V6 AC6 AJ6 AJ8">
    <cfRule type="beginsWith" dxfId="4" priority="283" operator="beginsWith" text="AUJ">
      <formula>LEFT((AJ4),LEN("AUJ"))=("AUJ")</formula>
    </cfRule>
  </conditionalFormatting>
  <conditionalFormatting sqref="AJ4 V6 AC6 AJ6 AJ8">
    <cfRule type="beginsWith" dxfId="5" priority="284" operator="beginsWith" text="REC">
      <formula>LEFT((AJ4),LEN("REC"))=("REC")</formula>
    </cfRule>
  </conditionalFormatting>
  <conditionalFormatting sqref="AJ4 V6 AC6 AJ6 AJ8">
    <cfRule type="beginsWith" dxfId="6" priority="285" operator="beginsWith" text="CLI">
      <formula>LEFT((AJ4),LEN("CLI"))=("CLI")</formula>
    </cfRule>
  </conditionalFormatting>
  <conditionalFormatting sqref="AJ4 V6 AC6 AJ6 AJ8">
    <cfRule type="beginsWith" dxfId="7" priority="286" operator="beginsWith" text="INT">
      <formula>LEFT((AJ4),LEN("INT"))=("INT")</formula>
    </cfRule>
  </conditionalFormatting>
  <conditionalFormatting sqref="AJ4 V6 AC6 AJ6 AJ8">
    <cfRule type="beginsWith" dxfId="8" priority="287" operator="beginsWith" text="CLIC">
      <formula>LEFT((AJ4),LEN("CLIC"))=("CLIC")</formula>
    </cfRule>
  </conditionalFormatting>
  <conditionalFormatting sqref="AH14:AJ15">
    <cfRule type="beginsWith" dxfId="0" priority="288" operator="beginsWith" text="PRE">
      <formula>LEFT((AH14),LEN("PRE"))=("PRE")</formula>
    </cfRule>
  </conditionalFormatting>
  <conditionalFormatting sqref="AH14:AJ15">
    <cfRule type="beginsWith" dxfId="1" priority="289" operator="beginsWith" text="VRE">
      <formula>LEFT((AH14),LEN("VRE"))=("VRE")</formula>
    </cfRule>
  </conditionalFormatting>
  <conditionalFormatting sqref="AH14:AJ15">
    <cfRule type="beginsWith" dxfId="2" priority="290" operator="beginsWith" text="ONL">
      <formula>LEFT((AH14),LEN("ONL"))=("ONL")</formula>
    </cfRule>
  </conditionalFormatting>
  <conditionalFormatting sqref="AH14:AJ15">
    <cfRule type="beginsWith" dxfId="3" priority="291" operator="beginsWith" text="ATR">
      <formula>LEFT((AH14),LEN("ATR"))=("ATR")</formula>
    </cfRule>
  </conditionalFormatting>
  <conditionalFormatting sqref="AH14:AJ15">
    <cfRule type="beginsWith" dxfId="4" priority="292" operator="beginsWith" text="AUJ">
      <formula>LEFT((AH14),LEN("AUJ"))=("AUJ")</formula>
    </cfRule>
  </conditionalFormatting>
  <conditionalFormatting sqref="AH14:AJ15">
    <cfRule type="beginsWith" dxfId="5" priority="293" operator="beginsWith" text="REC">
      <formula>LEFT((AH14),LEN("REC"))=("REC")</formula>
    </cfRule>
  </conditionalFormatting>
  <conditionalFormatting sqref="AH14:AJ15">
    <cfRule type="beginsWith" dxfId="6" priority="294" operator="beginsWith" text="CLI">
      <formula>LEFT((AH14),LEN("CLI"))=("CLI")</formula>
    </cfRule>
  </conditionalFormatting>
  <conditionalFormatting sqref="AH14:AJ15">
    <cfRule type="beginsWith" dxfId="7" priority="295" operator="beginsWith" text="INT">
      <formula>LEFT((AH14),LEN("INT"))=("INT")</formula>
    </cfRule>
  </conditionalFormatting>
  <conditionalFormatting sqref="AH14:AJ15">
    <cfRule type="beginsWith" dxfId="0" priority="296" operator="beginsWith" text="PRE">
      <formula>LEFT((AH14),LEN("PRE"))=("PRE")</formula>
    </cfRule>
  </conditionalFormatting>
  <conditionalFormatting sqref="AH14:AJ15">
    <cfRule type="beginsWith" dxfId="1" priority="297" operator="beginsWith" text="VRE">
      <formula>LEFT((AH14),LEN("VRE"))=("VRE")</formula>
    </cfRule>
  </conditionalFormatting>
  <conditionalFormatting sqref="AH14:AJ15">
    <cfRule type="beginsWith" dxfId="2" priority="298" operator="beginsWith" text="ONL">
      <formula>LEFT((AH14),LEN("ONL"))=("ONL")</formula>
    </cfRule>
  </conditionalFormatting>
  <conditionalFormatting sqref="AH14:AJ15">
    <cfRule type="beginsWith" dxfId="3" priority="299" operator="beginsWith" text="ATR">
      <formula>LEFT((AH14),LEN("ATR"))=("ATR")</formula>
    </cfRule>
  </conditionalFormatting>
  <conditionalFormatting sqref="AH14:AJ15">
    <cfRule type="beginsWith" dxfId="4" priority="300" operator="beginsWith" text="AUJ">
      <formula>LEFT((AH14),LEN("AUJ"))=("AUJ")</formula>
    </cfRule>
  </conditionalFormatting>
  <conditionalFormatting sqref="AH14:AJ15">
    <cfRule type="beginsWith" dxfId="5" priority="301" operator="beginsWith" text="REC">
      <formula>LEFT((AH14),LEN("REC"))=("REC")</formula>
    </cfRule>
  </conditionalFormatting>
  <conditionalFormatting sqref="AH14:AJ15">
    <cfRule type="beginsWith" dxfId="6" priority="302" operator="beginsWith" text="CLI">
      <formula>LEFT((AH14),LEN("CLI"))=("CLI")</formula>
    </cfRule>
  </conditionalFormatting>
  <conditionalFormatting sqref="AH14:AJ15">
    <cfRule type="beginsWith" dxfId="7" priority="303" operator="beginsWith" text="INT">
      <formula>LEFT((AH14),LEN("INT"))=("INT")</formula>
    </cfRule>
  </conditionalFormatting>
  <conditionalFormatting sqref="AH14:AJ15">
    <cfRule type="beginsWith" dxfId="0" priority="304" operator="beginsWith" text="PRE">
      <formula>LEFT((AH14),LEN("PRE"))=("PRE")</formula>
    </cfRule>
  </conditionalFormatting>
  <conditionalFormatting sqref="AH14:AJ15">
    <cfRule type="beginsWith" dxfId="1" priority="305" operator="beginsWith" text="VRE">
      <formula>LEFT((AH14),LEN("VRE"))=("VRE")</formula>
    </cfRule>
  </conditionalFormatting>
  <conditionalFormatting sqref="AH14:AJ15">
    <cfRule type="beginsWith" dxfId="2" priority="306" operator="beginsWith" text="ONL">
      <formula>LEFT((AH14),LEN("ONL"))=("ONL")</formula>
    </cfRule>
  </conditionalFormatting>
  <conditionalFormatting sqref="AH14:AJ15">
    <cfRule type="beginsWith" dxfId="3" priority="307" operator="beginsWith" text="ATR">
      <formula>LEFT((AH14),LEN("ATR"))=("ATR")</formula>
    </cfRule>
  </conditionalFormatting>
  <conditionalFormatting sqref="AH14:AJ15">
    <cfRule type="beginsWith" dxfId="4" priority="308" operator="beginsWith" text="AUJ">
      <formula>LEFT((AH14),LEN("AUJ"))=("AUJ")</formula>
    </cfRule>
  </conditionalFormatting>
  <conditionalFormatting sqref="AH14:AJ15">
    <cfRule type="beginsWith" dxfId="5" priority="309" operator="beginsWith" text="REC">
      <formula>LEFT((AH14),LEN("REC"))=("REC")</formula>
    </cfRule>
  </conditionalFormatting>
  <conditionalFormatting sqref="AH14:AJ15">
    <cfRule type="beginsWith" dxfId="6" priority="310" operator="beginsWith" text="CLI">
      <formula>LEFT((AH14),LEN("CLI"))=("CLI")</formula>
    </cfRule>
  </conditionalFormatting>
  <conditionalFormatting sqref="AH14:AJ15">
    <cfRule type="beginsWith" dxfId="7" priority="311" operator="beginsWith" text="INT">
      <formula>LEFT((AH14),LEN("INT"))=("INT")</formula>
    </cfRule>
  </conditionalFormatting>
  <conditionalFormatting sqref="Y4:AC12 AF4:AF6 AG4:AJ4 M5:O6 R5:V6 W5 AD5 K6:L6 AG6:AJ6 AF8:AJ8 R9:V9 AG10:AJ10">
    <cfRule type="beginsWith" dxfId="0" priority="312" operator="beginsWith" text="PRE">
      <formula>LEFT((Y4),LEN("PRE"))=("PRE")</formula>
    </cfRule>
  </conditionalFormatting>
  <conditionalFormatting sqref="Y4:AC12 AF4:AF6 AG4:AJ4 M5:O6 R5:V6 W5 AD5 K6:L6 AG6:AJ6 AF8:AJ8 R9:V9 AG10:AJ10">
    <cfRule type="beginsWith" dxfId="1" priority="313" operator="beginsWith" text="VRE">
      <formula>LEFT((Y4),LEN("VRE"))=("VRE")</formula>
    </cfRule>
  </conditionalFormatting>
  <conditionalFormatting sqref="Y4:AC12 AF4:AF6 AG4:AJ4 M5:O6 R5:V6 W5 AD5 K6:L6 AG6:AJ6 AF8:AJ8 R9:V9 AG10:AJ10">
    <cfRule type="beginsWith" dxfId="2" priority="314" operator="beginsWith" text="ONL">
      <formula>LEFT((Y4),LEN("ONL"))=("ONL")</formula>
    </cfRule>
  </conditionalFormatting>
  <conditionalFormatting sqref="Y4:AC12 AF4:AF6 AG4:AJ4 M5:O6 R5:V6 W5 AD5 K6:L6 AG6:AJ6 AF8:AJ8 R9:V9 AG10:AJ10">
    <cfRule type="beginsWith" dxfId="3" priority="315" operator="beginsWith" text="ATR">
      <formula>LEFT((Y4),LEN("ATR"))=("ATR")</formula>
    </cfRule>
  </conditionalFormatting>
  <conditionalFormatting sqref="Y4:AC12 AF4:AF6 AG4:AJ4 M5:O6 R5:V6 W5 AD5 K6:L6 AG6:AJ6 AF8:AJ8 R9:V9 AG10:AJ10">
    <cfRule type="beginsWith" dxfId="4" priority="316" operator="beginsWith" text="AUJ">
      <formula>LEFT((Y4),LEN("AUJ"))=("AUJ")</formula>
    </cfRule>
  </conditionalFormatting>
  <conditionalFormatting sqref="Y4:AC12 AF4:AF6 AG4:AJ4 M5:O6 R5:V6 W5 AD5 K6:L6 AG6:AJ6 AF8:AJ8 R9:V9 AG10:AJ10">
    <cfRule type="beginsWith" dxfId="5" priority="317" operator="beginsWith" text="REC">
      <formula>LEFT((Y4),LEN("REC"))=("REC")</formula>
    </cfRule>
  </conditionalFormatting>
  <conditionalFormatting sqref="Y4:AC12 AF4:AF6 AG4:AJ4 M5:O6 R5:V6 W5 AD5 K6:L6 AG6:AJ6 AF8:AJ8 R9:V9 AG10:AJ10">
    <cfRule type="beginsWith" dxfId="6" priority="318" operator="beginsWith" text="CLI">
      <formula>LEFT((Y4),LEN("CLI"))=("CLI")</formula>
    </cfRule>
  </conditionalFormatting>
  <conditionalFormatting sqref="Y4:AC12 AF4:AF6 AG4:AJ4 M5:O6 R5:V6 W5 AD5 K6:L6 AG6:AJ6 AF8:AJ8 R9:V9 AG10:AJ10">
    <cfRule type="beginsWith" dxfId="7" priority="319" operator="beginsWith" text="INT">
      <formula>LEFT((Y4),LEN("INT"))=("INT")</formula>
    </cfRule>
  </conditionalFormatting>
  <conditionalFormatting sqref="Y4:AC12 AF4:AF6 AG4:AJ4 M5:O6 R5:V6 W5 AD5 K6:L6 AG6:AJ6 AF8:AJ8 R9:V9 AG10:AJ10">
    <cfRule type="beginsWith" dxfId="8" priority="320" operator="beginsWith" text="CLIC">
      <formula>LEFT((Y4),LEN("CLIC"))=("CLIC")</formula>
    </cfRule>
  </conditionalFormatting>
  <conditionalFormatting sqref="K5:O5 R5:W5 Y5:Y6 Z5:AA5 AC5 AB6 D7:F7 K7:O7 R7:V7">
    <cfRule type="beginsWith" dxfId="8" priority="321" operator="beginsWith" text="CLIC">
      <formula>LEFT((K5),LEN("CLIC"))=("CLIC")</formula>
    </cfRule>
  </conditionalFormatting>
  <conditionalFormatting sqref="K5:O5 R5:W5 Y5:Y6 Z5:AA5 AC5 AB6 D7:F7 K7:O7 R7:V7">
    <cfRule type="beginsWith" dxfId="0" priority="322" operator="beginsWith" text="PRE">
      <formula>LEFT((K5),LEN("PRE"))=("PRE")</formula>
    </cfRule>
  </conditionalFormatting>
  <conditionalFormatting sqref="K5:O5 R5:W5 Y5:Y6 Z5:AA5 AC5 AB6 D7:F7 K7:O7 R7:V7">
    <cfRule type="beginsWith" dxfId="1" priority="323" operator="beginsWith" text="VRE">
      <formula>LEFT((K5),LEN("VRE"))=("VRE")</formula>
    </cfRule>
  </conditionalFormatting>
  <conditionalFormatting sqref="K5:O5 R5:W5 Y5:Y6 Z5:AA5 AC5 AB6 D7:F7 K7:O7 R7:V7">
    <cfRule type="beginsWith" dxfId="2" priority="324" operator="beginsWith" text="ONL">
      <formula>LEFT((K5),LEN("ONL"))=("ONL")</formula>
    </cfRule>
  </conditionalFormatting>
  <conditionalFormatting sqref="K5:O5 R5:W5 Y5:Y6 Z5:AA5 AC5 AB6 D7:F7 K7:O7 R7:V7">
    <cfRule type="beginsWith" dxfId="3" priority="325" operator="beginsWith" text="ATR">
      <formula>LEFT((K5),LEN("ATR"))=("ATR")</formula>
    </cfRule>
  </conditionalFormatting>
  <conditionalFormatting sqref="K5:O5 R5:W5 Y5:Y6 Z5:AA5 AC5 AB6 D7:F7 K7:O7 R7:V7">
    <cfRule type="beginsWith" dxfId="4" priority="326" operator="beginsWith" text="AUJ">
      <formula>LEFT((K5),LEN("AUJ"))=("AUJ")</formula>
    </cfRule>
  </conditionalFormatting>
  <conditionalFormatting sqref="K5:O5 R5:W5 Y5:Y6 Z5:AA5 AC5 AB6 D7:F7 K7:O7 R7:V7">
    <cfRule type="beginsWith" dxfId="5" priority="327" operator="beginsWith" text="REC">
      <formula>LEFT((K5),LEN("REC"))=("REC")</formula>
    </cfRule>
  </conditionalFormatting>
  <conditionalFormatting sqref="K5:O5 R5:W5 Y5:Y6 Z5:AA5 AC5 AB6 D7:F7 K7:O7 R7:V7">
    <cfRule type="beginsWith" dxfId="6" priority="328" operator="beginsWith" text="CLI">
      <formula>LEFT((K5),LEN("CLI"))=("CLI")</formula>
    </cfRule>
  </conditionalFormatting>
  <conditionalFormatting sqref="K5:O5 R5:W5 Y5:Y6 Z5:AA5 AC5 AB6 D7:F7 K7:O7 R7:V7">
    <cfRule type="beginsWith" dxfId="7" priority="329" operator="beginsWith" text="INT">
      <formula>LEFT((K5),LEN("INT"))=("INT")</formula>
    </cfRule>
  </conditionalFormatting>
  <conditionalFormatting sqref="K5:O5 R5:W5 Y5:Y6 Z5:AA5 AC5 AB6 D7:F7 K7:O7 R7:V7">
    <cfRule type="beginsWith" dxfId="0" priority="330" operator="beginsWith" text="PRE">
      <formula>LEFT((K5),LEN("PRE"))=("PRE")</formula>
    </cfRule>
  </conditionalFormatting>
  <conditionalFormatting sqref="K5:O5 R5:W5 Y5:Y6 Z5:AA5 AC5 AB6 D7:F7 K7:O7 R7:V7">
    <cfRule type="beginsWith" dxfId="1" priority="331" operator="beginsWith" text="VRE">
      <formula>LEFT((K5),LEN("VRE"))=("VRE")</formula>
    </cfRule>
  </conditionalFormatting>
  <conditionalFormatting sqref="K5:O5 R5:W5 Y5:Y6 Z5:AA5 AC5 AB6 D7:F7 K7:O7 R7:V7">
    <cfRule type="beginsWith" dxfId="2" priority="332" operator="beginsWith" text="ONL">
      <formula>LEFT((K5),LEN("ONL"))=("ONL")</formula>
    </cfRule>
  </conditionalFormatting>
  <conditionalFormatting sqref="K5:O5 R5:W5 Y5:Y6 Z5:AA5 AC5 AB6 D7:F7 K7:O7 R7:V7">
    <cfRule type="beginsWith" dxfId="3" priority="333" operator="beginsWith" text="ATR">
      <formula>LEFT((K5),LEN("ATR"))=("ATR")</formula>
    </cfRule>
  </conditionalFormatting>
  <conditionalFormatting sqref="K5:O5 R5:W5 Y5:Y6 Z5:AA5 AC5 AB6 D7:F7 K7:O7 R7:V7">
    <cfRule type="beginsWith" dxfId="4" priority="334" operator="beginsWith" text="AUJ">
      <formula>LEFT((K5),LEN("AUJ"))=("AUJ")</formula>
    </cfRule>
  </conditionalFormatting>
  <conditionalFormatting sqref="K5:O5 R5:W5 Y5:Y6 Z5:AA5 AC5 AB6 D7:F7 K7:O7 R7:V7">
    <cfRule type="beginsWith" dxfId="5" priority="335" operator="beginsWith" text="REC">
      <formula>LEFT((K5),LEN("REC"))=("REC")</formula>
    </cfRule>
  </conditionalFormatting>
  <conditionalFormatting sqref="K5:O5 R5:W5 Y5:Y6 Z5:AA5 AC5 AB6 D7:F7 K7:O7 R7:V7">
    <cfRule type="beginsWith" dxfId="6" priority="336" operator="beginsWith" text="CLI">
      <formula>LEFT((K5),LEN("CLI"))=("CLI")</formula>
    </cfRule>
  </conditionalFormatting>
  <conditionalFormatting sqref="K5:O5 R5:W5 Y5:Y6 Z5:AA5 AC5 AB6 D7:F7 K7:O7 R7:V7">
    <cfRule type="beginsWith" dxfId="7" priority="337" operator="beginsWith" text="INT">
      <formula>LEFT((K5),LEN("INT"))=("INT")</formula>
    </cfRule>
  </conditionalFormatting>
  <conditionalFormatting sqref="AF8:AJ8">
    <cfRule type="beginsWith" dxfId="0" priority="338" operator="beginsWith" text="PRE">
      <formula>LEFT((AF8),LEN("PRE"))=("PRE")</formula>
    </cfRule>
  </conditionalFormatting>
  <conditionalFormatting sqref="AF8:AJ8">
    <cfRule type="beginsWith" dxfId="1" priority="339" operator="beginsWith" text="VRE">
      <formula>LEFT((AF8),LEN("VRE"))=("VRE")</formula>
    </cfRule>
  </conditionalFormatting>
  <conditionalFormatting sqref="AF8:AJ8">
    <cfRule type="beginsWith" dxfId="2" priority="340" operator="beginsWith" text="ONL">
      <formula>LEFT((AF8),LEN("ONL"))=("ONL")</formula>
    </cfRule>
  </conditionalFormatting>
  <conditionalFormatting sqref="AF8:AJ8">
    <cfRule type="beginsWith" dxfId="3" priority="341" operator="beginsWith" text="ATR">
      <formula>LEFT((AF8),LEN("ATR"))=("ATR")</formula>
    </cfRule>
  </conditionalFormatting>
  <conditionalFormatting sqref="AF8:AJ8">
    <cfRule type="beginsWith" dxfId="4" priority="342" operator="beginsWith" text="AUJ">
      <formula>LEFT((AF8),LEN("AUJ"))=("AUJ")</formula>
    </cfRule>
  </conditionalFormatting>
  <conditionalFormatting sqref="AF8:AJ8">
    <cfRule type="beginsWith" dxfId="5" priority="343" operator="beginsWith" text="REC">
      <formula>LEFT((AF8),LEN("REC"))=("REC")</formula>
    </cfRule>
  </conditionalFormatting>
  <conditionalFormatting sqref="AF8:AJ8">
    <cfRule type="beginsWith" dxfId="6" priority="344" operator="beginsWith" text="CLI">
      <formula>LEFT((AF8),LEN("CLI"))=("CLI")</formula>
    </cfRule>
  </conditionalFormatting>
  <conditionalFormatting sqref="AF8:AJ8">
    <cfRule type="beginsWith" dxfId="7" priority="345" operator="beginsWith" text="INT">
      <formula>LEFT((AF8),LEN("INT"))=("INT")</formula>
    </cfRule>
  </conditionalFormatting>
  <conditionalFormatting sqref="AF8:AJ8">
    <cfRule type="beginsWith" dxfId="8" priority="346" operator="beginsWith" text="CLIC">
      <formula>LEFT((AF8),LEN("CLIC"))=("CLIC")</formula>
    </cfRule>
  </conditionalFormatting>
  <conditionalFormatting sqref="Y4:AC10 AF4:AF6 AG4:AJ4 M5:O6 R5:V6 W5 AD5 K6:L6 AG6:AJ6 V8:V9 AF8:AJ8 R9:U9 AG10:AJ10">
    <cfRule type="beginsWith" dxfId="0" priority="347" operator="beginsWith" text="PRE">
      <formula>LEFT((Y4),LEN("PRE"))=("PRE")</formula>
    </cfRule>
  </conditionalFormatting>
  <conditionalFormatting sqref="Y4:AC10 AF4:AF6 AG4:AJ4 M5:O6 R5:V6 W5 AD5 K6:L6 AG6:AJ6 V8:V9 AF8:AJ8 R9:U9 AG10:AJ10">
    <cfRule type="beginsWith" dxfId="1" priority="348" operator="beginsWith" text="VRE">
      <formula>LEFT((Y4),LEN("VRE"))=("VRE")</formula>
    </cfRule>
  </conditionalFormatting>
  <conditionalFormatting sqref="Y4:AC10 AF4:AF6 AG4:AJ4 M5:O6 R5:V6 W5 AD5 K6:L6 AG6:AJ6 V8:V9 AF8:AJ8 R9:U9 AG10:AJ10">
    <cfRule type="beginsWith" dxfId="2" priority="349" operator="beginsWith" text="ONL">
      <formula>LEFT((Y4),LEN("ONL"))=("ONL")</formula>
    </cfRule>
  </conditionalFormatting>
  <conditionalFormatting sqref="Y4:AC10 AF4:AF6 AG4:AJ4 M5:O6 R5:V6 W5 AD5 K6:L6 AG6:AJ6 V8:V9 AF8:AJ8 R9:U9 AG10:AJ10">
    <cfRule type="beginsWith" dxfId="3" priority="350" operator="beginsWith" text="ATR">
      <formula>LEFT((Y4),LEN("ATR"))=("ATR")</formula>
    </cfRule>
  </conditionalFormatting>
  <conditionalFormatting sqref="Y4:AC10 AF4:AF6 AG4:AJ4 M5:O6 R5:V6 W5 AD5 K6:L6 AG6:AJ6 V8:V9 AF8:AJ8 R9:U9 AG10:AJ10">
    <cfRule type="beginsWith" dxfId="4" priority="351" operator="beginsWith" text="AUJ">
      <formula>LEFT((Y4),LEN("AUJ"))=("AUJ")</formula>
    </cfRule>
  </conditionalFormatting>
  <conditionalFormatting sqref="Y4:AC10 AF4:AF6 AG4:AJ4 M5:O6 R5:V6 W5 AD5 K6:L6 AG6:AJ6 V8:V9 AF8:AJ8 R9:U9 AG10:AJ10">
    <cfRule type="beginsWith" dxfId="5" priority="352" operator="beginsWith" text="REC">
      <formula>LEFT((Y4),LEN("REC"))=("REC")</formula>
    </cfRule>
  </conditionalFormatting>
  <conditionalFormatting sqref="Y4:AC10 AF4:AF6 AG4:AJ4 M5:O6 R5:V6 W5 AD5 K6:L6 AG6:AJ6 V8:V9 AF8:AJ8 R9:U9 AG10:AJ10">
    <cfRule type="beginsWith" dxfId="6" priority="353" operator="beginsWith" text="CLI">
      <formula>LEFT((Y4),LEN("CLI"))=("CLI")</formula>
    </cfRule>
  </conditionalFormatting>
  <conditionalFormatting sqref="Y4:AC10 AF4:AF6 AG4:AJ4 M5:O6 R5:V6 W5 AD5 K6:L6 AG6:AJ6 V8:V9 AF8:AJ8 R9:U9 AG10:AJ10">
    <cfRule type="beginsWith" dxfId="7" priority="354" operator="beginsWith" text="INT">
      <formula>LEFT((Y4),LEN("INT"))=("INT")</formula>
    </cfRule>
  </conditionalFormatting>
  <conditionalFormatting sqref="Y4:AC10 AF4:AF6 AG4:AJ4 M5:O6 R5:V6 W5 AD5 K6:L6 AG6:AJ6 V8:V9 AF8:AJ8 R9:U9 AG10:AJ10">
    <cfRule type="beginsWith" dxfId="0" priority="355" operator="beginsWith" text="PRE">
      <formula>LEFT((Y4),LEN("PRE"))=("PRE")</formula>
    </cfRule>
  </conditionalFormatting>
  <conditionalFormatting sqref="Y4:AC10 AF4:AF6 AG4:AJ4 M5:O6 R5:V6 W5 AD5 K6:L6 AG6:AJ6 V8:V9 AF8:AJ8 R9:U9 AG10:AJ10">
    <cfRule type="beginsWith" dxfId="1" priority="356" operator="beginsWith" text="VRE">
      <formula>LEFT((Y4),LEN("VRE"))=("VRE")</formula>
    </cfRule>
  </conditionalFormatting>
  <conditionalFormatting sqref="Y4:AC10 AF4:AF6 AG4:AJ4 M5:O6 R5:V6 W5 AD5 K6:L6 AG6:AJ6 V8:V9 AF8:AJ8 R9:U9 AG10:AJ10">
    <cfRule type="beginsWith" dxfId="2" priority="357" operator="beginsWith" text="ONL">
      <formula>LEFT((Y4),LEN("ONL"))=("ONL")</formula>
    </cfRule>
  </conditionalFormatting>
  <conditionalFormatting sqref="Y4:AC10 AF4:AF6 AG4:AJ4 M5:O6 R5:V6 W5 AD5 K6:L6 AG6:AJ6 V8:V9 AF8:AJ8 R9:U9 AG10:AJ10">
    <cfRule type="beginsWith" dxfId="3" priority="358" operator="beginsWith" text="ATR">
      <formula>LEFT((Y4),LEN("ATR"))=("ATR")</formula>
    </cfRule>
  </conditionalFormatting>
  <conditionalFormatting sqref="Y4:AC10 AF4:AF6 AG4:AJ4 M5:O6 R5:V6 W5 AD5 K6:L6 AG6:AJ6 V8:V9 AF8:AJ8 R9:U9 AG10:AJ10">
    <cfRule type="beginsWith" dxfId="4" priority="359" operator="beginsWith" text="AUJ">
      <formula>LEFT((Y4),LEN("AUJ"))=("AUJ")</formula>
    </cfRule>
  </conditionalFormatting>
  <conditionalFormatting sqref="Y4:AC10 AF4:AF6 AG4:AJ4 M5:O6 R5:V6 W5 AD5 K6:L6 AG6:AJ6 V8:V9 AF8:AJ8 R9:U9 AG10:AJ10">
    <cfRule type="beginsWith" dxfId="5" priority="360" operator="beginsWith" text="REC">
      <formula>LEFT((Y4),LEN("REC"))=("REC")</formula>
    </cfRule>
  </conditionalFormatting>
  <conditionalFormatting sqref="Y4:AC10 AF4:AF6 AG4:AJ4 M5:O6 R5:V6 W5 AD5 K6:L6 AG6:AJ6 V8:V9 AF8:AJ8 R9:U9 AG10:AJ10">
    <cfRule type="beginsWith" dxfId="6" priority="361" operator="beginsWith" text="CLI">
      <formula>LEFT((Y4),LEN("CLI"))=("CLI")</formula>
    </cfRule>
  </conditionalFormatting>
  <conditionalFormatting sqref="Y4:AC10 AF4:AF6 AG4:AJ4 M5:O6 R5:V6 W5 AD5 K6:L6 AG6:AJ6 V8:V9 AF8:AJ8 R9:U9 AG10:AJ10">
    <cfRule type="beginsWith" dxfId="7" priority="362" operator="beginsWith" text="INT">
      <formula>LEFT((Y4),LEN("INT"))=("INT")</formula>
    </cfRule>
  </conditionalFormatting>
  <conditionalFormatting sqref="Y4:AC10 AF4:AF6 AG4:AJ4 M5:O6 R5:V6 W5 AD5 K6:L6 AG6:AJ6 V8:V9 AF8:AJ8 R9:U9 AG10:AJ10">
    <cfRule type="beginsWith" dxfId="8" priority="363" operator="beginsWith" text="CLIC">
      <formula>LEFT((Y4),LEN("CLIC"))=("CLIC")</formula>
    </cfRule>
  </conditionalFormatting>
  <conditionalFormatting sqref="Z4:AB10 AF4:AF6 AG4:AJ4 M5:O6 R5:V6 W5 Y5:Y8 AC5:AC8 AD5 K6:L6 AG6:AJ6 V8:V9 AF8:AJ8 R9:U9 Y10 AC10 AG10:AJ10">
    <cfRule type="beginsWith" dxfId="0" priority="364" operator="beginsWith" text="PRE">
      <formula>LEFT((Z4),LEN("PRE"))=("PRE")</formula>
    </cfRule>
  </conditionalFormatting>
  <conditionalFormatting sqref="Z4:AB10 AF4:AF6 AG4:AJ4 M5:O6 R5:V6 W5 Y5:Y8 AC5:AC8 AD5 K6:L6 AG6:AJ6 V8:V9 AF8:AJ8 R9:U9 Y10 AC10 AG10:AJ10">
    <cfRule type="beginsWith" dxfId="1" priority="365" operator="beginsWith" text="VRE">
      <formula>LEFT((Z4),LEN("VRE"))=("VRE")</formula>
    </cfRule>
  </conditionalFormatting>
  <conditionalFormatting sqref="Z4:AB10 AF4:AF6 AG4:AJ4 M5:O6 R5:V6 W5 Y5:Y8 AC5:AC8 AD5 K6:L6 AG6:AJ6 V8:V9 AF8:AJ8 R9:U9 Y10 AC10 AG10:AJ10">
    <cfRule type="beginsWith" dxfId="2" priority="366" operator="beginsWith" text="ONL">
      <formula>LEFT((Z4),LEN("ONL"))=("ONL")</formula>
    </cfRule>
  </conditionalFormatting>
  <conditionalFormatting sqref="Z4:AB10 AF4:AF6 AG4:AJ4 M5:O6 R5:V6 W5 Y5:Y8 AC5:AC8 AD5 K6:L6 AG6:AJ6 V8:V9 AF8:AJ8 R9:U9 Y10 AC10 AG10:AJ10">
    <cfRule type="beginsWith" dxfId="3" priority="367" operator="beginsWith" text="ATR">
      <formula>LEFT((Z4),LEN("ATR"))=("ATR")</formula>
    </cfRule>
  </conditionalFormatting>
  <conditionalFormatting sqref="Z4:AB10 AF4:AF6 AG4:AJ4 M5:O6 R5:V6 W5 Y5:Y8 AC5:AC8 AD5 K6:L6 AG6:AJ6 V8:V9 AF8:AJ8 R9:U9 Y10 AC10 AG10:AJ10">
    <cfRule type="beginsWith" dxfId="4" priority="368" operator="beginsWith" text="AUJ">
      <formula>LEFT((Z4),LEN("AUJ"))=("AUJ")</formula>
    </cfRule>
  </conditionalFormatting>
  <conditionalFormatting sqref="Z4:AB10 AF4:AF6 AG4:AJ4 M5:O6 R5:V6 W5 Y5:Y8 AC5:AC8 AD5 K6:L6 AG6:AJ6 V8:V9 AF8:AJ8 R9:U9 Y10 AC10 AG10:AJ10">
    <cfRule type="beginsWith" dxfId="5" priority="369" operator="beginsWith" text="REC">
      <formula>LEFT((Z4),LEN("REC"))=("REC")</formula>
    </cfRule>
  </conditionalFormatting>
  <conditionalFormatting sqref="Z4:AB10 AF4:AF6 AG4:AJ4 M5:O6 R5:V6 W5 Y5:Y8 AC5:AC8 AD5 K6:L6 AG6:AJ6 V8:V9 AF8:AJ8 R9:U9 Y10 AC10 AG10:AJ10">
    <cfRule type="beginsWith" dxfId="6" priority="370" operator="beginsWith" text="CLI">
      <formula>LEFT((Z4),LEN("CLI"))=("CLI")</formula>
    </cfRule>
  </conditionalFormatting>
  <conditionalFormatting sqref="Z4:AB10 AF4:AF6 AG4:AJ4 M5:O6 R5:V6 W5 Y5:Y8 AC5:AC8 AD5 K6:L6 AG6:AJ6 V8:V9 AF8:AJ8 R9:U9 Y10 AC10 AG10:AJ10">
    <cfRule type="beginsWith" dxfId="7" priority="371" operator="beginsWith" text="INT">
      <formula>LEFT((Z4),LEN("INT"))=("INT")</formula>
    </cfRule>
  </conditionalFormatting>
  <conditionalFormatting sqref="Z4:AB10 AF4:AF6 AG4:AJ4 M5:O6 R5:V6 W5 Y5:Y8 AC5:AC8 AD5 K6:L6 AG6:AJ6 V8:V9 AF8:AJ8 R9:U9 Y10 AC10 AG10:AJ10">
    <cfRule type="beginsWith" dxfId="8" priority="372" operator="beginsWith" text="CLIC">
      <formula>LEFT((Z4),LEN("CLIC"))=("CLIC")</formula>
    </cfRule>
  </conditionalFormatting>
  <conditionalFormatting sqref="Z4:AB10 AF4:AF6 AG4:AJ4 M5:O6 R5:V6 W5 Y5:Y8 AC5:AC8 AD5 K6:L6 AG6:AJ6 V8:V9 AF8:AJ8 R9:U9 Y10 AC10 AG10:AJ10">
    <cfRule type="beginsWith" dxfId="0" priority="373" operator="beginsWith" text="PRE">
      <formula>LEFT((Z4),LEN("PRE"))=("PRE")</formula>
    </cfRule>
  </conditionalFormatting>
  <conditionalFormatting sqref="Z4:AB10 AF4:AF6 AG4:AJ4 M5:O6 R5:V6 W5 Y5:Y8 AC5:AC8 AD5 K6:L6 AG6:AJ6 V8:V9 AF8:AJ8 R9:U9 Y10 AC10 AG10:AJ10">
    <cfRule type="beginsWith" dxfId="1" priority="374" operator="beginsWith" text="VRE">
      <formula>LEFT((Z4),LEN("VRE"))=("VRE")</formula>
    </cfRule>
  </conditionalFormatting>
  <conditionalFormatting sqref="Z4:AB10 AF4:AF6 AG4:AJ4 M5:O6 R5:V6 W5 Y5:Y8 AC5:AC8 AD5 K6:L6 AG6:AJ6 V8:V9 AF8:AJ8 R9:U9 Y10 AC10 AG10:AJ10">
    <cfRule type="beginsWith" dxfId="2" priority="375" operator="beginsWith" text="ONL">
      <formula>LEFT((Z4),LEN("ONL"))=("ONL")</formula>
    </cfRule>
  </conditionalFormatting>
  <conditionalFormatting sqref="Z4:AB10 AF4:AF6 AG4:AJ4 M5:O6 R5:V6 W5 Y5:Y8 AC5:AC8 AD5 K6:L6 AG6:AJ6 V8:V9 AF8:AJ8 R9:U9 Y10 AC10 AG10:AJ10">
    <cfRule type="beginsWith" dxfId="3" priority="376" operator="beginsWith" text="ATR">
      <formula>LEFT((Z4),LEN("ATR"))=("ATR")</formula>
    </cfRule>
  </conditionalFormatting>
  <conditionalFormatting sqref="Z4:AB10 AF4:AF6 AG4:AJ4 M5:O6 R5:V6 W5 Y5:Y8 AC5:AC8 AD5 K6:L6 AG6:AJ6 V8:V9 AF8:AJ8 R9:U9 Y10 AC10 AG10:AJ10">
    <cfRule type="beginsWith" dxfId="4" priority="377" operator="beginsWith" text="AUJ">
      <formula>LEFT((Z4),LEN("AUJ"))=("AUJ")</formula>
    </cfRule>
  </conditionalFormatting>
  <conditionalFormatting sqref="Z4:AB10 AF4:AF6 AG4:AJ4 M5:O6 R5:V6 W5 Y5:Y8 AC5:AC8 AD5 K6:L6 AG6:AJ6 V8:V9 AF8:AJ8 R9:U9 Y10 AC10 AG10:AJ10">
    <cfRule type="beginsWith" dxfId="5" priority="378" operator="beginsWith" text="REC">
      <formula>LEFT((Z4),LEN("REC"))=("REC")</formula>
    </cfRule>
  </conditionalFormatting>
  <conditionalFormatting sqref="Z4:AB10 AF4:AF6 AG4:AJ4 M5:O6 R5:V6 W5 Y5:Y8 AC5:AC8 AD5 K6:L6 AG6:AJ6 V8:V9 AF8:AJ8 R9:U9 Y10 AC10 AG10:AJ10">
    <cfRule type="beginsWith" dxfId="6" priority="379" operator="beginsWith" text="CLI">
      <formula>LEFT((Z4),LEN("CLI"))=("CLI")</formula>
    </cfRule>
  </conditionalFormatting>
  <conditionalFormatting sqref="Z4:AB10 AF4:AF6 AG4:AJ4 M5:O6 R5:V6 W5 Y5:Y8 AC5:AC8 AD5 K6:L6 AG6:AJ6 V8:V9 AF8:AJ8 R9:U9 Y10 AC10 AG10:AJ10">
    <cfRule type="beginsWith" dxfId="7" priority="380" operator="beginsWith" text="INT">
      <formula>LEFT((Z4),LEN("INT"))=("INT")</formula>
    </cfRule>
  </conditionalFormatting>
  <conditionalFormatting sqref="Z4:AB10 AF4:AF6 AG4:AJ4 M5:O6 R5:V6 W5 Y5:Y8 AC5:AC8 AD5 K6:L6 AG6:AJ6 V8:V9 AF8:AJ8 R9:U9 Y10 AC10 AG10:AJ10">
    <cfRule type="beginsWith" dxfId="0" priority="381" operator="beginsWith" text="PRE">
      <formula>LEFT((Z4),LEN("PRE"))=("PRE")</formula>
    </cfRule>
  </conditionalFormatting>
  <conditionalFormatting sqref="Z4:AB10 AF4:AF6 AG4:AJ4 M5:O6 R5:V6 W5 Y5:Y8 AC5:AC8 AD5 K6:L6 AG6:AJ6 V8:V9 AF8:AJ8 R9:U9 Y10 AC10 AG10:AJ10">
    <cfRule type="beginsWith" dxfId="1" priority="382" operator="beginsWith" text="VRE">
      <formula>LEFT((Z4),LEN("VRE"))=("VRE")</formula>
    </cfRule>
  </conditionalFormatting>
  <conditionalFormatting sqref="Z4:AB10 AF4:AF6 AG4:AJ4 M5:O6 R5:V6 W5 Y5:Y8 AC5:AC8 AD5 K6:L6 AG6:AJ6 V8:V9 AF8:AJ8 R9:U9 Y10 AC10 AG10:AJ10">
    <cfRule type="beginsWith" dxfId="2" priority="383" operator="beginsWith" text="ONL">
      <formula>LEFT((Z4),LEN("ONL"))=("ONL")</formula>
    </cfRule>
  </conditionalFormatting>
  <conditionalFormatting sqref="Z4:AB10 AF4:AF6 AG4:AJ4 M5:O6 R5:V6 W5 Y5:Y8 AC5:AC8 AD5 K6:L6 AG6:AJ6 V8:V9 AF8:AJ8 R9:U9 Y10 AC10 AG10:AJ10">
    <cfRule type="beginsWith" dxfId="3" priority="384" operator="beginsWith" text="ATR">
      <formula>LEFT((Z4),LEN("ATR"))=("ATR")</formula>
    </cfRule>
  </conditionalFormatting>
  <conditionalFormatting sqref="Z4:AB10 AF4:AF6 AG4:AJ4 M5:O6 R5:V6 W5 Y5:Y8 AC5:AC8 AD5 K6:L6 AG6:AJ6 V8:V9 AF8:AJ8 R9:U9 Y10 AC10 AG10:AJ10">
    <cfRule type="beginsWith" dxfId="4" priority="385" operator="beginsWith" text="AUJ">
      <formula>LEFT((Z4),LEN("AUJ"))=("AUJ")</formula>
    </cfRule>
  </conditionalFormatting>
  <conditionalFormatting sqref="Z4:AB10 AF4:AF6 AG4:AJ4 M5:O6 R5:V6 W5 Y5:Y8 AC5:AC8 AD5 K6:L6 AG6:AJ6 V8:V9 AF8:AJ8 R9:U9 Y10 AC10 AG10:AJ10">
    <cfRule type="beginsWith" dxfId="5" priority="386" operator="beginsWith" text="REC">
      <formula>LEFT((Z4),LEN("REC"))=("REC")</formula>
    </cfRule>
  </conditionalFormatting>
  <conditionalFormatting sqref="Z4:AB10 AF4:AF6 AG4:AJ4 M5:O6 R5:V6 W5 Y5:Y8 AC5:AC8 AD5 K6:L6 AG6:AJ6 V8:V9 AF8:AJ8 R9:U9 Y10 AC10 AG10:AJ10">
    <cfRule type="beginsWith" dxfId="6" priority="387" operator="beginsWith" text="CLI">
      <formula>LEFT((Z4),LEN("CLI"))=("CLI")</formula>
    </cfRule>
  </conditionalFormatting>
  <conditionalFormatting sqref="Z4:AB10 AF4:AF6 AG4:AJ4 M5:O6 R5:V6 W5 Y5:Y8 AC5:AC8 AD5 K6:L6 AG6:AJ6 V8:V9 AF8:AJ8 R9:U9 Y10 AC10 AG10:AJ10">
    <cfRule type="beginsWith" dxfId="7" priority="388" operator="beginsWith" text="INT">
      <formula>LEFT((Z4),LEN("INT"))=("INT")</formula>
    </cfRule>
  </conditionalFormatting>
  <conditionalFormatting sqref="AC4:AC10 AF4:AF6 AJ4 Y5:Y6 Z5 AD5 V6 AJ6 AF8 AI8:AJ8">
    <cfRule type="beginsWith" dxfId="0" priority="389" operator="beginsWith" text="PRE">
      <formula>LEFT((AC4),LEN("PRE"))=("PRE")</formula>
    </cfRule>
  </conditionalFormatting>
  <conditionalFormatting sqref="AC4:AC10 AF4:AF6 AJ4 Y5:Y6 Z5 AD5 V6 AJ6 AF8 AI8:AJ8">
    <cfRule type="beginsWith" dxfId="1" priority="390" operator="beginsWith" text="VRE">
      <formula>LEFT((AC4),LEN("VRE"))=("VRE")</formula>
    </cfRule>
  </conditionalFormatting>
  <conditionalFormatting sqref="AC4:AC10 AF4:AF6 AJ4 Y5:Y6 Z5 AD5 V6 AJ6 AF8 AI8:AJ8">
    <cfRule type="beginsWith" dxfId="2" priority="391" operator="beginsWith" text="ONL">
      <formula>LEFT((AC4),LEN("ONL"))=("ONL")</formula>
    </cfRule>
  </conditionalFormatting>
  <conditionalFormatting sqref="AC4:AC10 AF4:AF6 AJ4 Y5:Y6 Z5 AD5 V6 AJ6 AF8 AI8:AJ8">
    <cfRule type="beginsWith" dxfId="3" priority="392" operator="beginsWith" text="ATR">
      <formula>LEFT((AC4),LEN("ATR"))=("ATR")</formula>
    </cfRule>
  </conditionalFormatting>
  <conditionalFormatting sqref="AC4:AC10 AF4:AF6 AJ4 Y5:Y6 Z5 AD5 V6 AJ6 AF8 AI8:AJ8">
    <cfRule type="beginsWith" dxfId="4" priority="393" operator="beginsWith" text="AUJ">
      <formula>LEFT((AC4),LEN("AUJ"))=("AUJ")</formula>
    </cfRule>
  </conditionalFormatting>
  <conditionalFormatting sqref="AC4:AC10 AF4:AF6 AJ4 Y5:Y6 Z5 AD5 V6 AJ6 AF8 AI8:AJ8">
    <cfRule type="beginsWith" dxfId="5" priority="394" operator="beginsWith" text="REC">
      <formula>LEFT((AC4),LEN("REC"))=("REC")</formula>
    </cfRule>
  </conditionalFormatting>
  <conditionalFormatting sqref="AC4:AC10 AF4:AF6 AJ4 Y5:Y6 Z5 AD5 V6 AJ6 AF8 AI8:AJ8">
    <cfRule type="beginsWith" dxfId="6" priority="395" operator="beginsWith" text="CLI">
      <formula>LEFT((AC4),LEN("CLI"))=("CLI")</formula>
    </cfRule>
  </conditionalFormatting>
  <conditionalFormatting sqref="AC4:AC10 AF4:AF6 AJ4 Y5:Y6 Z5 AD5 V6 AJ6 AF8 AI8:AJ8">
    <cfRule type="beginsWith" dxfId="7" priority="396" operator="beginsWith" text="INT">
      <formula>LEFT((AC4),LEN("INT"))=("INT")</formula>
    </cfRule>
  </conditionalFormatting>
  <conditionalFormatting sqref="AC4:AC10 AF4:AF6 AJ4 Y5:Y6 Z5 AD5 V6 AJ6 AF8 AI8:AJ8">
    <cfRule type="beginsWith" dxfId="0" priority="397" operator="beginsWith" text="PRE">
      <formula>LEFT((AC4),LEN("PRE"))=("PRE")</formula>
    </cfRule>
  </conditionalFormatting>
  <conditionalFormatting sqref="AC4:AC10 AF4:AF6 AJ4 Y5:Y6 Z5 AD5 V6 AJ6 AF8 AI8:AJ8">
    <cfRule type="beginsWith" dxfId="1" priority="398" operator="beginsWith" text="VRE">
      <formula>LEFT((AC4),LEN("VRE"))=("VRE")</formula>
    </cfRule>
  </conditionalFormatting>
  <conditionalFormatting sqref="AC4:AC10 AF4:AF6 AJ4 Y5:Y6 Z5 AD5 V6 AJ6 AF8 AI8:AJ8">
    <cfRule type="beginsWith" dxfId="2" priority="399" operator="beginsWith" text="ONL">
      <formula>LEFT((AC4),LEN("ONL"))=("ONL")</formula>
    </cfRule>
  </conditionalFormatting>
  <conditionalFormatting sqref="AC4:AC10 AF4:AF6 AJ4 Y5:Y6 Z5 AD5 V6 AJ6 AF8 AI8:AJ8">
    <cfRule type="beginsWith" dxfId="3" priority="400" operator="beginsWith" text="ATR">
      <formula>LEFT((AC4),LEN("ATR"))=("ATR")</formula>
    </cfRule>
  </conditionalFormatting>
  <conditionalFormatting sqref="AC4:AC10 AF4:AF6 AJ4 Y5:Y6 Z5 AD5 V6 AJ6 AF8 AI8:AJ8">
    <cfRule type="beginsWith" dxfId="4" priority="401" operator="beginsWith" text="AUJ">
      <formula>LEFT((AC4),LEN("AUJ"))=("AUJ")</formula>
    </cfRule>
  </conditionalFormatting>
  <conditionalFormatting sqref="AC4:AC10 AF4:AF6 AJ4 Y5:Y6 Z5 AD5 V6 AJ6 AF8 AI8:AJ8">
    <cfRule type="beginsWith" dxfId="5" priority="402" operator="beginsWith" text="REC">
      <formula>LEFT((AC4),LEN("REC"))=("REC")</formula>
    </cfRule>
  </conditionalFormatting>
  <conditionalFormatting sqref="AC4:AC10 AF4:AF6 AJ4 Y5:Y6 Z5 AD5 V6 AJ6 AF8 AI8:AJ8">
    <cfRule type="beginsWith" dxfId="6" priority="403" operator="beginsWith" text="CLI">
      <formula>LEFT((AC4),LEN("CLI"))=("CLI")</formula>
    </cfRule>
  </conditionalFormatting>
  <conditionalFormatting sqref="AC4:AC10 AF4:AF6 AJ4 Y5:Y6 Z5 AD5 V6 AJ6 AF8 AI8:AJ8">
    <cfRule type="beginsWith" dxfId="7" priority="404" operator="beginsWith" text="INT">
      <formula>LEFT((AC4),LEN("INT"))=("INT")</formula>
    </cfRule>
  </conditionalFormatting>
  <conditionalFormatting sqref="AC4:AC10 AF4:AF6 AJ4 Y5:Y6 Z5 AD5 V6 AJ6 AF8 AI8:AJ8">
    <cfRule type="beginsWith" dxfId="8" priority="405" operator="beginsWith" text="CLIC">
      <formula>LEFT((AC4),LEN("CLIC"))=("CLIC")</formula>
    </cfRule>
  </conditionalFormatting>
  <conditionalFormatting sqref="Y4:Y7 Z4:AA8 AB4:AC7 AF4:AF6 AG4:AJ4 M5:O6 R5:V6 W5 AD5 K6:L6 AG6:AJ6 AF8:AJ8 R9:V9 Y10:AC10 AG10:AJ10">
    <cfRule type="beginsWith" dxfId="0" priority="406" operator="beginsWith" text="PRE">
      <formula>LEFT((Y4),LEN("PRE"))=("PRE")</formula>
    </cfRule>
  </conditionalFormatting>
  <conditionalFormatting sqref="Y4:Y7 Z4:AA8 AB4:AC7 AF4:AF6 AG4:AJ4 M5:O6 R5:V6 W5 AD5 K6:L6 AG6:AJ6 AF8:AJ8 R9:V9 Y10:AC10 AG10:AJ10">
    <cfRule type="beginsWith" dxfId="1" priority="407" operator="beginsWith" text="VRE">
      <formula>LEFT((Y4),LEN("VRE"))=("VRE")</formula>
    </cfRule>
  </conditionalFormatting>
  <conditionalFormatting sqref="Y4:Y7 Z4:AA8 AB4:AC7 AF4:AF6 AG4:AJ4 M5:O6 R5:V6 W5 AD5 K6:L6 AG6:AJ6 AF8:AJ8 R9:V9 Y10:AC10 AG10:AJ10">
    <cfRule type="beginsWith" dxfId="2" priority="408" operator="beginsWith" text="ONL">
      <formula>LEFT((Y4),LEN("ONL"))=("ONL")</formula>
    </cfRule>
  </conditionalFormatting>
  <conditionalFormatting sqref="Y4:Y7 Z4:AA8 AB4:AC7 AF4:AF6 AG4:AJ4 M5:O6 R5:V6 W5 AD5 K6:L6 AG6:AJ6 AF8:AJ8 R9:V9 Y10:AC10 AG10:AJ10">
    <cfRule type="beginsWith" dxfId="3" priority="409" operator="beginsWith" text="ATR">
      <formula>LEFT((Y4),LEN("ATR"))=("ATR")</formula>
    </cfRule>
  </conditionalFormatting>
  <conditionalFormatting sqref="Y4:Y7 Z4:AA8 AB4:AC7 AF4:AF6 AG4:AJ4 M5:O6 R5:V6 W5 AD5 K6:L6 AG6:AJ6 AF8:AJ8 R9:V9 Y10:AC10 AG10:AJ10">
    <cfRule type="beginsWith" dxfId="4" priority="410" operator="beginsWith" text="AUJ">
      <formula>LEFT((Y4),LEN("AUJ"))=("AUJ")</formula>
    </cfRule>
  </conditionalFormatting>
  <conditionalFormatting sqref="Y4:Y7 Z4:AA8 AB4:AC7 AF4:AF6 AG4:AJ4 M5:O6 R5:V6 W5 AD5 K6:L6 AG6:AJ6 AF8:AJ8 R9:V9 Y10:AC10 AG10:AJ10">
    <cfRule type="beginsWith" dxfId="5" priority="411" operator="beginsWith" text="REC">
      <formula>LEFT((Y4),LEN("REC"))=("REC")</formula>
    </cfRule>
  </conditionalFormatting>
  <conditionalFormatting sqref="Y4:Y7 Z4:AA8 AB4:AC7 AF4:AF6 AG4:AJ4 M5:O6 R5:V6 W5 AD5 K6:L6 AG6:AJ6 AF8:AJ8 R9:V9 Y10:AC10 AG10:AJ10">
    <cfRule type="beginsWith" dxfId="6" priority="412" operator="beginsWith" text="CLI">
      <formula>LEFT((Y4),LEN("CLI"))=("CLI")</formula>
    </cfRule>
  </conditionalFormatting>
  <conditionalFormatting sqref="Y4:Y7 Z4:AA8 AB4:AC7 AF4:AF6 AG4:AJ4 M5:O6 R5:V6 W5 AD5 K6:L6 AG6:AJ6 AF8:AJ8 R9:V9 Y10:AC10 AG10:AJ10">
    <cfRule type="beginsWith" dxfId="7" priority="413" operator="beginsWith" text="INT">
      <formula>LEFT((Y4),LEN("INT"))=("INT")</formula>
    </cfRule>
  </conditionalFormatting>
  <conditionalFormatting sqref="Y4:Y7 Z4:AA8 AB4:AC7 AF4:AF6 AG4:AJ4 M5:O6 R5:V6 W5 AD5 K6:L6 AG6:AJ6 AF8:AJ8 R9:V9 Y10:AC10 AG10:AJ10">
    <cfRule type="beginsWith" dxfId="8" priority="414" operator="beginsWith" text="CLIC">
      <formula>LEFT((Y4),LEN("CLIC"))=("CLIC")</formula>
    </cfRule>
  </conditionalFormatting>
  <conditionalFormatting sqref="AF4:AJ12 Y5:Y7 Z5:AA8 AB5:AC7 AD5 K6:O6 R6:V6 R9:V9 Y10 AC10">
    <cfRule type="beginsWith" dxfId="0" priority="415" operator="beginsWith" text="PRE">
      <formula>LEFT((AF4),LEN("PRE"))=("PRE")</formula>
    </cfRule>
  </conditionalFormatting>
  <conditionalFormatting sqref="AF4:AJ12 Y5:Y7 Z5:AA8 AB5:AC7 AD5 K6:O6 R6:V6 R9:V9 Y10 AC10">
    <cfRule type="beginsWith" dxfId="1" priority="416" operator="beginsWith" text="VRE">
      <formula>LEFT((AF4),LEN("VRE"))=("VRE")</formula>
    </cfRule>
  </conditionalFormatting>
  <conditionalFormatting sqref="AF4:AJ12 Y5:Y7 Z5:AA8 AB5:AC7 AD5 K6:O6 R6:V6 R9:V9 Y10 AC10">
    <cfRule type="beginsWith" dxfId="2" priority="417" operator="beginsWith" text="ONL">
      <formula>LEFT((AF4),LEN("ONL"))=("ONL")</formula>
    </cfRule>
  </conditionalFormatting>
  <conditionalFormatting sqref="AF4:AJ12 Y5:Y7 Z5:AA8 AB5:AC7 AD5 K6:O6 R6:V6 R9:V9 Y10 AC10">
    <cfRule type="beginsWith" dxfId="3" priority="418" operator="beginsWith" text="ATR">
      <formula>LEFT((AF4),LEN("ATR"))=("ATR")</formula>
    </cfRule>
  </conditionalFormatting>
  <conditionalFormatting sqref="AF4:AJ12 Y5:Y7 Z5:AA8 AB5:AC7 AD5 K6:O6 R6:V6 R9:V9 Y10 AC10">
    <cfRule type="beginsWith" dxfId="4" priority="419" operator="beginsWith" text="AUJ">
      <formula>LEFT((AF4),LEN("AUJ"))=("AUJ")</formula>
    </cfRule>
  </conditionalFormatting>
  <conditionalFormatting sqref="AF4:AJ12 Y5:Y7 Z5:AA8 AB5:AC7 AD5 K6:O6 R6:V6 R9:V9 Y10 AC10">
    <cfRule type="beginsWith" dxfId="5" priority="420" operator="beginsWith" text="REC">
      <formula>LEFT((AF4),LEN("REC"))=("REC")</formula>
    </cfRule>
  </conditionalFormatting>
  <conditionalFormatting sqref="AF4:AJ12 Y5:Y7 Z5:AA8 AB5:AC7 AD5 K6:O6 R6:V6 R9:V9 Y10 AC10">
    <cfRule type="beginsWith" dxfId="6" priority="421" operator="beginsWith" text="CLI">
      <formula>LEFT((AF4),LEN("CLI"))=("CLI")</formula>
    </cfRule>
  </conditionalFormatting>
  <conditionalFormatting sqref="AF4:AJ12 Y5:Y7 Z5:AA8 AB5:AC7 AD5 K6:O6 R6:V6 R9:V9 Y10 AC10">
    <cfRule type="beginsWith" dxfId="7" priority="422" operator="beginsWith" text="INT">
      <formula>LEFT((AF4),LEN("INT"))=("INT")</formula>
    </cfRule>
  </conditionalFormatting>
  <conditionalFormatting sqref="AF4:AJ12 Y5:Y7 Z5:AA8 AB5:AC7 AD5 K6:O6 R6:V6 R9:V9 Y10 AC10">
    <cfRule type="beginsWith" dxfId="8" priority="423" operator="beginsWith" text="CLIC">
      <formula>LEFT((AF4),LEN("CLIC"))=("CLIC")</formula>
    </cfRule>
  </conditionalFormatting>
  <conditionalFormatting sqref="K4:K10 AF4:AF6 L5:L8 R5:W5 Y5:Y6 Z5:AA5 AC5:AD5 M6:O8 AB6 D7:F7 R7:V8 Y8:AC8 AF8:AJ8 V10 AF10">
    <cfRule type="beginsWith" dxfId="0" priority="424" operator="beginsWith" text="PRE">
      <formula>LEFT((K4),LEN("PRE"))=("PRE")</formula>
    </cfRule>
  </conditionalFormatting>
  <conditionalFormatting sqref="K4:K10 AF4:AF6 L5:L8 R5:W5 Y5:Y6 Z5:AA5 AC5:AD5 M6:O8 AB6 D7:F7 R7:V8 Y8:AC8 AF8:AJ8 V10 AF10">
    <cfRule type="beginsWith" dxfId="1" priority="425" operator="beginsWith" text="VRE">
      <formula>LEFT((K4),LEN("VRE"))=("VRE")</formula>
    </cfRule>
  </conditionalFormatting>
  <conditionalFormatting sqref="K4:K10 AF4:AF6 L5:L8 R5:W5 Y5:Y6 Z5:AA5 AC5:AD5 M6:O8 AB6 D7:F7 R7:V8 Y8:AC8 AF8:AJ8 V10 AF10">
    <cfRule type="beginsWith" dxfId="2" priority="426" operator="beginsWith" text="ONL">
      <formula>LEFT((K4),LEN("ONL"))=("ONL")</formula>
    </cfRule>
  </conditionalFormatting>
  <conditionalFormatting sqref="K4:K10 AF4:AF6 L5:L8 R5:W5 Y5:Y6 Z5:AA5 AC5:AD5 M6:O8 AB6 D7:F7 R7:V8 Y8:AC8 AF8:AJ8 V10 AF10">
    <cfRule type="beginsWith" dxfId="3" priority="427" operator="beginsWith" text="ATR">
      <formula>LEFT((K4),LEN("ATR"))=("ATR")</formula>
    </cfRule>
  </conditionalFormatting>
  <conditionalFormatting sqref="K4:K10 AF4:AF6 L5:L8 R5:W5 Y5:Y6 Z5:AA5 AC5:AD5 M6:O8 AB6 D7:F7 R7:V8 Y8:AC8 AF8:AJ8 V10 AF10">
    <cfRule type="beginsWith" dxfId="4" priority="428" operator="beginsWith" text="AUJ">
      <formula>LEFT((K4),LEN("AUJ"))=("AUJ")</formula>
    </cfRule>
  </conditionalFormatting>
  <conditionalFormatting sqref="K4:K10 AF4:AF6 L5:L8 R5:W5 Y5:Y6 Z5:AA5 AC5:AD5 M6:O8 AB6 D7:F7 R7:V8 Y8:AC8 AF8:AJ8 V10 AF10">
    <cfRule type="beginsWith" dxfId="5" priority="429" operator="beginsWith" text="REC">
      <formula>LEFT((K4),LEN("REC"))=("REC")</formula>
    </cfRule>
  </conditionalFormatting>
  <conditionalFormatting sqref="K4:K10 AF4:AF6 L5:L8 R5:W5 Y5:Y6 Z5:AA5 AC5:AD5 M6:O8 AB6 D7:F7 R7:V8 Y8:AC8 AF8:AJ8 V10 AF10">
    <cfRule type="beginsWith" dxfId="6" priority="430" operator="beginsWith" text="CLI">
      <formula>LEFT((K4),LEN("CLI"))=("CLI")</formula>
    </cfRule>
  </conditionalFormatting>
  <conditionalFormatting sqref="K4:K10 AF4:AF6 L5:L8 R5:W5 Y5:Y6 Z5:AA5 AC5:AD5 M6:O8 AB6 D7:F7 R7:V8 Y8:AC8 AF8:AJ8 V10 AF10">
    <cfRule type="beginsWith" dxfId="7" priority="431" operator="beginsWith" text="INT">
      <formula>LEFT((K4),LEN("INT"))=("INT")</formula>
    </cfRule>
  </conditionalFormatting>
  <conditionalFormatting sqref="K4:K10 AF4:AF6 L5:L8 R5:W5 Y5:Y6 Z5:AA5 AC5:AD5 M6:O8 AB6 D7:F7 R7:V8 Y8:AC8 AF8:AJ8 V10 AF10">
    <cfRule type="beginsWith" dxfId="8" priority="432" operator="beginsWith" text="CLIC">
      <formula>LEFT((K4),LEN("CLIC"))=("CLIC")</formula>
    </cfRule>
  </conditionalFormatting>
  <conditionalFormatting sqref="AF4:AF6 AG4:AJ4 M5:O6 R5:V6 W5 Y5:AB8 AC5:AC10 AD5 K6:L6 AG6:AJ6 AF8:AJ8 R9:V9 Y10 AG10:AJ10">
    <cfRule type="beginsWith" dxfId="0" priority="433" operator="beginsWith" text="PRE">
      <formula>LEFT((AF4),LEN("PRE"))=("PRE")</formula>
    </cfRule>
  </conditionalFormatting>
  <conditionalFormatting sqref="AF4:AF6 AG4:AJ4 M5:O6 R5:V6 W5 Y5:AB8 AC5:AC10 AD5 K6:L6 AG6:AJ6 AF8:AJ8 R9:V9 Y10 AG10:AJ10">
    <cfRule type="beginsWith" dxfId="1" priority="434" operator="beginsWith" text="VRE">
      <formula>LEFT((AF4),LEN("VRE"))=("VRE")</formula>
    </cfRule>
  </conditionalFormatting>
  <conditionalFormatting sqref="AF4:AF6 AG4:AJ4 M5:O6 R5:V6 W5 Y5:AB8 AC5:AC10 AD5 K6:L6 AG6:AJ6 AF8:AJ8 R9:V9 Y10 AG10:AJ10">
    <cfRule type="beginsWith" dxfId="2" priority="435" operator="beginsWith" text="ONL">
      <formula>LEFT((AF4),LEN("ONL"))=("ONL")</formula>
    </cfRule>
  </conditionalFormatting>
  <conditionalFormatting sqref="AF4:AF6 AG4:AJ4 M5:O6 R5:V6 W5 Y5:AB8 AC5:AC10 AD5 K6:L6 AG6:AJ6 AF8:AJ8 R9:V9 Y10 AG10:AJ10">
    <cfRule type="beginsWith" dxfId="3" priority="436" operator="beginsWith" text="ATR">
      <formula>LEFT((AF4),LEN("ATR"))=("ATR")</formula>
    </cfRule>
  </conditionalFormatting>
  <conditionalFormatting sqref="AF4:AF6 AG4:AJ4 M5:O6 R5:V6 W5 Y5:AB8 AC5:AC10 AD5 K6:L6 AG6:AJ6 AF8:AJ8 R9:V9 Y10 AG10:AJ10">
    <cfRule type="beginsWith" dxfId="4" priority="437" operator="beginsWith" text="AUJ">
      <formula>LEFT((AF4),LEN("AUJ"))=("AUJ")</formula>
    </cfRule>
  </conditionalFormatting>
  <conditionalFormatting sqref="AF4:AF6 AG4:AJ4 M5:O6 R5:V6 W5 Y5:AB8 AC5:AC10 AD5 K6:L6 AG6:AJ6 AF8:AJ8 R9:V9 Y10 AG10:AJ10">
    <cfRule type="beginsWith" dxfId="5" priority="438" operator="beginsWith" text="REC">
      <formula>LEFT((AF4),LEN("REC"))=("REC")</formula>
    </cfRule>
  </conditionalFormatting>
  <conditionalFormatting sqref="AF4:AF6 AG4:AJ4 M5:O6 R5:V6 W5 Y5:AB8 AC5:AC10 AD5 K6:L6 AG6:AJ6 AF8:AJ8 R9:V9 Y10 AG10:AJ10">
    <cfRule type="beginsWith" dxfId="6" priority="439" operator="beginsWith" text="CLI">
      <formula>LEFT((AF4),LEN("CLI"))=("CLI")</formula>
    </cfRule>
  </conditionalFormatting>
  <conditionalFormatting sqref="AF4:AF6 AG4:AJ4 M5:O6 R5:V6 W5 Y5:AB8 AC5:AC10 AD5 K6:L6 AG6:AJ6 AF8:AJ8 R9:V9 Y10 AG10:AJ10">
    <cfRule type="beginsWith" dxfId="7" priority="440" operator="beginsWith" text="INT">
      <formula>LEFT((AF4),LEN("INT"))=("INT")</formula>
    </cfRule>
  </conditionalFormatting>
  <conditionalFormatting sqref="AF4:AF6 AG4:AJ4 M5:O6 R5:V6 W5 Y5:AB8 AC5:AC10 AD5 K6:L6 AG6:AJ6 AF8:AJ8 R9:V9 Y10 AG10:AJ10">
    <cfRule type="beginsWith" dxfId="0" priority="441" operator="beginsWith" text="PRE">
      <formula>LEFT((AF4),LEN("PRE"))=("PRE")</formula>
    </cfRule>
  </conditionalFormatting>
  <conditionalFormatting sqref="AF4:AF6 AG4:AJ4 M5:O6 R5:V6 W5 Y5:AB8 AC5:AC10 AD5 K6:L6 AG6:AJ6 AF8:AJ8 R9:V9 Y10 AG10:AJ10">
    <cfRule type="beginsWith" dxfId="1" priority="442" operator="beginsWith" text="VRE">
      <formula>LEFT((AF4),LEN("VRE"))=("VRE")</formula>
    </cfRule>
  </conditionalFormatting>
  <conditionalFormatting sqref="AF4:AF6 AG4:AJ4 M5:O6 R5:V6 W5 Y5:AB8 AC5:AC10 AD5 K6:L6 AG6:AJ6 AF8:AJ8 R9:V9 Y10 AG10:AJ10">
    <cfRule type="beginsWith" dxfId="2" priority="443" operator="beginsWith" text="ONL">
      <formula>LEFT((AF4),LEN("ONL"))=("ONL")</formula>
    </cfRule>
  </conditionalFormatting>
  <conditionalFormatting sqref="AF4:AF6 AG4:AJ4 M5:O6 R5:V6 W5 Y5:AB8 AC5:AC10 AD5 K6:L6 AG6:AJ6 AF8:AJ8 R9:V9 Y10 AG10:AJ10">
    <cfRule type="beginsWith" dxfId="3" priority="444" operator="beginsWith" text="ATR">
      <formula>LEFT((AF4),LEN("ATR"))=("ATR")</formula>
    </cfRule>
  </conditionalFormatting>
  <conditionalFormatting sqref="AF4:AF6 AG4:AJ4 M5:O6 R5:V6 W5 Y5:AB8 AC5:AC10 AD5 K6:L6 AG6:AJ6 AF8:AJ8 R9:V9 Y10 AG10:AJ10">
    <cfRule type="beginsWith" dxfId="4" priority="445" operator="beginsWith" text="AUJ">
      <formula>LEFT((AF4),LEN("AUJ"))=("AUJ")</formula>
    </cfRule>
  </conditionalFormatting>
  <conditionalFormatting sqref="AF4:AF6 AG4:AJ4 M5:O6 R5:V6 W5 Y5:AB8 AC5:AC10 AD5 K6:L6 AG6:AJ6 AF8:AJ8 R9:V9 Y10 AG10:AJ10">
    <cfRule type="beginsWith" dxfId="5" priority="446" operator="beginsWith" text="REC">
      <formula>LEFT((AF4),LEN("REC"))=("REC")</formula>
    </cfRule>
  </conditionalFormatting>
  <conditionalFormatting sqref="AF4:AF6 AG4:AJ4 M5:O6 R5:V6 W5 Y5:AB8 AC5:AC10 AD5 K6:L6 AG6:AJ6 AF8:AJ8 R9:V9 Y10 AG10:AJ10">
    <cfRule type="beginsWith" dxfId="6" priority="447" operator="beginsWith" text="CLI">
      <formula>LEFT((AF4),LEN("CLI"))=("CLI")</formula>
    </cfRule>
  </conditionalFormatting>
  <conditionalFormatting sqref="AF4:AF6 AG4:AJ4 M5:O6 R5:V6 W5 Y5:AB8 AC5:AC10 AD5 K6:L6 AG6:AJ6 AF8:AJ8 R9:V9 Y10 AG10:AJ10">
    <cfRule type="beginsWith" dxfId="7" priority="448" operator="beginsWith" text="INT">
      <formula>LEFT((AF4),LEN("INT"))=("INT")</formula>
    </cfRule>
  </conditionalFormatting>
  <conditionalFormatting sqref="AF4:AF6 AG4:AJ4 M5:O6 R5:V6 W5 Y5:AB8 AC5:AC10 AD5 K6:L6 AG6:AJ6 AF8:AJ8 R9:V9 Y10 AG10:AJ10">
    <cfRule type="beginsWith" dxfId="0" priority="449" operator="beginsWith" text="PRE">
      <formula>LEFT((AF4),LEN("PRE"))=("PRE")</formula>
    </cfRule>
  </conditionalFormatting>
  <conditionalFormatting sqref="AF4:AF6 AG4:AJ4 M5:O6 R5:V6 W5 Y5:AB8 AC5:AC10 AD5 K6:L6 AG6:AJ6 AF8:AJ8 R9:V9 Y10 AG10:AJ10">
    <cfRule type="beginsWith" dxfId="1" priority="450" operator="beginsWith" text="VRE">
      <formula>LEFT((AF4),LEN("VRE"))=("VRE")</formula>
    </cfRule>
  </conditionalFormatting>
  <conditionalFormatting sqref="AF4:AF6 AG4:AJ4 M5:O6 R5:V6 W5 Y5:AB8 AC5:AC10 AD5 K6:L6 AG6:AJ6 AF8:AJ8 R9:V9 Y10 AG10:AJ10">
    <cfRule type="beginsWith" dxfId="2" priority="451" operator="beginsWith" text="ONL">
      <formula>LEFT((AF4),LEN("ONL"))=("ONL")</formula>
    </cfRule>
  </conditionalFormatting>
  <conditionalFormatting sqref="AF4:AF6 AG4:AJ4 M5:O6 R5:V6 W5 Y5:AB8 AC5:AC10 AD5 K6:L6 AG6:AJ6 AF8:AJ8 R9:V9 Y10 AG10:AJ10">
    <cfRule type="beginsWith" dxfId="3" priority="452" operator="beginsWith" text="ATR">
      <formula>LEFT((AF4),LEN("ATR"))=("ATR")</formula>
    </cfRule>
  </conditionalFormatting>
  <conditionalFormatting sqref="AF4:AF6 AG4:AJ4 M5:O6 R5:V6 W5 Y5:AB8 AC5:AC10 AD5 K6:L6 AG6:AJ6 AF8:AJ8 R9:V9 Y10 AG10:AJ10">
    <cfRule type="beginsWith" dxfId="4" priority="453" operator="beginsWith" text="AUJ">
      <formula>LEFT((AF4),LEN("AUJ"))=("AUJ")</formula>
    </cfRule>
  </conditionalFormatting>
  <conditionalFormatting sqref="AF4:AF6 AG4:AJ4 M5:O6 R5:V6 W5 Y5:AB8 AC5:AC10 AD5 K6:L6 AG6:AJ6 AF8:AJ8 R9:V9 Y10 AG10:AJ10">
    <cfRule type="beginsWith" dxfId="5" priority="454" operator="beginsWith" text="REC">
      <formula>LEFT((AF4),LEN("REC"))=("REC")</formula>
    </cfRule>
  </conditionalFormatting>
  <conditionalFormatting sqref="AF4:AF6 AG4:AJ4 M5:O6 R5:V6 W5 Y5:AB8 AC5:AC10 AD5 K6:L6 AG6:AJ6 AF8:AJ8 R9:V9 Y10 AG10:AJ10">
    <cfRule type="beginsWith" dxfId="6" priority="455" operator="beginsWith" text="CLI">
      <formula>LEFT((AF4),LEN("CLI"))=("CLI")</formula>
    </cfRule>
  </conditionalFormatting>
  <conditionalFormatting sqref="AF4:AF6 AG4:AJ4 M5:O6 R5:V6 W5 Y5:AB8 AC5:AC10 AD5 K6:L6 AG6:AJ6 AF8:AJ8 R9:V9 Y10 AG10:AJ10">
    <cfRule type="beginsWith" dxfId="7" priority="456" operator="beginsWith" text="INT">
      <formula>LEFT((AF4),LEN("INT"))=("INT")</formula>
    </cfRule>
  </conditionalFormatting>
  <conditionalFormatting sqref="AF4:AF6 AG4:AJ4 M5:O6 R5:V6 W5 Y5:AB8 AC5:AC10 AD5 K6:L6 AG6:AJ6 AF8:AJ8 R9:V9 Y10 AG10:AJ10">
    <cfRule type="beginsWith" dxfId="0" priority="457" operator="beginsWith" text="PRE">
      <formula>LEFT((AF4),LEN("PRE"))=("PRE")</formula>
    </cfRule>
  </conditionalFormatting>
  <conditionalFormatting sqref="AF4:AF6 AG4:AJ4 M5:O6 R5:V6 W5 Y5:AB8 AC5:AC10 AD5 K6:L6 AG6:AJ6 AF8:AJ8 R9:V9 Y10 AG10:AJ10">
    <cfRule type="beginsWith" dxfId="1" priority="458" operator="beginsWith" text="VRE">
      <formula>LEFT((AF4),LEN("VRE"))=("VRE")</formula>
    </cfRule>
  </conditionalFormatting>
  <conditionalFormatting sqref="AF4:AF6 AG4:AJ4 M5:O6 R5:V6 W5 Y5:AB8 AC5:AC10 AD5 K6:L6 AG6:AJ6 AF8:AJ8 R9:V9 Y10 AG10:AJ10">
    <cfRule type="beginsWith" dxfId="2" priority="459" operator="beginsWith" text="ONL">
      <formula>LEFT((AF4),LEN("ONL"))=("ONL")</formula>
    </cfRule>
  </conditionalFormatting>
  <conditionalFormatting sqref="AF4:AF6 AG4:AJ4 M5:O6 R5:V6 W5 Y5:AB8 AC5:AC10 AD5 K6:L6 AG6:AJ6 AF8:AJ8 R9:V9 Y10 AG10:AJ10">
    <cfRule type="beginsWith" dxfId="3" priority="460" operator="beginsWith" text="ATR">
      <formula>LEFT((AF4),LEN("ATR"))=("ATR")</formula>
    </cfRule>
  </conditionalFormatting>
  <conditionalFormatting sqref="AF4:AF6 AG4:AJ4 M5:O6 R5:V6 W5 Y5:AB8 AC5:AC10 AD5 K6:L6 AG6:AJ6 AF8:AJ8 R9:V9 Y10 AG10:AJ10">
    <cfRule type="beginsWith" dxfId="4" priority="461" operator="beginsWith" text="AUJ">
      <formula>LEFT((AF4),LEN("AUJ"))=("AUJ")</formula>
    </cfRule>
  </conditionalFormatting>
  <conditionalFormatting sqref="AF4:AF6 AG4:AJ4 M5:O6 R5:V6 W5 Y5:AB8 AC5:AC10 AD5 K6:L6 AG6:AJ6 AF8:AJ8 R9:V9 Y10 AG10:AJ10">
    <cfRule type="beginsWith" dxfId="5" priority="462" operator="beginsWith" text="REC">
      <formula>LEFT((AF4),LEN("REC"))=("REC")</formula>
    </cfRule>
  </conditionalFormatting>
  <conditionalFormatting sqref="AF4:AF6 AG4:AJ4 M5:O6 R5:V6 W5 Y5:AB8 AC5:AC10 AD5 K6:L6 AG6:AJ6 AF8:AJ8 R9:V9 Y10 AG10:AJ10">
    <cfRule type="beginsWith" dxfId="6" priority="463" operator="beginsWith" text="CLI">
      <formula>LEFT((AF4),LEN("CLI"))=("CLI")</formula>
    </cfRule>
  </conditionalFormatting>
  <conditionalFormatting sqref="AF4:AF6 AG4:AJ4 M5:O6 R5:V6 W5 Y5:AB8 AC5:AC10 AD5 K6:L6 AG6:AJ6 AF8:AJ8 R9:V9 Y10 AG10:AJ10">
    <cfRule type="beginsWith" dxfId="7" priority="464" operator="beginsWith" text="INT">
      <formula>LEFT((AF4),LEN("INT"))=("INT")</formula>
    </cfRule>
  </conditionalFormatting>
  <conditionalFormatting sqref="S4:V10 Z4:Z9 AA4:AA10 AB4:AC7 AF4:AF8 AG4:AJ4 M5:O7 P5 R5:R6 W5:X5 Y5:Y7 AD5 K6 L6:L7 AG6:AJ8 R9 AB9:AC10 Y10 AG10:AJ10">
    <cfRule type="beginsWith" dxfId="0" priority="465" operator="beginsWith" text="PRE">
      <formula>LEFT((S4),LEN("PRE"))=("PRE")</formula>
    </cfRule>
  </conditionalFormatting>
  <conditionalFormatting sqref="S4:V10 Z4:Z9 AA4:AA10 AB4:AC7 AF4:AF8 AG4:AJ4 M5:O7 P5 R5:R6 W5:X5 Y5:Y7 AD5 K6 L6:L7 AG6:AJ8 R9 AB9:AC10 Y10 AG10:AJ10">
    <cfRule type="beginsWith" dxfId="1" priority="466" operator="beginsWith" text="VRE">
      <formula>LEFT((S4),LEN("VRE"))=("VRE")</formula>
    </cfRule>
  </conditionalFormatting>
  <conditionalFormatting sqref="S4:V10 Z4:Z9 AA4:AA10 AB4:AC7 AF4:AF8 AG4:AJ4 M5:O7 P5 R5:R6 W5:X5 Y5:Y7 AD5 K6 L6:L7 AG6:AJ8 R9 AB9:AC10 Y10 AG10:AJ10">
    <cfRule type="beginsWith" dxfId="2" priority="467" operator="beginsWith" text="ONL">
      <formula>LEFT((S4),LEN("ONL"))=("ONL")</formula>
    </cfRule>
  </conditionalFormatting>
  <conditionalFormatting sqref="S4:V10 Z4:Z9 AA4:AA10 AB4:AC7 AF4:AF8 AG4:AJ4 M5:O7 P5 R5:R6 W5:X5 Y5:Y7 AD5 K6 L6:L7 AG6:AJ8 R9 AB9:AC10 Y10 AG10:AJ10">
    <cfRule type="beginsWith" dxfId="3" priority="468" operator="beginsWith" text="ATR">
      <formula>LEFT((S4),LEN("ATR"))=("ATR")</formula>
    </cfRule>
  </conditionalFormatting>
  <conditionalFormatting sqref="S4:V10 Z4:Z9 AA4:AA10 AB4:AC7 AF4:AF8 AG4:AJ4 M5:O7 P5 R5:R6 W5:X5 Y5:Y7 AD5 K6 L6:L7 AG6:AJ8 R9 AB9:AC10 Y10 AG10:AJ10">
    <cfRule type="beginsWith" dxfId="4" priority="469" operator="beginsWith" text="AUJ">
      <formula>LEFT((S4),LEN("AUJ"))=("AUJ")</formula>
    </cfRule>
  </conditionalFormatting>
  <conditionalFormatting sqref="S4:V10 Z4:Z9 AA4:AA10 AB4:AC7 AF4:AF8 AG4:AJ4 M5:O7 P5 R5:R6 W5:X5 Y5:Y7 AD5 K6 L6:L7 AG6:AJ8 R9 AB9:AC10 Y10 AG10:AJ10">
    <cfRule type="beginsWith" dxfId="5" priority="470" operator="beginsWith" text="REC">
      <formula>LEFT((S4),LEN("REC"))=("REC")</formula>
    </cfRule>
  </conditionalFormatting>
  <conditionalFormatting sqref="S4:V10 Z4:Z9 AA4:AA10 AB4:AC7 AF4:AF8 AG4:AJ4 M5:O7 P5 R5:R6 W5:X5 Y5:Y7 AD5 K6 L6:L7 AG6:AJ8 R9 AB9:AC10 Y10 AG10:AJ10">
    <cfRule type="beginsWith" dxfId="6" priority="471" operator="beginsWith" text="CLI">
      <formula>LEFT((S4),LEN("CLI"))=("CLI")</formula>
    </cfRule>
  </conditionalFormatting>
  <conditionalFormatting sqref="S4:V10 Z4:Z9 AA4:AA10 AB4:AC7 AF4:AF8 AG4:AJ4 M5:O7 P5 R5:R6 W5:X5 Y5:Y7 AD5 K6 L6:L7 AG6:AJ8 R9 AB9:AC10 Y10 AG10:AJ10">
    <cfRule type="beginsWith" dxfId="7" priority="472" operator="beginsWith" text="INT">
      <formula>LEFT((S4),LEN("INT"))=("INT")</formula>
    </cfRule>
  </conditionalFormatting>
  <conditionalFormatting sqref="S4:V10 Z4:Z9 AA4:AA10 AB4:AC7 AF4:AF8 AG4:AJ4 M5:O7 P5 R5:R6 W5:X5 Y5:Y7 AD5 K6 L6:L7 AG6:AJ8 R9 AB9:AC10 Y10 AG10:AJ10">
    <cfRule type="beginsWith" dxfId="8" priority="473" operator="beginsWith" text="CLIC">
      <formula>LEFT((S4),LEN("CLIC"))=("CLIC")</formula>
    </cfRule>
  </conditionalFormatting>
  <conditionalFormatting sqref="L11:O12 Z11:AC12 N14:O14 AB14:AC14">
    <cfRule type="beginsWith" dxfId="0" priority="474" operator="beginsWith" text="PRE">
      <formula>LEFT((L11),LEN("PRE"))=("PRE")</formula>
    </cfRule>
  </conditionalFormatting>
  <conditionalFormatting sqref="L11:O12 Z11:AC12 N14:O14 AB14:AC14">
    <cfRule type="beginsWith" dxfId="1" priority="475" operator="beginsWith" text="VRE">
      <formula>LEFT((L11),LEN("VRE"))=("VRE")</formula>
    </cfRule>
  </conditionalFormatting>
  <conditionalFormatting sqref="L11:O12 Z11:AC12 N14:O14 AB14:AC14">
    <cfRule type="beginsWith" dxfId="2" priority="476" operator="beginsWith" text="ONL">
      <formula>LEFT((L11),LEN("ONL"))=("ONL")</formula>
    </cfRule>
  </conditionalFormatting>
  <conditionalFormatting sqref="L11:O12 Z11:AC12 N14:O14 AB14:AC14">
    <cfRule type="beginsWith" dxfId="3" priority="477" operator="beginsWith" text="ATR">
      <formula>LEFT((L11),LEN("ATR"))=("ATR")</formula>
    </cfRule>
  </conditionalFormatting>
  <conditionalFormatting sqref="L11:O12 Z11:AC12 N14:O14 AB14:AC14">
    <cfRule type="beginsWith" dxfId="4" priority="478" operator="beginsWith" text="AUJ">
      <formula>LEFT((L11),LEN("AUJ"))=("AUJ")</formula>
    </cfRule>
  </conditionalFormatting>
  <conditionalFormatting sqref="L11:O12 Z11:AC12 N14:O14 AB14:AC14">
    <cfRule type="beginsWith" dxfId="5" priority="479" operator="beginsWith" text="REC">
      <formula>LEFT((L11),LEN("REC"))=("REC")</formula>
    </cfRule>
  </conditionalFormatting>
  <conditionalFormatting sqref="L11:O12 Z11:AC12 N14:O14 AB14:AC14">
    <cfRule type="beginsWith" dxfId="6" priority="480" operator="beginsWith" text="CLI">
      <formula>LEFT((L11),LEN("CLI"))=("CLI")</formula>
    </cfRule>
  </conditionalFormatting>
  <conditionalFormatting sqref="L11:O12 Z11:AC12 N14:O14 AB14:AC14">
    <cfRule type="beginsWith" dxfId="7" priority="481" operator="beginsWith" text="INT">
      <formula>LEFT((L11),LEN("INT"))=("INT")</formula>
    </cfRule>
  </conditionalFormatting>
  <conditionalFormatting sqref="L11:O12 Z11:AC12 N14:O14 AB14:AC14">
    <cfRule type="beginsWith" dxfId="8" priority="482" operator="beginsWith" text="CLIC">
      <formula>LEFT((L11),LEN("CLIC"))=("CLIC")</formula>
    </cfRule>
  </conditionalFormatting>
  <conditionalFormatting sqref="R14:V15">
    <cfRule type="beginsWith" dxfId="0" priority="483" operator="beginsWith" text="PRE">
      <formula>LEFT((R14),LEN("PRE"))=("PRE")</formula>
    </cfRule>
  </conditionalFormatting>
  <conditionalFormatting sqref="R14:V15">
    <cfRule type="beginsWith" dxfId="1" priority="484" operator="beginsWith" text="VRE">
      <formula>LEFT((R14),LEN("VRE"))=("VRE")</formula>
    </cfRule>
  </conditionalFormatting>
  <conditionalFormatting sqref="R14:V15">
    <cfRule type="beginsWith" dxfId="2" priority="485" operator="beginsWith" text="ONL">
      <formula>LEFT((R14),LEN("ONL"))=("ONL")</formula>
    </cfRule>
  </conditionalFormatting>
  <conditionalFormatting sqref="R14:V15">
    <cfRule type="beginsWith" dxfId="3" priority="486" operator="beginsWith" text="ATR">
      <formula>LEFT((R14),LEN("ATR"))=("ATR")</formula>
    </cfRule>
  </conditionalFormatting>
  <conditionalFormatting sqref="R14:V15">
    <cfRule type="beginsWith" dxfId="4" priority="487" operator="beginsWith" text="AUJ">
      <formula>LEFT((R14),LEN("AUJ"))=("AUJ")</formula>
    </cfRule>
  </conditionalFormatting>
  <conditionalFormatting sqref="R14:V15">
    <cfRule type="beginsWith" dxfId="5" priority="488" operator="beginsWith" text="REC">
      <formula>LEFT((R14),LEN("REC"))=("REC")</formula>
    </cfRule>
  </conditionalFormatting>
  <conditionalFormatting sqref="R14:V15">
    <cfRule type="beginsWith" dxfId="6" priority="489" operator="beginsWith" text="CLI">
      <formula>LEFT((R14),LEN("CLI"))=("CLI")</formula>
    </cfRule>
  </conditionalFormatting>
  <conditionalFormatting sqref="R14:V15">
    <cfRule type="beginsWith" dxfId="7" priority="490" operator="beginsWith" text="INT">
      <formula>LEFT((R14),LEN("INT"))=("INT")</formula>
    </cfRule>
  </conditionalFormatting>
  <conditionalFormatting sqref="R14:V15">
    <cfRule type="beginsWith" dxfId="8" priority="491" operator="beginsWith" text="CLIC">
      <formula>LEFT((R14),LEN("CLIC"))=("CLIC")</formula>
    </cfRule>
  </conditionalFormatting>
  <conditionalFormatting sqref="C16:C18 C20:C22 C24">
    <cfRule type="beginsWith" dxfId="2" priority="492" operator="beginsWith" text="ONL">
      <formula>LEFT((C16),LEN("ONL"))=("ONL")</formula>
    </cfRule>
  </conditionalFormatting>
  <conditionalFormatting sqref="C16:C18 C20:C22 C24">
    <cfRule type="beginsWith" dxfId="3" priority="493" operator="beginsWith" text="ATR">
      <formula>LEFT((C16),LEN("ATR"))=("ATR")</formula>
    </cfRule>
  </conditionalFormatting>
  <conditionalFormatting sqref="C16:C18 C20:C22 C24">
    <cfRule type="beginsWith" dxfId="4" priority="494" operator="beginsWith" text="AUJ">
      <formula>LEFT((C16),LEN("AUJ"))=("AUJ")</formula>
    </cfRule>
  </conditionalFormatting>
  <conditionalFormatting sqref="C16:C18 C20:C22 C24">
    <cfRule type="beginsWith" dxfId="5" priority="495" operator="beginsWith" text="REC">
      <formula>LEFT((C16),LEN("REC"))=("REC")</formula>
    </cfRule>
  </conditionalFormatting>
  <conditionalFormatting sqref="C16:C18 C20:C22 C24">
    <cfRule type="beginsWith" dxfId="6" priority="496" operator="beginsWith" text="CLI">
      <formula>LEFT((C16),LEN("CLI"))=("CLI")</formula>
    </cfRule>
  </conditionalFormatting>
  <conditionalFormatting sqref="C16:C18 C20:C22 C24">
    <cfRule type="beginsWith" dxfId="7" priority="497" operator="beginsWith" text="INT">
      <formula>LEFT((C16),LEN("INT"))=("INT")</formula>
    </cfRule>
  </conditionalFormatting>
  <conditionalFormatting sqref="C25">
    <cfRule type="beginsWith" dxfId="2" priority="498" operator="beginsWith" text="ONL">
      <formula>LEFT((C25),LEN("ONL"))=("ONL")</formula>
    </cfRule>
  </conditionalFormatting>
  <conditionalFormatting sqref="C25">
    <cfRule type="beginsWith" dxfId="3" priority="499" operator="beginsWith" text="ATR">
      <formula>LEFT((C25),LEN("ATR"))=("ATR")</formula>
    </cfRule>
  </conditionalFormatting>
  <conditionalFormatting sqref="C25">
    <cfRule type="beginsWith" dxfId="4" priority="500" operator="beginsWith" text="AUJ">
      <formula>LEFT((C25),LEN("AUJ"))=("AUJ")</formula>
    </cfRule>
  </conditionalFormatting>
  <conditionalFormatting sqref="C25">
    <cfRule type="beginsWith" dxfId="5" priority="501" operator="beginsWith" text="REC">
      <formula>LEFT((C25),LEN("REC"))=("REC")</formula>
    </cfRule>
  </conditionalFormatting>
  <conditionalFormatting sqref="C25">
    <cfRule type="beginsWith" dxfId="6" priority="502" operator="beginsWith" text="CLI">
      <formula>LEFT((C25),LEN("CLI"))=("CLI")</formula>
    </cfRule>
  </conditionalFormatting>
  <conditionalFormatting sqref="C25">
    <cfRule type="beginsWith" dxfId="7" priority="503" operator="beginsWith" text="INT">
      <formula>LEFT((C25),LEN("INT"))=("INT")</formula>
    </cfRule>
  </conditionalFormatting>
  <conditionalFormatting sqref="C19">
    <cfRule type="beginsWith" dxfId="2" priority="504" operator="beginsWith" text="ONL">
      <formula>LEFT((C19),LEN("ONL"))=("ONL")</formula>
    </cfRule>
  </conditionalFormatting>
  <conditionalFormatting sqref="C19">
    <cfRule type="beginsWith" dxfId="3" priority="505" operator="beginsWith" text="ATR">
      <formula>LEFT((C19),LEN("ATR"))=("ATR")</formula>
    </cfRule>
  </conditionalFormatting>
  <conditionalFormatting sqref="C19">
    <cfRule type="beginsWith" dxfId="4" priority="506" operator="beginsWith" text="AUJ">
      <formula>LEFT((C19),LEN("AUJ"))=("AUJ")</formula>
    </cfRule>
  </conditionalFormatting>
  <conditionalFormatting sqref="C19">
    <cfRule type="beginsWith" dxfId="5" priority="507" operator="beginsWith" text="REC">
      <formula>LEFT((C19),LEN("REC"))=("REC")</formula>
    </cfRule>
  </conditionalFormatting>
  <conditionalFormatting sqref="C19">
    <cfRule type="beginsWith" dxfId="6" priority="508" operator="beginsWith" text="CLI">
      <formula>LEFT((C19),LEN("CLI"))=("CLI")</formula>
    </cfRule>
  </conditionalFormatting>
  <conditionalFormatting sqref="C19">
    <cfRule type="beginsWith" dxfId="7" priority="509" operator="beginsWith" text="INT">
      <formula>LEFT((C19),LEN("INT"))=("INT")</formula>
    </cfRule>
  </conditionalFormatting>
  <conditionalFormatting sqref="C23">
    <cfRule type="beginsWith" dxfId="0" priority="510" operator="beginsWith" text="PRE">
      <formula>LEFT((C23),LEN("PRE"))=("PRE")</formula>
    </cfRule>
  </conditionalFormatting>
  <conditionalFormatting sqref="C23">
    <cfRule type="beginsWith" dxfId="1" priority="511" operator="beginsWith" text="VRE">
      <formula>LEFT((C23),LEN("VRE"))=("VRE")</formula>
    </cfRule>
  </conditionalFormatting>
  <conditionalFormatting sqref="C23">
    <cfRule type="beginsWith" dxfId="2" priority="512" operator="beginsWith" text="ONL">
      <formula>LEFT((C23),LEN("ONL"))=("ONL")</formula>
    </cfRule>
  </conditionalFormatting>
  <conditionalFormatting sqref="C23">
    <cfRule type="beginsWith" dxfId="3" priority="513" operator="beginsWith" text="ATR">
      <formula>LEFT((C23),LEN("ATR"))=("ATR")</formula>
    </cfRule>
  </conditionalFormatting>
  <conditionalFormatting sqref="C23">
    <cfRule type="beginsWith" dxfId="4" priority="514" operator="beginsWith" text="AUJ">
      <formula>LEFT((C23),LEN("AUJ"))=("AUJ")</formula>
    </cfRule>
  </conditionalFormatting>
  <conditionalFormatting sqref="C23">
    <cfRule type="beginsWith" dxfId="5" priority="515" operator="beginsWith" text="REC">
      <formula>LEFT((C23),LEN("REC"))=("REC")</formula>
    </cfRule>
  </conditionalFormatting>
  <conditionalFormatting sqref="C23">
    <cfRule type="beginsWith" dxfId="6" priority="516" operator="beginsWith" text="CLI">
      <formula>LEFT((C23),LEN("CLI"))=("CLI")</formula>
    </cfRule>
  </conditionalFormatting>
  <conditionalFormatting sqref="C23">
    <cfRule type="beginsWith" dxfId="7" priority="517" operator="beginsWith" text="INT">
      <formula>LEFT((C23),LEN("INT"))=("INT")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8" width="20.71"/>
    <col customWidth="1" min="9" max="9" width="12.71"/>
    <col customWidth="1" min="10" max="10" width="12.86"/>
    <col customWidth="1" min="11" max="15" width="20.71"/>
    <col customWidth="1" min="16" max="17" width="12.71"/>
    <col customWidth="1" min="18" max="22" width="20.71"/>
    <col customWidth="1" min="23" max="23" width="12.71"/>
    <col customWidth="1" min="24" max="24" width="17.86"/>
    <col customWidth="1" min="25" max="26" width="20.71"/>
    <col customWidth="1" min="27" max="27" width="25.71"/>
    <col customWidth="1" min="28" max="28" width="28.14"/>
    <col customWidth="1" min="29" max="29" width="28.0"/>
    <col customWidth="1" min="30" max="31" width="12.71"/>
    <col customWidth="1" min="32" max="35" width="20.71"/>
    <col customWidth="1" min="36" max="36" width="19.29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2"/>
      <c r="C1" s="3" t="s">
        <v>66</v>
      </c>
      <c r="D1" s="4">
        <v>2026.0</v>
      </c>
      <c r="E1" s="72" t="s">
        <v>95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20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20</v>
      </c>
      <c r="B2" s="15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COUNTA(B4:B8)</f>
        <v>5</v>
      </c>
      <c r="B3" s="73" t="s">
        <v>2</v>
      </c>
      <c r="C3" s="23" t="s">
        <v>3</v>
      </c>
      <c r="D3" s="74">
        <v>46048.0</v>
      </c>
      <c r="E3" s="24">
        <f t="shared" ref="E3:AJ3" si="2">D3+1</f>
        <v>46049</v>
      </c>
      <c r="F3" s="24">
        <f t="shared" si="2"/>
        <v>46050</v>
      </c>
      <c r="G3" s="24">
        <f t="shared" si="2"/>
        <v>46051</v>
      </c>
      <c r="H3" s="24">
        <f t="shared" si="2"/>
        <v>46052</v>
      </c>
      <c r="I3" s="26">
        <f t="shared" si="2"/>
        <v>46053</v>
      </c>
      <c r="J3" s="26">
        <f t="shared" si="2"/>
        <v>46054</v>
      </c>
      <c r="K3" s="25">
        <f t="shared" si="2"/>
        <v>46055</v>
      </c>
      <c r="L3" s="25">
        <f t="shared" si="2"/>
        <v>46056</v>
      </c>
      <c r="M3" s="25">
        <f t="shared" si="2"/>
        <v>46057</v>
      </c>
      <c r="N3" s="25">
        <f t="shared" si="2"/>
        <v>46058</v>
      </c>
      <c r="O3" s="25">
        <f t="shared" si="2"/>
        <v>46059</v>
      </c>
      <c r="P3" s="26">
        <f t="shared" si="2"/>
        <v>46060</v>
      </c>
      <c r="Q3" s="26">
        <f t="shared" si="2"/>
        <v>46061</v>
      </c>
      <c r="R3" s="25">
        <f t="shared" si="2"/>
        <v>46062</v>
      </c>
      <c r="S3" s="25">
        <f t="shared" si="2"/>
        <v>46063</v>
      </c>
      <c r="T3" s="25">
        <f t="shared" si="2"/>
        <v>46064</v>
      </c>
      <c r="U3" s="25">
        <f t="shared" si="2"/>
        <v>46065</v>
      </c>
      <c r="V3" s="25">
        <f t="shared" si="2"/>
        <v>46066</v>
      </c>
      <c r="W3" s="26">
        <f t="shared" si="2"/>
        <v>46067</v>
      </c>
      <c r="X3" s="26">
        <f t="shared" si="2"/>
        <v>46068</v>
      </c>
      <c r="Y3" s="25">
        <f t="shared" si="2"/>
        <v>46069</v>
      </c>
      <c r="Z3" s="25">
        <f t="shared" si="2"/>
        <v>46070</v>
      </c>
      <c r="AA3" s="25">
        <f t="shared" si="2"/>
        <v>46071</v>
      </c>
      <c r="AB3" s="25">
        <f t="shared" si="2"/>
        <v>46072</v>
      </c>
      <c r="AC3" s="25">
        <f t="shared" si="2"/>
        <v>46073</v>
      </c>
      <c r="AD3" s="26">
        <f t="shared" si="2"/>
        <v>46074</v>
      </c>
      <c r="AE3" s="26">
        <f t="shared" si="2"/>
        <v>46075</v>
      </c>
      <c r="AF3" s="25">
        <f t="shared" si="2"/>
        <v>46076</v>
      </c>
      <c r="AG3" s="25">
        <f t="shared" si="2"/>
        <v>46077</v>
      </c>
      <c r="AH3" s="25">
        <f t="shared" si="2"/>
        <v>46078</v>
      </c>
      <c r="AI3" s="25">
        <f t="shared" si="2"/>
        <v>46079</v>
      </c>
      <c r="AJ3" s="25">
        <f t="shared" si="2"/>
        <v>46080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>
      <c r="A4" s="29">
        <v>46054.0</v>
      </c>
      <c r="B4" s="30" t="s">
        <v>7</v>
      </c>
      <c r="C4" s="31" t="s">
        <v>8</v>
      </c>
      <c r="D4" s="64" t="str">
        <f>Jan!AF4</f>
        <v>VRE - DESLOCAMENTO</v>
      </c>
      <c r="E4" s="64" t="str">
        <f>Jan!AG4</f>
        <v>CLI - TOp SKT90S - Pedreira Civil em Salvador/BA - Demanda Luiz Goulart</v>
      </c>
      <c r="F4" s="64" t="str">
        <f>Jan!AH4</f>
        <v>CLI - TOp SKT90S - Pedreira Civil em Salvador/BA - Demanda Luiz Goulart</v>
      </c>
      <c r="G4" s="64" t="str">
        <f>Jan!AI4</f>
        <v>CLI - TOp SKT90S - Pedreira Civil em Salvador/BA - Demanda Luiz Goulart</v>
      </c>
      <c r="H4" s="64" t="str">
        <f>Jan!AJ4</f>
        <v>CLI - TOp SKT90S - Pedreira Civil em Salvador/BA - Demanda Luiz Goulart</v>
      </c>
      <c r="I4" s="75"/>
      <c r="J4" s="75"/>
      <c r="K4" s="36" t="s">
        <v>98</v>
      </c>
      <c r="L4" s="35" t="s">
        <v>12</v>
      </c>
      <c r="M4" s="35" t="s">
        <v>12</v>
      </c>
      <c r="N4" s="35" t="s">
        <v>12</v>
      </c>
      <c r="O4" s="35" t="s">
        <v>12</v>
      </c>
      <c r="P4" s="75"/>
      <c r="Q4" s="75"/>
      <c r="R4" s="38" t="s">
        <v>14</v>
      </c>
      <c r="S4" s="76" t="s">
        <v>99</v>
      </c>
      <c r="T4" s="76" t="s">
        <v>99</v>
      </c>
      <c r="U4" s="76" t="s">
        <v>99</v>
      </c>
      <c r="V4" s="76" t="s">
        <v>99</v>
      </c>
      <c r="W4" s="75"/>
      <c r="X4" s="75"/>
      <c r="Y4" s="76" t="s">
        <v>11</v>
      </c>
      <c r="Z4" s="77" t="s">
        <v>100</v>
      </c>
      <c r="AA4" s="45" t="s">
        <v>11</v>
      </c>
      <c r="AB4" s="36" t="s">
        <v>98</v>
      </c>
      <c r="AC4" s="36" t="s">
        <v>98</v>
      </c>
      <c r="AD4" s="75"/>
      <c r="AE4" s="75"/>
      <c r="AF4" s="38" t="s">
        <v>14</v>
      </c>
      <c r="AG4" s="48" t="s">
        <v>101</v>
      </c>
      <c r="AH4" s="48" t="s">
        <v>102</v>
      </c>
      <c r="AI4" s="48" t="s">
        <v>103</v>
      </c>
      <c r="AJ4" s="48" t="s">
        <v>104</v>
      </c>
      <c r="AK4" s="11"/>
      <c r="AL4" s="12">
        <f t="shared" ref="AL4:AL10" si="3">$A$2-(COUNTIF(J4:AJ4,"AUJ*"))</f>
        <v>17</v>
      </c>
      <c r="AM4" s="12">
        <f t="shared" ref="AM4:AM10" si="4">(COUNTIF(J4:AJ4,"CLI*")+COUNTIF(J4:AJ4,"ATR*")+COUNTIF(J4:AJ4,"INT*")+COUNTIF(J4:AJ4,"VRE*")+COUNTIF(J4:AJ4,"ONL*"))</f>
        <v>13</v>
      </c>
      <c r="AN4" s="41">
        <f t="shared" ref="AN4:AN10" si="5">IFERROR(AM4/AL4,0)</f>
        <v>0.7647058824</v>
      </c>
      <c r="AO4" s="10"/>
      <c r="AP4" s="42" t="s">
        <v>16</v>
      </c>
      <c r="AQ4" s="12">
        <f t="shared" ref="AQ4:AQ13" si="6">AK16</f>
        <v>58</v>
      </c>
      <c r="AR4" s="10"/>
      <c r="AS4" s="41">
        <f>AN15</f>
        <v>0.7295081967</v>
      </c>
    </row>
    <row r="5">
      <c r="A5" s="29">
        <v>46081.0</v>
      </c>
      <c r="B5" s="43" t="s">
        <v>17</v>
      </c>
      <c r="C5" s="44" t="s">
        <v>18</v>
      </c>
      <c r="D5" s="64" t="str">
        <f>Jan!AF5</f>
        <v>VRE - DESLOCAMENTO</v>
      </c>
      <c r="E5" s="64" t="str">
        <f>Jan!AG5</f>
        <v>CLI - TOp SKT110S - MOSAIC CATALÃO</v>
      </c>
      <c r="F5" s="64" t="str">
        <f>Jan!AH5</f>
        <v>CLI - TOp SKT110S - MOSAIC CATALÃO</v>
      </c>
      <c r="G5" s="64" t="str">
        <f>Jan!AI5</f>
        <v>CLI - TOp SKT110S - MOSAIC CATALÃO</v>
      </c>
      <c r="H5" s="64" t="str">
        <f>Jan!AJ5</f>
        <v>CLI - TOp SKT110S - MOSAIC CATALÃO</v>
      </c>
      <c r="I5" s="47"/>
      <c r="J5" s="47"/>
      <c r="K5" s="48" t="s">
        <v>32</v>
      </c>
      <c r="L5" s="48" t="s">
        <v>32</v>
      </c>
      <c r="M5" s="48" t="s">
        <v>32</v>
      </c>
      <c r="N5" s="48" t="s">
        <v>32</v>
      </c>
      <c r="O5" s="38" t="s">
        <v>14</v>
      </c>
      <c r="P5" s="75"/>
      <c r="Q5" s="75"/>
      <c r="R5" s="38" t="s">
        <v>14</v>
      </c>
      <c r="S5" s="76" t="s">
        <v>105</v>
      </c>
      <c r="T5" s="76" t="s">
        <v>105</v>
      </c>
      <c r="U5" s="76" t="s">
        <v>105</v>
      </c>
      <c r="V5" s="76" t="s">
        <v>105</v>
      </c>
      <c r="W5" s="75"/>
      <c r="X5" s="75"/>
      <c r="Y5" s="76" t="s">
        <v>11</v>
      </c>
      <c r="Z5" s="77" t="s">
        <v>100</v>
      </c>
      <c r="AA5" s="45" t="s">
        <v>11</v>
      </c>
      <c r="AB5" s="45" t="s">
        <v>106</v>
      </c>
      <c r="AC5" s="45" t="s">
        <v>106</v>
      </c>
      <c r="AD5" s="75"/>
      <c r="AE5" s="75"/>
      <c r="AF5" s="38" t="s">
        <v>14</v>
      </c>
      <c r="AG5" s="48" t="s">
        <v>107</v>
      </c>
      <c r="AH5" s="48" t="s">
        <v>107</v>
      </c>
      <c r="AI5" s="48" t="s">
        <v>107</v>
      </c>
      <c r="AJ5" s="38" t="s">
        <v>14</v>
      </c>
      <c r="AK5" s="11"/>
      <c r="AL5" s="12">
        <f t="shared" si="3"/>
        <v>17</v>
      </c>
      <c r="AM5" s="12">
        <f t="shared" si="4"/>
        <v>17</v>
      </c>
      <c r="AN5" s="41">
        <f t="shared" si="5"/>
        <v>1</v>
      </c>
      <c r="AO5" s="10"/>
      <c r="AP5" s="42" t="s">
        <v>33</v>
      </c>
      <c r="AQ5" s="12">
        <f t="shared" si="6"/>
        <v>0</v>
      </c>
      <c r="AR5" s="10"/>
      <c r="AS5" s="10"/>
    </row>
    <row r="6" ht="51.75" customHeight="1">
      <c r="A6" s="49"/>
      <c r="B6" s="43" t="s">
        <v>34</v>
      </c>
      <c r="C6" s="44" t="s">
        <v>35</v>
      </c>
      <c r="D6" s="64" t="str">
        <f>Jan!AF6</f>
        <v>VRE - DESLOCAMENTO</v>
      </c>
      <c r="E6" s="64" t="str">
        <f>Jan!AG6</f>
        <v>INT - TMan SKT110S - EQUIPE CONTRATO MOSAIC CATALÃO</v>
      </c>
      <c r="F6" s="64" t="str">
        <f>Jan!AH6</f>
        <v>INT - TMan SKT110S - EQUIPE CONTRATO MOSAIC CATALÃO</v>
      </c>
      <c r="G6" s="64" t="str">
        <f>Jan!AI6</f>
        <v>INT - TMan SKT110S - EQUIPE CONTRATO MOSAIC CATALÃO</v>
      </c>
      <c r="H6" s="64" t="str">
        <f>Jan!AJ6</f>
        <v>INT - TMan SKT110S - EQUIPE CONTRATO MOSAIC CATALÃO</v>
      </c>
      <c r="I6" s="47"/>
      <c r="J6" s="47"/>
      <c r="K6" s="48" t="s">
        <v>108</v>
      </c>
      <c r="L6" s="48" t="s">
        <v>109</v>
      </c>
      <c r="M6" s="48" t="s">
        <v>110</v>
      </c>
      <c r="N6" s="48" t="s">
        <v>111</v>
      </c>
      <c r="O6" s="39" t="s">
        <v>14</v>
      </c>
      <c r="P6" s="75"/>
      <c r="Q6" s="75"/>
      <c r="R6" s="38" t="s">
        <v>14</v>
      </c>
      <c r="S6" s="77" t="s">
        <v>112</v>
      </c>
      <c r="T6" s="77" t="s">
        <v>112</v>
      </c>
      <c r="U6" s="77" t="s">
        <v>112</v>
      </c>
      <c r="V6" s="77" t="s">
        <v>112</v>
      </c>
      <c r="W6" s="75"/>
      <c r="X6" s="75"/>
      <c r="Y6" s="76" t="s">
        <v>11</v>
      </c>
      <c r="Z6" s="77" t="s">
        <v>100</v>
      </c>
      <c r="AA6" s="45" t="s">
        <v>11</v>
      </c>
      <c r="AB6" s="48" t="s">
        <v>113</v>
      </c>
      <c r="AC6" s="48" t="s">
        <v>48</v>
      </c>
      <c r="AD6" s="75"/>
      <c r="AE6" s="75"/>
      <c r="AF6" s="38" t="s">
        <v>14</v>
      </c>
      <c r="AG6" s="77" t="s">
        <v>114</v>
      </c>
      <c r="AH6" s="77" t="s">
        <v>114</v>
      </c>
      <c r="AI6" s="38" t="s">
        <v>14</v>
      </c>
      <c r="AJ6" s="77" t="s">
        <v>115</v>
      </c>
      <c r="AK6" s="11"/>
      <c r="AL6" s="12">
        <f t="shared" si="3"/>
        <v>17</v>
      </c>
      <c r="AM6" s="12">
        <f t="shared" si="4"/>
        <v>17</v>
      </c>
      <c r="AN6" s="41">
        <f t="shared" si="5"/>
        <v>1</v>
      </c>
      <c r="AO6" s="10"/>
      <c r="AP6" s="42" t="s">
        <v>53</v>
      </c>
      <c r="AQ6" s="12">
        <f t="shared" si="6"/>
        <v>16</v>
      </c>
      <c r="AR6" s="10"/>
      <c r="AS6" s="10"/>
    </row>
    <row r="7" ht="49.5" customHeight="1">
      <c r="A7" s="49"/>
      <c r="B7" s="43" t="s">
        <v>54</v>
      </c>
      <c r="C7" s="44" t="s">
        <v>8</v>
      </c>
      <c r="D7" s="64" t="str">
        <f>Jan!AF7</f>
        <v>CLI - ACOMP. OP. TESTE SKT130 - NAZARENO - SEMEP</v>
      </c>
      <c r="E7" s="64" t="str">
        <f>Jan!AG7</f>
        <v>CLI - ACOMP. OP. TESTE SKT130 - NAZARENO - SEMEP</v>
      </c>
      <c r="F7" s="64" t="str">
        <f>Jan!AH7</f>
        <v>CLI - ACOMP. OP. TESTE SKT130 - NAZARENO - SEMEP</v>
      </c>
      <c r="G7" s="64" t="str">
        <f>Jan!AI7</f>
        <v>CLI - ACOMP. OP. TESTE SKT130 - NAZARENO - SEMEP</v>
      </c>
      <c r="H7" s="64" t="str">
        <f>Jan!AJ7</f>
        <v>CLI - ACOMP. OP. TESTE SKT130 - NAZARENO - SEMEP</v>
      </c>
      <c r="I7" s="47"/>
      <c r="J7" s="47"/>
      <c r="K7" s="48" t="s">
        <v>55</v>
      </c>
      <c r="L7" s="48" t="s">
        <v>55</v>
      </c>
      <c r="M7" s="48" t="s">
        <v>55</v>
      </c>
      <c r="N7" s="48" t="s">
        <v>55</v>
      </c>
      <c r="O7" s="48" t="s">
        <v>55</v>
      </c>
      <c r="P7" s="75"/>
      <c r="Q7" s="75"/>
      <c r="R7" s="48" t="s">
        <v>116</v>
      </c>
      <c r="S7" s="48" t="s">
        <v>116</v>
      </c>
      <c r="T7" s="36" t="s">
        <v>98</v>
      </c>
      <c r="U7" s="35" t="s">
        <v>12</v>
      </c>
      <c r="V7" s="35" t="s">
        <v>12</v>
      </c>
      <c r="W7" s="75"/>
      <c r="X7" s="75"/>
      <c r="Y7" s="76" t="s">
        <v>11</v>
      </c>
      <c r="Z7" s="77" t="s">
        <v>100</v>
      </c>
      <c r="AA7" s="77" t="s">
        <v>117</v>
      </c>
      <c r="AB7" s="77" t="s">
        <v>117</v>
      </c>
      <c r="AC7" s="45" t="s">
        <v>11</v>
      </c>
      <c r="AD7" s="75"/>
      <c r="AE7" s="75"/>
      <c r="AF7" s="78" t="s">
        <v>118</v>
      </c>
      <c r="AG7" s="78" t="s">
        <v>118</v>
      </c>
      <c r="AH7" s="78" t="s">
        <v>118</v>
      </c>
      <c r="AI7" s="78" t="s">
        <v>118</v>
      </c>
      <c r="AJ7" s="78" t="s">
        <v>118</v>
      </c>
      <c r="AK7" s="11"/>
      <c r="AL7" s="12">
        <f t="shared" si="3"/>
        <v>17</v>
      </c>
      <c r="AM7" s="12">
        <f t="shared" si="4"/>
        <v>17</v>
      </c>
      <c r="AN7" s="41">
        <f t="shared" si="5"/>
        <v>1</v>
      </c>
      <c r="AO7" s="10"/>
      <c r="AP7" s="42" t="s">
        <v>57</v>
      </c>
      <c r="AQ7" s="12">
        <f t="shared" si="6"/>
        <v>15</v>
      </c>
      <c r="AR7" s="10"/>
      <c r="AS7" s="10"/>
    </row>
    <row r="8" ht="48.75" customHeight="1">
      <c r="A8" s="10"/>
      <c r="B8" s="43" t="s">
        <v>58</v>
      </c>
      <c r="C8" s="51" t="s">
        <v>59</v>
      </c>
      <c r="D8" s="64" t="str">
        <f>Jan!AF8</f>
        <v>VRE - DESLOCAMENTO</v>
      </c>
      <c r="E8" s="64" t="str">
        <f>Jan!AG8</f>
        <v>REC- TMan SKT110S - EQUIPE CONTRATO MOSAIC CATALÃO</v>
      </c>
      <c r="F8" s="64" t="str">
        <f>Jan!AH8</f>
        <v>REC- TMan SKT110S - EQUIPE CONTRATO MOSAIC CATALÃO</v>
      </c>
      <c r="G8" s="64" t="str">
        <f>Jan!AI8</f>
        <v>REC- TMan SKT110S - EQUIPE CONTRATO MOSAIC CATALÃO</v>
      </c>
      <c r="H8" s="64" t="str">
        <f>Jan!AJ8</f>
        <v>REC- TMan SKT110S - EQUIPE CONTRATO MOSAIC CATALÃO</v>
      </c>
      <c r="I8" s="47"/>
      <c r="J8" s="47"/>
      <c r="K8" s="48" t="s">
        <v>119</v>
      </c>
      <c r="L8" s="48" t="s">
        <v>119</v>
      </c>
      <c r="M8" s="48" t="s">
        <v>119</v>
      </c>
      <c r="N8" s="48" t="s">
        <v>119</v>
      </c>
      <c r="O8" s="39" t="s">
        <v>14</v>
      </c>
      <c r="P8" s="75"/>
      <c r="Q8" s="75"/>
      <c r="R8" s="77" t="s">
        <v>120</v>
      </c>
      <c r="S8" s="77" t="s">
        <v>120</v>
      </c>
      <c r="T8" s="77" t="s">
        <v>120</v>
      </c>
      <c r="U8" s="77" t="s">
        <v>120</v>
      </c>
      <c r="V8" s="77" t="s">
        <v>120</v>
      </c>
      <c r="W8" s="75"/>
      <c r="X8" s="75"/>
      <c r="Y8" s="76" t="s">
        <v>11</v>
      </c>
      <c r="Z8" s="77" t="s">
        <v>100</v>
      </c>
      <c r="AA8" s="45" t="s">
        <v>11</v>
      </c>
      <c r="AB8" s="77" t="s">
        <v>120</v>
      </c>
      <c r="AC8" s="77" t="s">
        <v>120</v>
      </c>
      <c r="AD8" s="75"/>
      <c r="AE8" s="75"/>
      <c r="AF8" s="38" t="s">
        <v>14</v>
      </c>
      <c r="AG8" s="79" t="s">
        <v>121</v>
      </c>
      <c r="AH8" s="79" t="s">
        <v>121</v>
      </c>
      <c r="AI8" s="79" t="s">
        <v>121</v>
      </c>
      <c r="AJ8" s="79" t="s">
        <v>121</v>
      </c>
      <c r="AK8" s="11"/>
      <c r="AL8" s="12">
        <f t="shared" si="3"/>
        <v>17</v>
      </c>
      <c r="AM8" s="12">
        <f t="shared" si="4"/>
        <v>2</v>
      </c>
      <c r="AN8" s="41">
        <f t="shared" si="5"/>
        <v>0.1176470588</v>
      </c>
      <c r="AO8" s="10"/>
      <c r="AP8" s="42" t="s">
        <v>63</v>
      </c>
      <c r="AQ8" s="12">
        <f t="shared" si="6"/>
        <v>20</v>
      </c>
      <c r="AR8" s="10"/>
      <c r="AS8" s="10"/>
    </row>
    <row r="9" ht="45.0" customHeight="1">
      <c r="A9" s="10"/>
      <c r="B9" s="43" t="s">
        <v>64</v>
      </c>
      <c r="C9" s="51" t="s">
        <v>59</v>
      </c>
      <c r="D9" s="64" t="str">
        <f>Jan!AF9</f>
        <v>CLI - SUPORTE TEC. SKT130 / 110S na USIMINAS/SKAVA</v>
      </c>
      <c r="E9" s="64" t="str">
        <f>Jan!AG9</f>
        <v>CLI - SUPORTE TEC. SKT130 / 110S na USIMINAS/SKAVA</v>
      </c>
      <c r="F9" s="64" t="str">
        <f>Jan!AH9</f>
        <v>CLI - SUPORTE TEC. SKT130 / 110S na USIMINAS/SKAVA</v>
      </c>
      <c r="G9" s="64" t="str">
        <f>Jan!AI9</f>
        <v>CLI - SUPORTE TEC. SKT130 / 110S na USIMINAS/SKAVA</v>
      </c>
      <c r="H9" s="64" t="str">
        <f>Jan!AJ9</f>
        <v>CLI - SUPORTE TEC. SKT130 / 110S na USIMINAS/SKAVA</v>
      </c>
      <c r="I9" s="47"/>
      <c r="J9" s="47"/>
      <c r="K9" s="64" t="s">
        <v>65</v>
      </c>
      <c r="L9" s="64" t="s">
        <v>65</v>
      </c>
      <c r="M9" s="64" t="s">
        <v>65</v>
      </c>
      <c r="N9" s="64" t="s">
        <v>65</v>
      </c>
      <c r="O9" s="64" t="s">
        <v>65</v>
      </c>
      <c r="P9" s="75"/>
      <c r="Q9" s="75"/>
      <c r="R9" s="64" t="s">
        <v>65</v>
      </c>
      <c r="S9" s="64" t="s">
        <v>65</v>
      </c>
      <c r="T9" s="64" t="s">
        <v>65</v>
      </c>
      <c r="U9" s="64" t="s">
        <v>65</v>
      </c>
      <c r="V9" s="64" t="s">
        <v>65</v>
      </c>
      <c r="W9" s="75"/>
      <c r="X9" s="75"/>
      <c r="Y9" s="76" t="s">
        <v>11</v>
      </c>
      <c r="Z9" s="77" t="s">
        <v>100</v>
      </c>
      <c r="AA9" s="45" t="s">
        <v>11</v>
      </c>
      <c r="AB9" s="64" t="s">
        <v>65</v>
      </c>
      <c r="AC9" s="64" t="s">
        <v>65</v>
      </c>
      <c r="AD9" s="75"/>
      <c r="AE9" s="75"/>
      <c r="AF9" s="64" t="s">
        <v>65</v>
      </c>
      <c r="AG9" s="79" t="s">
        <v>121</v>
      </c>
      <c r="AH9" s="79" t="s">
        <v>121</v>
      </c>
      <c r="AI9" s="79" t="s">
        <v>121</v>
      </c>
      <c r="AJ9" s="79" t="s">
        <v>121</v>
      </c>
      <c r="AK9" s="11"/>
      <c r="AL9" s="12">
        <f t="shared" si="3"/>
        <v>17</v>
      </c>
      <c r="AM9" s="12">
        <f t="shared" si="4"/>
        <v>13</v>
      </c>
      <c r="AN9" s="41">
        <f t="shared" si="5"/>
        <v>0.7647058824</v>
      </c>
      <c r="AO9" s="10"/>
      <c r="AP9" s="42" t="s">
        <v>66</v>
      </c>
      <c r="AQ9" s="12">
        <f t="shared" si="6"/>
        <v>18</v>
      </c>
      <c r="AR9" s="10"/>
      <c r="AS9" s="10"/>
    </row>
    <row r="10" ht="48.75" customHeight="1">
      <c r="A10" s="10"/>
      <c r="B10" s="43" t="s">
        <v>67</v>
      </c>
      <c r="C10" s="44" t="s">
        <v>68</v>
      </c>
      <c r="D10" s="64" t="str">
        <f>Jan!AF10</f>
        <v>VRE - DESLOCAMENTO</v>
      </c>
      <c r="E10" s="64" t="str">
        <f>Jan!AG10</f>
        <v>REC - TOp SKT90S - Pedreira Civil em Salvador/BA - Demanda Luiz Goulart</v>
      </c>
      <c r="F10" s="64" t="str">
        <f>Jan!AH10</f>
        <v>REC - TOp SKT90S - Pedreira Civil em Salvador/BA - Demanda Luiz Goulart</v>
      </c>
      <c r="G10" s="64" t="str">
        <f>Jan!AI10</f>
        <v>REC - TOp SKT90S - Pedreira Civil em Salvador/BA - Demanda Luiz Goulart</v>
      </c>
      <c r="H10" s="64" t="str">
        <f>Jan!AJ10</f>
        <v>REC - TOp SKT90S - Pedreira Civil em Salvador/BA - Demanda Luiz Goulart</v>
      </c>
      <c r="I10" s="47"/>
      <c r="J10" s="47"/>
      <c r="K10" s="77" t="s">
        <v>120</v>
      </c>
      <c r="L10" s="77" t="s">
        <v>120</v>
      </c>
      <c r="M10" s="48" t="s">
        <v>122</v>
      </c>
      <c r="N10" s="48" t="s">
        <v>122</v>
      </c>
      <c r="O10" s="48" t="s">
        <v>122</v>
      </c>
      <c r="P10" s="75"/>
      <c r="Q10" s="75"/>
      <c r="R10" s="48" t="s">
        <v>123</v>
      </c>
      <c r="S10" s="48" t="s">
        <v>123</v>
      </c>
      <c r="T10" s="48" t="s">
        <v>122</v>
      </c>
      <c r="U10" s="48" t="s">
        <v>122</v>
      </c>
      <c r="V10" s="77" t="s">
        <v>120</v>
      </c>
      <c r="W10" s="75"/>
      <c r="X10" s="75"/>
      <c r="Y10" s="48" t="s">
        <v>124</v>
      </c>
      <c r="Z10" s="48" t="s">
        <v>124</v>
      </c>
      <c r="AA10" s="48" t="s">
        <v>125</v>
      </c>
      <c r="AB10" s="48" t="s">
        <v>125</v>
      </c>
      <c r="AC10" s="48" t="s">
        <v>125</v>
      </c>
      <c r="AD10" s="75"/>
      <c r="AE10" s="75"/>
      <c r="AF10" s="38" t="s">
        <v>14</v>
      </c>
      <c r="AG10" s="48" t="s">
        <v>121</v>
      </c>
      <c r="AH10" s="48" t="s">
        <v>121</v>
      </c>
      <c r="AI10" s="48" t="s">
        <v>121</v>
      </c>
      <c r="AJ10" s="48" t="s">
        <v>121</v>
      </c>
      <c r="AK10" s="11"/>
      <c r="AL10" s="12">
        <f t="shared" si="3"/>
        <v>20</v>
      </c>
      <c r="AM10" s="12">
        <f t="shared" si="4"/>
        <v>10</v>
      </c>
      <c r="AN10" s="41">
        <f t="shared" si="5"/>
        <v>0.5</v>
      </c>
      <c r="AO10" s="10"/>
      <c r="AP10" s="53" t="s">
        <v>76</v>
      </c>
      <c r="AQ10" s="12">
        <f t="shared" si="6"/>
        <v>3</v>
      </c>
      <c r="AR10" s="10"/>
      <c r="AS10" s="10"/>
    </row>
    <row r="11" ht="50.25" customHeight="1">
      <c r="A11" s="10"/>
      <c r="B11" s="54" t="s">
        <v>77</v>
      </c>
      <c r="C11" s="44" t="s">
        <v>68</v>
      </c>
      <c r="D11" s="64" t="str">
        <f>Jan!AF12</f>
        <v/>
      </c>
      <c r="E11" s="64" t="str">
        <f>Jan!AG12</f>
        <v/>
      </c>
      <c r="F11" s="64" t="str">
        <f>Jan!AH12</f>
        <v/>
      </c>
      <c r="G11" s="64" t="str">
        <f>Jan!AI12</f>
        <v/>
      </c>
      <c r="H11" s="64" t="str">
        <f>Jan!AJ12</f>
        <v/>
      </c>
      <c r="I11" s="61"/>
      <c r="J11" s="61"/>
      <c r="K11" s="64"/>
      <c r="L11" s="64"/>
      <c r="M11" s="64"/>
      <c r="N11" s="64"/>
      <c r="O11" s="64"/>
      <c r="P11" s="75"/>
      <c r="Q11" s="75"/>
      <c r="R11" s="64"/>
      <c r="S11" s="64"/>
      <c r="T11" s="64"/>
      <c r="U11" s="64"/>
      <c r="V11" s="64"/>
      <c r="W11" s="75"/>
      <c r="X11" s="75"/>
      <c r="Y11" s="64"/>
      <c r="Z11" s="77" t="s">
        <v>100</v>
      </c>
      <c r="AA11" s="79"/>
      <c r="AB11" s="79"/>
      <c r="AC11" s="79"/>
      <c r="AD11" s="75"/>
      <c r="AE11" s="75"/>
      <c r="AF11" s="79"/>
      <c r="AG11" s="48" t="s">
        <v>126</v>
      </c>
      <c r="AH11" s="48" t="s">
        <v>126</v>
      </c>
      <c r="AI11" s="48" t="s">
        <v>126</v>
      </c>
      <c r="AJ11" s="48" t="s">
        <v>126</v>
      </c>
      <c r="AK11" s="11"/>
      <c r="AL11" s="12"/>
      <c r="AM11" s="12"/>
      <c r="AN11" s="41"/>
      <c r="AO11" s="10"/>
      <c r="AP11" s="42" t="s">
        <v>79</v>
      </c>
      <c r="AQ11" s="12">
        <f t="shared" si="6"/>
        <v>10</v>
      </c>
      <c r="AR11" s="10"/>
      <c r="AS11" s="10"/>
    </row>
    <row r="12" ht="45.0" customHeight="1">
      <c r="A12" s="10"/>
      <c r="B12" s="43" t="s">
        <v>80</v>
      </c>
      <c r="C12" s="51" t="s">
        <v>18</v>
      </c>
      <c r="D12" s="64" t="str">
        <f>Jan!AF13</f>
        <v/>
      </c>
      <c r="E12" s="64" t="str">
        <f>Jan!AG13</f>
        <v/>
      </c>
      <c r="F12" s="64" t="str">
        <f>Jan!AH13</f>
        <v/>
      </c>
      <c r="G12" s="64" t="str">
        <f>Jan!AI13</f>
        <v/>
      </c>
      <c r="H12" s="64" t="str">
        <f>Jan!AJ13</f>
        <v/>
      </c>
      <c r="I12" s="61"/>
      <c r="J12" s="61"/>
      <c r="K12" s="64"/>
      <c r="L12" s="64"/>
      <c r="M12" s="64"/>
      <c r="N12" s="64"/>
      <c r="O12" s="64"/>
      <c r="P12" s="75"/>
      <c r="Q12" s="75"/>
      <c r="R12" s="64"/>
      <c r="S12" s="64"/>
      <c r="T12" s="64"/>
      <c r="U12" s="64"/>
      <c r="V12" s="64"/>
      <c r="W12" s="75"/>
      <c r="X12" s="75"/>
      <c r="Y12" s="64"/>
      <c r="Z12" s="77" t="s">
        <v>100</v>
      </c>
      <c r="AA12" s="79"/>
      <c r="AB12" s="79"/>
      <c r="AC12" s="79"/>
      <c r="AD12" s="75"/>
      <c r="AE12" s="75"/>
      <c r="AF12" s="79"/>
      <c r="AG12" s="79"/>
      <c r="AH12" s="79"/>
      <c r="AI12" s="79"/>
      <c r="AJ12" s="64"/>
      <c r="AK12" s="11"/>
      <c r="AL12" s="12"/>
      <c r="AM12" s="12"/>
      <c r="AN12" s="41"/>
      <c r="AO12" s="10"/>
      <c r="AP12" s="42" t="s">
        <v>81</v>
      </c>
      <c r="AQ12" s="12">
        <f t="shared" si="6"/>
        <v>0</v>
      </c>
      <c r="AR12" s="10"/>
      <c r="AS12" s="10"/>
    </row>
    <row r="13" ht="45.0" customHeight="1">
      <c r="A13" s="10"/>
      <c r="B13" s="43" t="s">
        <v>82</v>
      </c>
      <c r="C13" s="30"/>
      <c r="D13" s="64" t="str">
        <f>Jan!AF14</f>
        <v/>
      </c>
      <c r="E13" s="64" t="str">
        <f>Jan!AG14</f>
        <v/>
      </c>
      <c r="F13" s="64" t="str">
        <f>Jan!AH14</f>
        <v/>
      </c>
      <c r="G13" s="64" t="str">
        <f>Jan!AI14</f>
        <v/>
      </c>
      <c r="H13" s="64" t="str">
        <f>Jan!AJ14</f>
        <v/>
      </c>
      <c r="I13" s="61"/>
      <c r="J13" s="61"/>
      <c r="K13" s="64"/>
      <c r="L13" s="64"/>
      <c r="M13" s="64"/>
      <c r="N13" s="64"/>
      <c r="O13" s="64"/>
      <c r="P13" s="75"/>
      <c r="Q13" s="75"/>
      <c r="R13" s="64"/>
      <c r="S13" s="64"/>
      <c r="T13" s="64"/>
      <c r="U13" s="64"/>
      <c r="V13" s="64"/>
      <c r="W13" s="75"/>
      <c r="X13" s="75"/>
      <c r="Y13" s="64"/>
      <c r="Z13" s="77" t="s">
        <v>100</v>
      </c>
      <c r="AA13" s="79"/>
      <c r="AB13" s="79"/>
      <c r="AC13" s="79"/>
      <c r="AD13" s="75"/>
      <c r="AE13" s="75"/>
      <c r="AF13" s="79"/>
      <c r="AG13" s="79"/>
      <c r="AH13" s="79"/>
      <c r="AI13" s="79"/>
      <c r="AJ13" s="64"/>
      <c r="AK13" s="11"/>
      <c r="AL13" s="12"/>
      <c r="AM13" s="12"/>
      <c r="AN13" s="41"/>
      <c r="AO13" s="10"/>
      <c r="AP13" s="66" t="s">
        <v>84</v>
      </c>
      <c r="AQ13" s="12">
        <f t="shared" si="6"/>
        <v>140</v>
      </c>
      <c r="AR13" s="10"/>
      <c r="AS13" s="10"/>
    </row>
    <row r="14" ht="45.0" customHeight="1">
      <c r="A14" s="10"/>
      <c r="B14" s="43" t="s">
        <v>85</v>
      </c>
      <c r="C14" s="30"/>
      <c r="D14" s="64" t="str">
        <f>Jan!AF15</f>
        <v/>
      </c>
      <c r="E14" s="64" t="str">
        <f>Jan!AG15</f>
        <v/>
      </c>
      <c r="F14" s="64" t="str">
        <f>Jan!AH15</f>
        <v/>
      </c>
      <c r="G14" s="64" t="str">
        <f>Jan!AI15</f>
        <v/>
      </c>
      <c r="H14" s="64" t="str">
        <f>Jan!AJ15</f>
        <v/>
      </c>
      <c r="I14" s="61"/>
      <c r="J14" s="61"/>
      <c r="K14" s="64"/>
      <c r="L14" s="64"/>
      <c r="M14" s="64"/>
      <c r="N14" s="64"/>
      <c r="O14" s="64"/>
      <c r="P14" s="75"/>
      <c r="Q14" s="75"/>
      <c r="R14" s="64"/>
      <c r="S14" s="64"/>
      <c r="T14" s="64"/>
      <c r="U14" s="64"/>
      <c r="V14" s="64"/>
      <c r="W14" s="75"/>
      <c r="X14" s="75"/>
      <c r="Y14" s="64"/>
      <c r="Z14" s="77" t="s">
        <v>100</v>
      </c>
      <c r="AA14" s="79"/>
      <c r="AB14" s="79"/>
      <c r="AC14" s="79"/>
      <c r="AD14" s="75"/>
      <c r="AE14" s="75"/>
      <c r="AF14" s="79"/>
      <c r="AG14" s="79"/>
      <c r="AH14" s="79"/>
      <c r="AI14" s="79"/>
      <c r="AJ14" s="64"/>
      <c r="AK14" s="11"/>
      <c r="AL14" s="12"/>
      <c r="AM14" s="12"/>
      <c r="AN14" s="41"/>
      <c r="AO14" s="10"/>
      <c r="AP14" s="10"/>
      <c r="AQ14" s="10"/>
      <c r="AR14" s="10"/>
      <c r="AS14" s="10"/>
    </row>
    <row r="15" ht="24.75" customHeight="1">
      <c r="A15" s="10"/>
      <c r="B15" s="13"/>
      <c r="C15" s="13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2">
        <f t="shared" ref="AL15:AM15" si="7">SUM(AL4:AL14)</f>
        <v>122</v>
      </c>
      <c r="AM15" s="12">
        <f t="shared" si="7"/>
        <v>89</v>
      </c>
      <c r="AN15" s="68">
        <f>AM15/AL15</f>
        <v>0.7295081967</v>
      </c>
      <c r="AO15" s="10"/>
      <c r="AP15" s="10"/>
      <c r="AQ15" s="10"/>
      <c r="AR15" s="10"/>
      <c r="AS15" s="10"/>
    </row>
    <row r="16" ht="24.75" customHeight="1">
      <c r="A16" s="10"/>
      <c r="B16" s="66" t="s">
        <v>86</v>
      </c>
      <c r="C16" s="69" t="s">
        <v>16</v>
      </c>
      <c r="D16" s="12"/>
      <c r="E16" s="12"/>
      <c r="F16" s="12"/>
      <c r="G16" s="12"/>
      <c r="H16" s="12"/>
      <c r="I16" s="12"/>
      <c r="J16" s="12"/>
      <c r="K16" s="12">
        <f t="shared" ref="K16:O16" si="8">COUNTIF(K4:K10,$C$16&amp;"*")</f>
        <v>4</v>
      </c>
      <c r="L16" s="12">
        <f t="shared" si="8"/>
        <v>4</v>
      </c>
      <c r="M16" s="12">
        <f t="shared" si="8"/>
        <v>4</v>
      </c>
      <c r="N16" s="12">
        <f t="shared" si="8"/>
        <v>4</v>
      </c>
      <c r="O16" s="12">
        <f t="shared" si="8"/>
        <v>3</v>
      </c>
      <c r="P16" s="12"/>
      <c r="Q16" s="12"/>
      <c r="R16" s="12">
        <f t="shared" ref="R16:V16" si="9">COUNTIF(R4:R10,$C$16&amp;"*")</f>
        <v>1</v>
      </c>
      <c r="S16" s="12">
        <f t="shared" si="9"/>
        <v>3</v>
      </c>
      <c r="T16" s="12">
        <f t="shared" si="9"/>
        <v>4</v>
      </c>
      <c r="U16" s="12">
        <f t="shared" si="9"/>
        <v>4</v>
      </c>
      <c r="V16" s="12">
        <f t="shared" si="9"/>
        <v>4</v>
      </c>
      <c r="W16" s="12"/>
      <c r="X16" s="12"/>
      <c r="Y16" s="12">
        <f t="shared" ref="Y16:AC16" si="10">COUNTIF(Y4:Y10,$C$16&amp;"*")</f>
        <v>0</v>
      </c>
      <c r="Z16" s="12">
        <f t="shared" si="10"/>
        <v>0</v>
      </c>
      <c r="AA16" s="12">
        <f t="shared" si="10"/>
        <v>1</v>
      </c>
      <c r="AB16" s="12">
        <f t="shared" si="10"/>
        <v>4</v>
      </c>
      <c r="AC16" s="12">
        <f t="shared" si="10"/>
        <v>3</v>
      </c>
      <c r="AD16" s="12"/>
      <c r="AE16" s="12"/>
      <c r="AF16" s="12">
        <f t="shared" ref="AF16:AJ16" si="11">COUNTIF(AF4:AF10,$C$16&amp;"*")</f>
        <v>2</v>
      </c>
      <c r="AG16" s="12">
        <f t="shared" si="11"/>
        <v>4</v>
      </c>
      <c r="AH16" s="12">
        <f t="shared" si="11"/>
        <v>4</v>
      </c>
      <c r="AI16" s="12">
        <f t="shared" si="11"/>
        <v>3</v>
      </c>
      <c r="AJ16" s="12">
        <f t="shared" si="11"/>
        <v>2</v>
      </c>
      <c r="AK16" s="12">
        <f t="shared" ref="AK16:AK24" si="16">SUM(D16:AJ16)</f>
        <v>58</v>
      </c>
      <c r="AL16" s="41">
        <f t="shared" ref="AL16:AL24" si="17">AK16/$AK$25</f>
        <v>0.4142857143</v>
      </c>
      <c r="AM16" s="12"/>
      <c r="AN16" s="10"/>
      <c r="AO16" s="10"/>
      <c r="AP16" s="10"/>
      <c r="AQ16" s="10"/>
      <c r="AR16" s="10"/>
      <c r="AS16" s="10"/>
    </row>
    <row r="17" ht="24.75" customHeight="1">
      <c r="A17" s="10"/>
      <c r="B17" s="66" t="s">
        <v>87</v>
      </c>
      <c r="C17" s="69" t="s">
        <v>33</v>
      </c>
      <c r="D17" s="12"/>
      <c r="E17" s="12"/>
      <c r="F17" s="12"/>
      <c r="G17" s="12"/>
      <c r="H17" s="12"/>
      <c r="I17" s="12"/>
      <c r="J17" s="12"/>
      <c r="K17" s="12">
        <f t="shared" ref="K17:O17" si="12">COUNTIF(K4:K10,$C$17&amp;"*")</f>
        <v>0</v>
      </c>
      <c r="L17" s="12">
        <f t="shared" si="12"/>
        <v>0</v>
      </c>
      <c r="M17" s="12">
        <f t="shared" si="12"/>
        <v>0</v>
      </c>
      <c r="N17" s="12">
        <f t="shared" si="12"/>
        <v>0</v>
      </c>
      <c r="O17" s="12">
        <f t="shared" si="12"/>
        <v>0</v>
      </c>
      <c r="P17" s="12"/>
      <c r="Q17" s="12"/>
      <c r="R17" s="12">
        <f t="shared" ref="R17:V17" si="13">COUNTIF(R4:R10,$C$17&amp;"*")</f>
        <v>0</v>
      </c>
      <c r="S17" s="12">
        <f t="shared" si="13"/>
        <v>0</v>
      </c>
      <c r="T17" s="12">
        <f t="shared" si="13"/>
        <v>0</v>
      </c>
      <c r="U17" s="12">
        <f t="shared" si="13"/>
        <v>0</v>
      </c>
      <c r="V17" s="12">
        <f t="shared" si="13"/>
        <v>0</v>
      </c>
      <c r="W17" s="12"/>
      <c r="X17" s="12"/>
      <c r="Y17" s="12">
        <f t="shared" ref="Y17:AC17" si="14">COUNTIF(Y4:Y10,$C$17&amp;"*")</f>
        <v>0</v>
      </c>
      <c r="Z17" s="12">
        <f t="shared" si="14"/>
        <v>0</v>
      </c>
      <c r="AA17" s="12">
        <f t="shared" si="14"/>
        <v>0</v>
      </c>
      <c r="AB17" s="12">
        <f t="shared" si="14"/>
        <v>0</v>
      </c>
      <c r="AC17" s="12">
        <f t="shared" si="14"/>
        <v>0</v>
      </c>
      <c r="AD17" s="12"/>
      <c r="AE17" s="12"/>
      <c r="AF17" s="12">
        <f t="shared" ref="AF17:AJ17" si="15">COUNTIF(AF4:AF10,$C$17&amp;"*")</f>
        <v>0</v>
      </c>
      <c r="AG17" s="12">
        <f t="shared" si="15"/>
        <v>0</v>
      </c>
      <c r="AH17" s="12">
        <f t="shared" si="15"/>
        <v>0</v>
      </c>
      <c r="AI17" s="12">
        <f t="shared" si="15"/>
        <v>0</v>
      </c>
      <c r="AJ17" s="12">
        <f t="shared" si="15"/>
        <v>0</v>
      </c>
      <c r="AK17" s="12">
        <f t="shared" si="16"/>
        <v>0</v>
      </c>
      <c r="AL17" s="41">
        <f t="shared" si="17"/>
        <v>0</v>
      </c>
      <c r="AM17" s="12"/>
      <c r="AN17" s="10"/>
      <c r="AO17" s="10"/>
      <c r="AP17" s="10"/>
      <c r="AQ17" s="10"/>
      <c r="AR17" s="10"/>
      <c r="AS17" s="10"/>
    </row>
    <row r="18" ht="24.75" customHeight="1">
      <c r="A18" s="10"/>
      <c r="B18" s="66" t="s">
        <v>88</v>
      </c>
      <c r="C18" s="69" t="s">
        <v>53</v>
      </c>
      <c r="D18" s="12"/>
      <c r="E18" s="12"/>
      <c r="F18" s="12"/>
      <c r="G18" s="12"/>
      <c r="H18" s="12"/>
      <c r="I18" s="12"/>
      <c r="J18" s="12"/>
      <c r="K18" s="12">
        <f t="shared" ref="K18:O18" si="18">COUNTIF(K4:K10,$C$18&amp;"*")</f>
        <v>0</v>
      </c>
      <c r="L18" s="12">
        <f t="shared" si="18"/>
        <v>0</v>
      </c>
      <c r="M18" s="12">
        <f t="shared" si="18"/>
        <v>0</v>
      </c>
      <c r="N18" s="12">
        <f t="shared" si="18"/>
        <v>0</v>
      </c>
      <c r="O18" s="12">
        <f t="shared" si="18"/>
        <v>3</v>
      </c>
      <c r="P18" s="12"/>
      <c r="Q18" s="12"/>
      <c r="R18" s="12">
        <f t="shared" ref="R18:V18" si="19">COUNTIF(R4:R10,$C$18&amp;"*")</f>
        <v>4</v>
      </c>
      <c r="S18" s="12">
        <f t="shared" si="19"/>
        <v>1</v>
      </c>
      <c r="T18" s="12">
        <f t="shared" si="19"/>
        <v>0</v>
      </c>
      <c r="U18" s="12">
        <f t="shared" si="19"/>
        <v>0</v>
      </c>
      <c r="V18" s="12">
        <f t="shared" si="19"/>
        <v>0</v>
      </c>
      <c r="W18" s="12"/>
      <c r="X18" s="12"/>
      <c r="Y18" s="12">
        <f t="shared" ref="Y18:AC18" si="20">COUNTIF(Y4:Y10,$C$18&amp;"*")</f>
        <v>0</v>
      </c>
      <c r="Z18" s="12">
        <f t="shared" si="20"/>
        <v>0</v>
      </c>
      <c r="AA18" s="12">
        <f t="shared" si="20"/>
        <v>0</v>
      </c>
      <c r="AB18" s="12">
        <f t="shared" si="20"/>
        <v>0</v>
      </c>
      <c r="AC18" s="12">
        <f t="shared" si="20"/>
        <v>0</v>
      </c>
      <c r="AD18" s="12"/>
      <c r="AE18" s="12"/>
      <c r="AF18" s="12">
        <f t="shared" ref="AF18:AJ18" si="21">COUNTIF(AF4:AF10,$C$18&amp;"*")</f>
        <v>5</v>
      </c>
      <c r="AG18" s="12">
        <f t="shared" si="21"/>
        <v>0</v>
      </c>
      <c r="AH18" s="12">
        <f t="shared" si="21"/>
        <v>0</v>
      </c>
      <c r="AI18" s="12">
        <f t="shared" si="21"/>
        <v>1</v>
      </c>
      <c r="AJ18" s="12">
        <f t="shared" si="21"/>
        <v>2</v>
      </c>
      <c r="AK18" s="12">
        <f t="shared" si="16"/>
        <v>16</v>
      </c>
      <c r="AL18" s="41">
        <f t="shared" si="17"/>
        <v>0.1142857143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89</v>
      </c>
      <c r="C19" s="69" t="s">
        <v>57</v>
      </c>
      <c r="D19" s="12"/>
      <c r="E19" s="12"/>
      <c r="F19" s="12"/>
      <c r="G19" s="12"/>
      <c r="H19" s="12"/>
      <c r="I19" s="12"/>
      <c r="J19" s="12"/>
      <c r="K19" s="12">
        <f t="shared" ref="K19:O19" si="22">COUNTIF(K4:K10,$C$19&amp;"*")</f>
        <v>1</v>
      </c>
      <c r="L19" s="12">
        <f t="shared" si="22"/>
        <v>1</v>
      </c>
      <c r="M19" s="12">
        <f t="shared" si="22"/>
        <v>2</v>
      </c>
      <c r="N19" s="12">
        <f t="shared" si="22"/>
        <v>2</v>
      </c>
      <c r="O19" s="12">
        <f t="shared" si="22"/>
        <v>1</v>
      </c>
      <c r="P19" s="12"/>
      <c r="Q19" s="12"/>
      <c r="R19" s="12">
        <f t="shared" ref="R19:V19" si="23">COUNTIF(R4:R10,$C$19&amp;"*")</f>
        <v>1</v>
      </c>
      <c r="S19" s="12">
        <f t="shared" si="23"/>
        <v>1</v>
      </c>
      <c r="T19" s="12">
        <f t="shared" si="23"/>
        <v>1</v>
      </c>
      <c r="U19" s="12">
        <f t="shared" si="23"/>
        <v>1</v>
      </c>
      <c r="V19" s="12">
        <f t="shared" si="23"/>
        <v>0</v>
      </c>
      <c r="W19" s="12"/>
      <c r="X19" s="12"/>
      <c r="Y19" s="12">
        <f t="shared" ref="Y19:AC19" si="24">COUNTIF(Y4:Y10,$C$19&amp;"*")</f>
        <v>1</v>
      </c>
      <c r="Z19" s="12">
        <f t="shared" si="24"/>
        <v>1</v>
      </c>
      <c r="AA19" s="12">
        <f t="shared" si="24"/>
        <v>0</v>
      </c>
      <c r="AB19" s="12">
        <f t="shared" si="24"/>
        <v>1</v>
      </c>
      <c r="AC19" s="12">
        <f t="shared" si="24"/>
        <v>1</v>
      </c>
      <c r="AD19" s="12"/>
      <c r="AE19" s="12"/>
      <c r="AF19" s="12">
        <f t="shared" ref="AF19:AJ19" si="25">COUNTIF(AF4:AF10,$C$19&amp;"*")</f>
        <v>0</v>
      </c>
      <c r="AG19" s="12">
        <f t="shared" si="25"/>
        <v>0</v>
      </c>
      <c r="AH19" s="12">
        <f t="shared" si="25"/>
        <v>0</v>
      </c>
      <c r="AI19" s="12">
        <f t="shared" si="25"/>
        <v>0</v>
      </c>
      <c r="AJ19" s="12">
        <f t="shared" si="25"/>
        <v>0</v>
      </c>
      <c r="AK19" s="12">
        <f t="shared" si="16"/>
        <v>15</v>
      </c>
      <c r="AL19" s="41">
        <f t="shared" si="17"/>
        <v>0.1071428571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90</v>
      </c>
      <c r="C20" s="69" t="s">
        <v>63</v>
      </c>
      <c r="D20" s="12"/>
      <c r="E20" s="12"/>
      <c r="F20" s="12"/>
      <c r="G20" s="12"/>
      <c r="H20" s="12"/>
      <c r="I20" s="12"/>
      <c r="J20" s="12"/>
      <c r="K20" s="12">
        <f t="shared" ref="K20:O20" si="26">COUNTIF(K4:K10,$C$20&amp;"*")</f>
        <v>1</v>
      </c>
      <c r="L20" s="12">
        <f t="shared" si="26"/>
        <v>1</v>
      </c>
      <c r="M20" s="12">
        <f t="shared" si="26"/>
        <v>1</v>
      </c>
      <c r="N20" s="12">
        <f t="shared" si="26"/>
        <v>1</v>
      </c>
      <c r="O20" s="12">
        <f t="shared" si="26"/>
        <v>0</v>
      </c>
      <c r="P20" s="12"/>
      <c r="Q20" s="12"/>
      <c r="R20" s="12">
        <f t="shared" ref="R20:V20" si="27">COUNTIF(R4:R10,$C$20&amp;"*")</f>
        <v>0</v>
      </c>
      <c r="S20" s="12">
        <f t="shared" si="27"/>
        <v>1</v>
      </c>
      <c r="T20" s="12">
        <f t="shared" si="27"/>
        <v>1</v>
      </c>
      <c r="U20" s="12">
        <f t="shared" si="27"/>
        <v>1</v>
      </c>
      <c r="V20" s="12">
        <f t="shared" si="27"/>
        <v>1</v>
      </c>
      <c r="W20" s="12"/>
      <c r="X20" s="12"/>
      <c r="Y20" s="12">
        <f t="shared" ref="Y20:AC20" si="28">COUNTIF(Y4:Y10,$C$20&amp;"*")</f>
        <v>0</v>
      </c>
      <c r="Z20" s="12">
        <f t="shared" si="28"/>
        <v>0</v>
      </c>
      <c r="AA20" s="12">
        <f t="shared" si="28"/>
        <v>0</v>
      </c>
      <c r="AB20" s="12">
        <f t="shared" si="28"/>
        <v>0</v>
      </c>
      <c r="AC20" s="12">
        <f t="shared" si="28"/>
        <v>0</v>
      </c>
      <c r="AD20" s="12"/>
      <c r="AE20" s="12"/>
      <c r="AF20" s="12">
        <f t="shared" ref="AF20:AJ20" si="29">COUNTIF(AF4:AF10,$C$20&amp;"*")</f>
        <v>0</v>
      </c>
      <c r="AG20" s="12">
        <f t="shared" si="29"/>
        <v>3</v>
      </c>
      <c r="AH20" s="12">
        <f t="shared" si="29"/>
        <v>3</v>
      </c>
      <c r="AI20" s="12">
        <f t="shared" si="29"/>
        <v>3</v>
      </c>
      <c r="AJ20" s="12">
        <f t="shared" si="29"/>
        <v>3</v>
      </c>
      <c r="AK20" s="12">
        <f t="shared" si="16"/>
        <v>20</v>
      </c>
      <c r="AL20" s="41">
        <f t="shared" si="17"/>
        <v>0.1428571429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91</v>
      </c>
      <c r="C21" s="69" t="s">
        <v>66</v>
      </c>
      <c r="D21" s="12"/>
      <c r="E21" s="12"/>
      <c r="F21" s="12"/>
      <c r="G21" s="12"/>
      <c r="H21" s="12"/>
      <c r="I21" s="12"/>
      <c r="J21" s="12"/>
      <c r="K21" s="12">
        <f t="shared" ref="K21:O21" si="30">COUNTIF(K4:K10,$C$21&amp;"*")</f>
        <v>0</v>
      </c>
      <c r="L21" s="12">
        <f t="shared" si="30"/>
        <v>0</v>
      </c>
      <c r="M21" s="12">
        <f t="shared" si="30"/>
        <v>0</v>
      </c>
      <c r="N21" s="12">
        <f t="shared" si="30"/>
        <v>0</v>
      </c>
      <c r="O21" s="12">
        <f t="shared" si="30"/>
        <v>0</v>
      </c>
      <c r="P21" s="12"/>
      <c r="Q21" s="12"/>
      <c r="R21" s="12">
        <f t="shared" ref="R21:V21" si="31">COUNTIF(R4:R10,$C$21&amp;"*")</f>
        <v>0</v>
      </c>
      <c r="S21" s="12">
        <f t="shared" si="31"/>
        <v>0</v>
      </c>
      <c r="T21" s="12">
        <f t="shared" si="31"/>
        <v>0</v>
      </c>
      <c r="U21" s="12">
        <f t="shared" si="31"/>
        <v>0</v>
      </c>
      <c r="V21" s="12">
        <f t="shared" si="31"/>
        <v>0</v>
      </c>
      <c r="W21" s="12"/>
      <c r="X21" s="12"/>
      <c r="Y21" s="12">
        <f t="shared" ref="Y21:AC21" si="32">COUNTIF(Y4:Y10,$C$21&amp;"*")</f>
        <v>6</v>
      </c>
      <c r="Z21" s="12">
        <f t="shared" si="32"/>
        <v>6</v>
      </c>
      <c r="AA21" s="12">
        <f t="shared" si="32"/>
        <v>5</v>
      </c>
      <c r="AB21" s="12">
        <f t="shared" si="32"/>
        <v>0</v>
      </c>
      <c r="AC21" s="12">
        <f t="shared" si="32"/>
        <v>1</v>
      </c>
      <c r="AD21" s="12"/>
      <c r="AE21" s="12"/>
      <c r="AF21" s="12">
        <f t="shared" ref="AF21:AJ21" si="33">COUNTIF(AF4:AF10,$C$21&amp;"*")</f>
        <v>0</v>
      </c>
      <c r="AG21" s="12">
        <f t="shared" si="33"/>
        <v>0</v>
      </c>
      <c r="AH21" s="12">
        <f t="shared" si="33"/>
        <v>0</v>
      </c>
      <c r="AI21" s="12">
        <f t="shared" si="33"/>
        <v>0</v>
      </c>
      <c r="AJ21" s="12">
        <f t="shared" si="33"/>
        <v>0</v>
      </c>
      <c r="AK21" s="12">
        <f t="shared" si="16"/>
        <v>18</v>
      </c>
      <c r="AL21" s="41">
        <f t="shared" si="17"/>
        <v>0.1285714286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92</v>
      </c>
      <c r="C22" s="70" t="s">
        <v>76</v>
      </c>
      <c r="D22" s="12"/>
      <c r="E22" s="12"/>
      <c r="F22" s="12"/>
      <c r="G22" s="12"/>
      <c r="H22" s="12"/>
      <c r="I22" s="12"/>
      <c r="J22" s="12"/>
      <c r="K22" s="12">
        <f t="shared" ref="K22:O22" si="34">COUNTIF(K4:K10,$C$22&amp;"*")</f>
        <v>0</v>
      </c>
      <c r="L22" s="12">
        <f t="shared" si="34"/>
        <v>0</v>
      </c>
      <c r="M22" s="12">
        <f t="shared" si="34"/>
        <v>0</v>
      </c>
      <c r="N22" s="12">
        <f t="shared" si="34"/>
        <v>0</v>
      </c>
      <c r="O22" s="12">
        <f t="shared" si="34"/>
        <v>0</v>
      </c>
      <c r="P22" s="12"/>
      <c r="Q22" s="12"/>
      <c r="R22" s="12">
        <f t="shared" ref="R22:V22" si="35">COUNTIF(R4:R10,$C$22&amp;"*")</f>
        <v>0</v>
      </c>
      <c r="S22" s="12">
        <f t="shared" si="35"/>
        <v>0</v>
      </c>
      <c r="T22" s="12">
        <f t="shared" si="35"/>
        <v>0</v>
      </c>
      <c r="U22" s="12">
        <f t="shared" si="35"/>
        <v>0</v>
      </c>
      <c r="V22" s="12">
        <f t="shared" si="35"/>
        <v>0</v>
      </c>
      <c r="W22" s="12"/>
      <c r="X22" s="12"/>
      <c r="Y22" s="12">
        <f t="shared" ref="Y22:AC22" si="36">COUNTIF(Y4:Y10,$C$22&amp;"*")</f>
        <v>0</v>
      </c>
      <c r="Z22" s="12">
        <f t="shared" si="36"/>
        <v>0</v>
      </c>
      <c r="AA22" s="12">
        <f t="shared" si="36"/>
        <v>1</v>
      </c>
      <c r="AB22" s="12">
        <f t="shared" si="36"/>
        <v>1</v>
      </c>
      <c r="AC22" s="12">
        <f t="shared" si="36"/>
        <v>1</v>
      </c>
      <c r="AD22" s="12"/>
      <c r="AE22" s="12"/>
      <c r="AF22" s="12">
        <f t="shared" ref="AF22:AJ22" si="37">COUNTIF(AF4:AF10,$C$22&amp;"*")</f>
        <v>0</v>
      </c>
      <c r="AG22" s="12">
        <f t="shared" si="37"/>
        <v>0</v>
      </c>
      <c r="AH22" s="12">
        <f t="shared" si="37"/>
        <v>0</v>
      </c>
      <c r="AI22" s="12">
        <f t="shared" si="37"/>
        <v>0</v>
      </c>
      <c r="AJ22" s="12">
        <f t="shared" si="37"/>
        <v>0</v>
      </c>
      <c r="AK22" s="12">
        <f t="shared" si="16"/>
        <v>3</v>
      </c>
      <c r="AL22" s="41">
        <f t="shared" si="17"/>
        <v>0.02142857143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93</v>
      </c>
      <c r="C23" s="69" t="s">
        <v>79</v>
      </c>
      <c r="D23" s="12"/>
      <c r="E23" s="12"/>
      <c r="F23" s="12"/>
      <c r="G23" s="12"/>
      <c r="H23" s="12"/>
      <c r="I23" s="12"/>
      <c r="J23" s="12"/>
      <c r="K23" s="12">
        <f t="shared" ref="K23:O23" si="38">(COUNTIF(K4:K10,$C$23&amp;"*")+COUNTIF(K4:K10,""))</f>
        <v>1</v>
      </c>
      <c r="L23" s="12">
        <f t="shared" si="38"/>
        <v>1</v>
      </c>
      <c r="M23" s="12">
        <f t="shared" si="38"/>
        <v>0</v>
      </c>
      <c r="N23" s="12">
        <f t="shared" si="38"/>
        <v>0</v>
      </c>
      <c r="O23" s="12">
        <f t="shared" si="38"/>
        <v>0</v>
      </c>
      <c r="P23" s="12"/>
      <c r="Q23" s="12"/>
      <c r="R23" s="12">
        <f t="shared" ref="R23:V23" si="39">(COUNTIF(R4:R10,$C$23&amp;"*")+COUNTIF(R4:R10,""))</f>
        <v>1</v>
      </c>
      <c r="S23" s="12">
        <f t="shared" si="39"/>
        <v>1</v>
      </c>
      <c r="T23" s="12">
        <f t="shared" si="39"/>
        <v>1</v>
      </c>
      <c r="U23" s="12">
        <f t="shared" si="39"/>
        <v>1</v>
      </c>
      <c r="V23" s="12">
        <f t="shared" si="39"/>
        <v>2</v>
      </c>
      <c r="W23" s="12"/>
      <c r="X23" s="12"/>
      <c r="Y23" s="12">
        <f t="shared" ref="Y23:AC23" si="40">(COUNTIF(Y4:Y10,$C$23&amp;"*")+COUNTIF(Y4:Y10,""))</f>
        <v>0</v>
      </c>
      <c r="Z23" s="12">
        <f t="shared" si="40"/>
        <v>0</v>
      </c>
      <c r="AA23" s="12">
        <f t="shared" si="40"/>
        <v>0</v>
      </c>
      <c r="AB23" s="12">
        <f t="shared" si="40"/>
        <v>1</v>
      </c>
      <c r="AC23" s="12">
        <f t="shared" si="40"/>
        <v>1</v>
      </c>
      <c r="AD23" s="12"/>
      <c r="AE23" s="12"/>
      <c r="AF23" s="12">
        <f t="shared" ref="AF23:AJ23" si="41">(COUNTIF(AF4:AF10,$C$23&amp;"*")+COUNTIF(AF4:AF10,""))</f>
        <v>0</v>
      </c>
      <c r="AG23" s="12">
        <f t="shared" si="41"/>
        <v>0</v>
      </c>
      <c r="AH23" s="12">
        <f t="shared" si="41"/>
        <v>0</v>
      </c>
      <c r="AI23" s="12">
        <f t="shared" si="41"/>
        <v>0</v>
      </c>
      <c r="AJ23" s="12">
        <f t="shared" si="41"/>
        <v>0</v>
      </c>
      <c r="AK23" s="12">
        <f t="shared" si="16"/>
        <v>10</v>
      </c>
      <c r="AL23" s="41">
        <f t="shared" si="17"/>
        <v>0.07142857143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94</v>
      </c>
      <c r="C24" s="69" t="s">
        <v>81</v>
      </c>
      <c r="D24" s="12"/>
      <c r="E24" s="12"/>
      <c r="F24" s="12"/>
      <c r="G24" s="12"/>
      <c r="H24" s="12"/>
      <c r="I24" s="12"/>
      <c r="J24" s="12"/>
      <c r="K24" s="12">
        <f t="shared" ref="K24:O24" si="42">COUNTIF(K4:K10,$C$24&amp;"*")</f>
        <v>0</v>
      </c>
      <c r="L24" s="12">
        <f t="shared" si="42"/>
        <v>0</v>
      </c>
      <c r="M24" s="12">
        <f t="shared" si="42"/>
        <v>0</v>
      </c>
      <c r="N24" s="12">
        <f t="shared" si="42"/>
        <v>0</v>
      </c>
      <c r="O24" s="12">
        <f t="shared" si="42"/>
        <v>0</v>
      </c>
      <c r="P24" s="12"/>
      <c r="Q24" s="12"/>
      <c r="R24" s="12">
        <f t="shared" ref="R24:V24" si="43">COUNTIF(R4:R10,$C$24&amp;"*")</f>
        <v>0</v>
      </c>
      <c r="S24" s="12">
        <f t="shared" si="43"/>
        <v>0</v>
      </c>
      <c r="T24" s="12">
        <f t="shared" si="43"/>
        <v>0</v>
      </c>
      <c r="U24" s="12">
        <f t="shared" si="43"/>
        <v>0</v>
      </c>
      <c r="V24" s="12">
        <f t="shared" si="43"/>
        <v>0</v>
      </c>
      <c r="W24" s="12"/>
      <c r="X24" s="12"/>
      <c r="Y24" s="12">
        <f t="shared" ref="Y24:AC24" si="44">COUNTIF(Y4:Y10,$C$24&amp;"*")</f>
        <v>0</v>
      </c>
      <c r="Z24" s="12">
        <f t="shared" si="44"/>
        <v>0</v>
      </c>
      <c r="AA24" s="12">
        <f t="shared" si="44"/>
        <v>0</v>
      </c>
      <c r="AB24" s="12">
        <f t="shared" si="44"/>
        <v>0</v>
      </c>
      <c r="AC24" s="12">
        <f t="shared" si="44"/>
        <v>0</v>
      </c>
      <c r="AD24" s="12"/>
      <c r="AE24" s="12"/>
      <c r="AF24" s="12">
        <f t="shared" ref="AF24:AJ24" si="45">COUNTIF(AF4:AF10,$C$24&amp;"*")</f>
        <v>0</v>
      </c>
      <c r="AG24" s="12">
        <f t="shared" si="45"/>
        <v>0</v>
      </c>
      <c r="AH24" s="12">
        <f t="shared" si="45"/>
        <v>0</v>
      </c>
      <c r="AI24" s="12">
        <f t="shared" si="45"/>
        <v>0</v>
      </c>
      <c r="AJ24" s="12">
        <f t="shared" si="45"/>
        <v>0</v>
      </c>
      <c r="AK24" s="12">
        <f t="shared" si="16"/>
        <v>0</v>
      </c>
      <c r="AL24" s="41">
        <f t="shared" si="17"/>
        <v>0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13"/>
      <c r="C25" s="13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71">
        <f>SUM(AK16:AK24)</f>
        <v>140</v>
      </c>
      <c r="AL25" s="12"/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13"/>
      <c r="C26" s="1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2"/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3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3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3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3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3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3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3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3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3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3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3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3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3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3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3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3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3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3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3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3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3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3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3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3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3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3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3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3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3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3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3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3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3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3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3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3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3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3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3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3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3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3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3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3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3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3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3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3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3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3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3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3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3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3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3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3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3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3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3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3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3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3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3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3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3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3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3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3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3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3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3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3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3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3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3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3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3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3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3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3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3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3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3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3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3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3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3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3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3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3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3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3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3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3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3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3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3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3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3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3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3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3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3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3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3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3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3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3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3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3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3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3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3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3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3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3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3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3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3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3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3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3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3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3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3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3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3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3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3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3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3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3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3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3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3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3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3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3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3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3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3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3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3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3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3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3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3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3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3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3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3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3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3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3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3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3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3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3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3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3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3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3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3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3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3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3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3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3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3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3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3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3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3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3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3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3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3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3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3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3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3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3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3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3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3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3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3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3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3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3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3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3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3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3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3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3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3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3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3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3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3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3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3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3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3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3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3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3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3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3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3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3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3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3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3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3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3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3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3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3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3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3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3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3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3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3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3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3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3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3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3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3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3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3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3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3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3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3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3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3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3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3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3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3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3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3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3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3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3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3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3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3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3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3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3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3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3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3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3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3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3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3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3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3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3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3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3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3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3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3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3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3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3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3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3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3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3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3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3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3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3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3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3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3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3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3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3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3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3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3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3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3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3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3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3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3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3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3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3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3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3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3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3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3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3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3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3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3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3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3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3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3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3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3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3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3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3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3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3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3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3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3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3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3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3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3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3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3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3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3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3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3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3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3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3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3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3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3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3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3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3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3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3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3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3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3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3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3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3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3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3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3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3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3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3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3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3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3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3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3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3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3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3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3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3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3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3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3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3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3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3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3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3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3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3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3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3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3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3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3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3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3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3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3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3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3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3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3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3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3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3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3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3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3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3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3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3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3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3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3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3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3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3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3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3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3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3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3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3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3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3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3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3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3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3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3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3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3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3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3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3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3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3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3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3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3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3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3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3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3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3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3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3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3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3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3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3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3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3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3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3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3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3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3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3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3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3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3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3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3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3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3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3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3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3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3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3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3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3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3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3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3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3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3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3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3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3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3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3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3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3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3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3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3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3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3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3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3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3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3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3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3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3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3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3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3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3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3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3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3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3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3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3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3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3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3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3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3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3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3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3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3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3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3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3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3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3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3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3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3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3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3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3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3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3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3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3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3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3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3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3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3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3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3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3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3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3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3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3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3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3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3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3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3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3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3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3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3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3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3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3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3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3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3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3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3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3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3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3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3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3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3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3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3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3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3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3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3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3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3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3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3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3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3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3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3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3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3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3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3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3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3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3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3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3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3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3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3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3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3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3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3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3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3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3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3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3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3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3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3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3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3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3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3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3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3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3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3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3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3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3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3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3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3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3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3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3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3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3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3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3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3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3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3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3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3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3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3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3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3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3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3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3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3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3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3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3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3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3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3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3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3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3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3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3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3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3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3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3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3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3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3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3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3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3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3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3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3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3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3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3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3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3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3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3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3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3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3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3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3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3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3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3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3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3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3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3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3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3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3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3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3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3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3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3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3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3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3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3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3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3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3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3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3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3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3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3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3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3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3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3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3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3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3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3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3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3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3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3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3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3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3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3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3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3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3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3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3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3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3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3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3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3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3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3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3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3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3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3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3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3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3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3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3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3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3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3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3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3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3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3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3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3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3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3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3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3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3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3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3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3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3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3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3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3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3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3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3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3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3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3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3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3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3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3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3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3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3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3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3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3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3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3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3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3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3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3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3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3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3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3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3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3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3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3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3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3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3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3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3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3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3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3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3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3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3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3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3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3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3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3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3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3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3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3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3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3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3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3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3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3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3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3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3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3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3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3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3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3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3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3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3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3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3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3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3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3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3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3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3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3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3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3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3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3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3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3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3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3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3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3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3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3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3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3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3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3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3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3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3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3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3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3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3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3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3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3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3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3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3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3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3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3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3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3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3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3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3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3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3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3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3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3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3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3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3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3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3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3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3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3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3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3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3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3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3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3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3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3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3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3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3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3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3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3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3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3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3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3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3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3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3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3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3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3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3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3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3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3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3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3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3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3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3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3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3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3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3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3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3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3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3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3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3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3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3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3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3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3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3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3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3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3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3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3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3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3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3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3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3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3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3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3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3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3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3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3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3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3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3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3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3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3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3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3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3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3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3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3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3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3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3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3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3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3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3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3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3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3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3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3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3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3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3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3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3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3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3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3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3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3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3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3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3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</sheetData>
  <autoFilter ref="$B$3:$AN$14"/>
  <conditionalFormatting sqref="AG8:AJ9 AA10:AC10">
    <cfRule type="cellIs" dxfId="9" priority="1" operator="equal">
      <formula>"INT - REC"</formula>
    </cfRule>
  </conditionalFormatting>
  <conditionalFormatting sqref="AK1:AK14 D4:Q14 R4:U10 V4:AJ14">
    <cfRule type="beginsWith" dxfId="0" priority="2" operator="beginsWith" text="PRE">
      <formula>LEFT((AK1),LEN("PRE"))=("PRE")</formula>
    </cfRule>
  </conditionalFormatting>
  <conditionalFormatting sqref="AK1:AK14 D4:Q14 R4:U10 V4:AJ14">
    <cfRule type="beginsWith" dxfId="1" priority="3" operator="beginsWith" text="VRE">
      <formula>LEFT((AK1),LEN("VRE"))=("VRE")</formula>
    </cfRule>
  </conditionalFormatting>
  <conditionalFormatting sqref="AK1:AK14 D4:Q14 R4:U10 V4:AJ14">
    <cfRule type="beginsWith" dxfId="2" priority="4" operator="beginsWith" text="ONL">
      <formula>LEFT((AK1),LEN("ONL"))=("ONL")</formula>
    </cfRule>
  </conditionalFormatting>
  <conditionalFormatting sqref="AK1:AK14 D4:Q14 R4:U10 V4:AJ14">
    <cfRule type="beginsWith" dxfId="3" priority="5" operator="beginsWith" text="ATR">
      <formula>LEFT((AK1),LEN("ATR"))=("ATR")</formula>
    </cfRule>
  </conditionalFormatting>
  <conditionalFormatting sqref="AK1:AK14 D4:Q14 R4:U10 V4:AJ14">
    <cfRule type="beginsWith" dxfId="4" priority="6" operator="beginsWith" text="AUJ">
      <formula>LEFT((AK1),LEN("AUJ"))=("AUJ")</formula>
    </cfRule>
  </conditionalFormatting>
  <conditionalFormatting sqref="AK1:AK14 D4:Q14 R4:U10 V4:AJ14">
    <cfRule type="beginsWith" dxfId="5" priority="7" operator="beginsWith" text="REC">
      <formula>LEFT((AK1),LEN("REC"))=("REC")</formula>
    </cfRule>
  </conditionalFormatting>
  <conditionalFormatting sqref="AK1:AK14 D4:Q14 R4:U10 V4:AJ14">
    <cfRule type="beginsWith" dxfId="6" priority="8" operator="beginsWith" text="CLI">
      <formula>LEFT((AK1),LEN("CLI"))=("CLI")</formula>
    </cfRule>
  </conditionalFormatting>
  <conditionalFormatting sqref="AK1:AK14 D4:Q14 R4:U10 V4:AJ14">
    <cfRule type="beginsWith" dxfId="7" priority="9" operator="beginsWith" text="INT">
      <formula>LEFT((AK1),LEN("INT"))=("INT")</formula>
    </cfRule>
  </conditionalFormatting>
  <conditionalFormatting sqref="D4:Q14 R4:U10 V4:AJ14">
    <cfRule type="beginsWith" dxfId="8" priority="10" operator="beginsWith" text="CLIC">
      <formula>LEFT((D4),LEN("CLIC"))=("CLIC")</formula>
    </cfRule>
  </conditionalFormatting>
  <conditionalFormatting sqref="AB5:AB6 AC5 AB9">
    <cfRule type="beginsWith" dxfId="0" priority="11" operator="beginsWith" text="PRE">
      <formula>LEFT((AB5),LEN("PRE"))=("PRE")</formula>
    </cfRule>
  </conditionalFormatting>
  <conditionalFormatting sqref="AB5:AB6 AC5 AB9">
    <cfRule type="beginsWith" dxfId="1" priority="12" operator="beginsWith" text="VRE">
      <formula>LEFT((AB5),LEN("VRE"))=("VRE")</formula>
    </cfRule>
  </conditionalFormatting>
  <conditionalFormatting sqref="AB5:AB6 AC5 AB9">
    <cfRule type="beginsWith" dxfId="2" priority="13" operator="beginsWith" text="ONL">
      <formula>LEFT((AB5),LEN("ONL"))=("ONL")</formula>
    </cfRule>
  </conditionalFormatting>
  <conditionalFormatting sqref="AB5:AB6 AC5 AB9">
    <cfRule type="beginsWith" dxfId="3" priority="14" operator="beginsWith" text="ATR">
      <formula>LEFT((AB5),LEN("ATR"))=("ATR")</formula>
    </cfRule>
  </conditionalFormatting>
  <conditionalFormatting sqref="AB5:AB6 AC5 AB9">
    <cfRule type="beginsWith" dxfId="4" priority="15" operator="beginsWith" text="AUJ">
      <formula>LEFT((AB5),LEN("AUJ"))=("AUJ")</formula>
    </cfRule>
  </conditionalFormatting>
  <conditionalFormatting sqref="AB5:AB6 AC5 AB9">
    <cfRule type="beginsWith" dxfId="5" priority="16" operator="beginsWith" text="REC">
      <formula>LEFT((AB5),LEN("REC"))=("REC")</formula>
    </cfRule>
  </conditionalFormatting>
  <conditionalFormatting sqref="AB5:AB6 AC5 AB9">
    <cfRule type="beginsWith" dxfId="6" priority="17" operator="beginsWith" text="CLI">
      <formula>LEFT((AB5),LEN("CLI"))=("CLI")</formula>
    </cfRule>
  </conditionalFormatting>
  <conditionalFormatting sqref="AB5:AB6 AC5 AB9">
    <cfRule type="beginsWith" dxfId="7" priority="18" operator="beginsWith" text="INT">
      <formula>LEFT((AB5),LEN("INT"))=("INT")</formula>
    </cfRule>
  </conditionalFormatting>
  <conditionalFormatting sqref="AB5:AB6 AC5 AB9">
    <cfRule type="beginsWith" dxfId="8" priority="19" operator="beginsWith" text="CLIC">
      <formula>LEFT((AB5),LEN("CLIC"))=("CLIC")</formula>
    </cfRule>
  </conditionalFormatting>
  <conditionalFormatting sqref="AP4:AP5 AP7:AP9 AP11">
    <cfRule type="beginsWith" dxfId="2" priority="20" operator="beginsWith" text="ONL">
      <formula>LEFT((AP4),LEN("ONL"))=("ONL")</formula>
    </cfRule>
  </conditionalFormatting>
  <conditionalFormatting sqref="AP4:AP5 AP7:AP9 AP11">
    <cfRule type="beginsWith" dxfId="3" priority="21" operator="beginsWith" text="ATR">
      <formula>LEFT((AP4),LEN("ATR"))=("ATR")</formula>
    </cfRule>
  </conditionalFormatting>
  <conditionalFormatting sqref="AP4:AP5 AP7:AP9 AP11">
    <cfRule type="beginsWith" dxfId="4" priority="22" operator="beginsWith" text="AUJ">
      <formula>LEFT((AP4),LEN("AUJ"))=("AUJ")</formula>
    </cfRule>
  </conditionalFormatting>
  <conditionalFormatting sqref="AP4:AP5 AP7:AP9 AP11">
    <cfRule type="beginsWith" dxfId="5" priority="23" operator="beginsWith" text="REC">
      <formula>LEFT((AP4),LEN("REC"))=("REC")</formula>
    </cfRule>
  </conditionalFormatting>
  <conditionalFormatting sqref="AP4:AP5 AP7:AP9 AP11">
    <cfRule type="beginsWith" dxfId="6" priority="24" operator="beginsWith" text="CLI">
      <formula>LEFT((AP4),LEN("CLI"))=("CLI")</formula>
    </cfRule>
  </conditionalFormatting>
  <conditionalFormatting sqref="AP4:AP5 AP7:AP9 AP11">
    <cfRule type="beginsWith" dxfId="7" priority="25" operator="beginsWith" text="INT">
      <formula>LEFT((AP4),LEN("INT"))=("INT")</formula>
    </cfRule>
  </conditionalFormatting>
  <conditionalFormatting sqref="AP12">
    <cfRule type="beginsWith" dxfId="2" priority="26" operator="beginsWith" text="ONL">
      <formula>LEFT((AP12),LEN("ONL"))=("ONL")</formula>
    </cfRule>
  </conditionalFormatting>
  <conditionalFormatting sqref="AP12">
    <cfRule type="beginsWith" dxfId="3" priority="27" operator="beginsWith" text="ATR">
      <formula>LEFT((AP12),LEN("ATR"))=("ATR")</formula>
    </cfRule>
  </conditionalFormatting>
  <conditionalFormatting sqref="AP12">
    <cfRule type="beginsWith" dxfId="4" priority="28" operator="beginsWith" text="AUJ">
      <formula>LEFT((AP12),LEN("AUJ"))=("AUJ")</formula>
    </cfRule>
  </conditionalFormatting>
  <conditionalFormatting sqref="AP12">
    <cfRule type="beginsWith" dxfId="5" priority="29" operator="beginsWith" text="REC">
      <formula>LEFT((AP12),LEN("REC"))=("REC")</formula>
    </cfRule>
  </conditionalFormatting>
  <conditionalFormatting sqref="AP12">
    <cfRule type="beginsWith" dxfId="6" priority="30" operator="beginsWith" text="CLI">
      <formula>LEFT((AP12),LEN("CLI"))=("CLI")</formula>
    </cfRule>
  </conditionalFormatting>
  <conditionalFormatting sqref="AP12">
    <cfRule type="beginsWith" dxfId="7" priority="31" operator="beginsWith" text="INT">
      <formula>LEFT((AP12),LEN("INT"))=("INT")</formula>
    </cfRule>
  </conditionalFormatting>
  <conditionalFormatting sqref="AP6">
    <cfRule type="beginsWith" dxfId="2" priority="32" operator="beginsWith" text="ONL">
      <formula>LEFT((AP6),LEN("ONL"))=("ONL")</formula>
    </cfRule>
  </conditionalFormatting>
  <conditionalFormatting sqref="AP6">
    <cfRule type="beginsWith" dxfId="3" priority="33" operator="beginsWith" text="ATR">
      <formula>LEFT((AP6),LEN("ATR"))=("ATR")</formula>
    </cfRule>
  </conditionalFormatting>
  <conditionalFormatting sqref="AP6">
    <cfRule type="beginsWith" dxfId="4" priority="34" operator="beginsWith" text="AUJ">
      <formula>LEFT((AP6),LEN("AUJ"))=("AUJ")</formula>
    </cfRule>
  </conditionalFormatting>
  <conditionalFormatting sqref="AP6">
    <cfRule type="beginsWith" dxfId="5" priority="35" operator="beginsWith" text="REC">
      <formula>LEFT((AP6),LEN("REC"))=("REC")</formula>
    </cfRule>
  </conditionalFormatting>
  <conditionalFormatting sqref="AP6">
    <cfRule type="beginsWith" dxfId="6" priority="36" operator="beginsWith" text="CLI">
      <formula>LEFT((AP6),LEN("CLI"))=("CLI")</formula>
    </cfRule>
  </conditionalFormatting>
  <conditionalFormatting sqref="AP6">
    <cfRule type="beginsWith" dxfId="7" priority="37" operator="beginsWith" text="INT">
      <formula>LEFT((AP6),LEN("INT"))=("INT")</formula>
    </cfRule>
  </conditionalFormatting>
  <conditionalFormatting sqref="AP10">
    <cfRule type="beginsWith" dxfId="0" priority="38" operator="beginsWith" text="PRE">
      <formula>LEFT((AP10),LEN("PRE"))=("PRE")</formula>
    </cfRule>
  </conditionalFormatting>
  <conditionalFormatting sqref="AP10">
    <cfRule type="beginsWith" dxfId="1" priority="39" operator="beginsWith" text="VRE">
      <formula>LEFT((AP10),LEN("VRE"))=("VRE")</formula>
    </cfRule>
  </conditionalFormatting>
  <conditionalFormatting sqref="AP10">
    <cfRule type="beginsWith" dxfId="2" priority="40" operator="beginsWith" text="ONL">
      <formula>LEFT((AP10),LEN("ONL"))=("ONL")</formula>
    </cfRule>
  </conditionalFormatting>
  <conditionalFormatting sqref="AP10">
    <cfRule type="beginsWith" dxfId="3" priority="41" operator="beginsWith" text="ATR">
      <formula>LEFT((AP10),LEN("ATR"))=("ATR")</formula>
    </cfRule>
  </conditionalFormatting>
  <conditionalFormatting sqref="AP10">
    <cfRule type="beginsWith" dxfId="4" priority="42" operator="beginsWith" text="AUJ">
      <formula>LEFT((AP10),LEN("AUJ"))=("AUJ")</formula>
    </cfRule>
  </conditionalFormatting>
  <conditionalFormatting sqref="AP10">
    <cfRule type="beginsWith" dxfId="5" priority="43" operator="beginsWith" text="REC">
      <formula>LEFT((AP10),LEN("REC"))=("REC")</formula>
    </cfRule>
  </conditionalFormatting>
  <conditionalFormatting sqref="AP10">
    <cfRule type="beginsWith" dxfId="6" priority="44" operator="beginsWith" text="CLI">
      <formula>LEFT((AP10),LEN("CLI"))=("CLI")</formula>
    </cfRule>
  </conditionalFormatting>
  <conditionalFormatting sqref="AP10">
    <cfRule type="beginsWith" dxfId="7" priority="45" operator="beginsWith" text="INT">
      <formula>LEFT((AP10),LEN("INT"))=("INT")</formula>
    </cfRule>
  </conditionalFormatting>
  <conditionalFormatting sqref="AF4:AF6 AJ5:AJ6 R6:V6 AG6:AI6 R8:V8 AB8:AC8 AF8:AF10 AI9 K10:L10 V10">
    <cfRule type="beginsWith" dxfId="0" priority="46" operator="beginsWith" text="PRE">
      <formula>LEFT((AF4),LEN("PRE"))=("PRE")</formula>
    </cfRule>
  </conditionalFormatting>
  <conditionalFormatting sqref="AF4:AF6 AJ5:AJ6 R6:V6 AG6:AI6 R8:V8 AB8:AC8 AF8:AF10 AI9 K10:L10 V10">
    <cfRule type="beginsWith" dxfId="1" priority="47" operator="beginsWith" text="VRE">
      <formula>LEFT((AF4),LEN("VRE"))=("VRE")</formula>
    </cfRule>
  </conditionalFormatting>
  <conditionalFormatting sqref="AF4:AF6 AJ5:AJ6 R6:V6 AG6:AI6 R8:V8 AB8:AC8 AF8:AF10 AI9 K10:L10 V10">
    <cfRule type="beginsWith" dxfId="2" priority="48" operator="beginsWith" text="ONL">
      <formula>LEFT((AF4),LEN("ONL"))=("ONL")</formula>
    </cfRule>
  </conditionalFormatting>
  <conditionalFormatting sqref="AF4:AF6 AJ5:AJ6 R6:V6 AG6:AI6 R8:V8 AB8:AC8 AF8:AF10 AI9 K10:L10 V10">
    <cfRule type="beginsWith" dxfId="3" priority="49" operator="beginsWith" text="ATR">
      <formula>LEFT((AF4),LEN("ATR"))=("ATR")</formula>
    </cfRule>
  </conditionalFormatting>
  <conditionalFormatting sqref="AF4:AF6 AJ5:AJ6 R6:V6 AG6:AI6 R8:V8 AB8:AC8 AF8:AF10 AI9 K10:L10 V10">
    <cfRule type="beginsWith" dxfId="4" priority="50" operator="beginsWith" text="AUJ">
      <formula>LEFT((AF4),LEN("AUJ"))=("AUJ")</formula>
    </cfRule>
  </conditionalFormatting>
  <conditionalFormatting sqref="AF4:AF6 AJ5:AJ6 R6:V6 AG6:AI6 R8:V8 AB8:AC8 AF8:AF10 AI9 K10:L10 V10">
    <cfRule type="beginsWith" dxfId="5" priority="51" operator="beginsWith" text="REC">
      <formula>LEFT((AF4),LEN("REC"))=("REC")</formula>
    </cfRule>
  </conditionalFormatting>
  <conditionalFormatting sqref="AF4:AF6 AJ5:AJ6 R6:V6 AG6:AI6 R8:V8 AB8:AC8 AF8:AF10 AI9 K10:L10 V10">
    <cfRule type="beginsWith" dxfId="6" priority="52" operator="beginsWith" text="CLI">
      <formula>LEFT((AF4),LEN("CLI"))=("CLI")</formula>
    </cfRule>
  </conditionalFormatting>
  <conditionalFormatting sqref="AF4:AF6 AJ5:AJ6 R6:V6 AG6:AI6 R8:V8 AB8:AC8 AF8:AF10 AI9 K10:L10 V10">
    <cfRule type="beginsWith" dxfId="7" priority="53" operator="beginsWith" text="INT">
      <formula>LEFT((AF4),LEN("INT"))=("INT")</formula>
    </cfRule>
  </conditionalFormatting>
  <conditionalFormatting sqref="AF4:AF6 AJ5:AJ6 R6:V6 AG6:AI6 R8:V8 AB8:AC8 AF8:AF10 AI9 K10:L10 V10">
    <cfRule type="beginsWith" dxfId="8" priority="54" operator="beginsWith" text="CLIC">
      <formula>LEFT((AF4),LEN("CLIC"))=("CLIC")</formula>
    </cfRule>
  </conditionalFormatting>
  <conditionalFormatting sqref="R9:V10 AB9:AC10 AF9:AJ9 K10:L10 Y10:AA10">
    <cfRule type="beginsWith" dxfId="0" priority="55" operator="beginsWith" text="PRE">
      <formula>LEFT((R9),LEN("PRE"))=("PRE")</formula>
    </cfRule>
  </conditionalFormatting>
  <conditionalFormatting sqref="R9:V10 AB9:AC10 AF9:AJ9 K10:L10 Y10:AA10">
    <cfRule type="beginsWith" dxfId="1" priority="56" operator="beginsWith" text="VRE">
      <formula>LEFT((R9),LEN("VRE"))=("VRE")</formula>
    </cfRule>
  </conditionalFormatting>
  <conditionalFormatting sqref="R9:V10 AB9:AC10 AF9:AJ9 K10:L10 Y10:AA10">
    <cfRule type="beginsWith" dxfId="2" priority="57" operator="beginsWith" text="ONL">
      <formula>LEFT((R9),LEN("ONL"))=("ONL")</formula>
    </cfRule>
  </conditionalFormatting>
  <conditionalFormatting sqref="R9:V10 AB9:AC10 AF9:AJ9 K10:L10 Y10:AA10">
    <cfRule type="beginsWith" dxfId="3" priority="58" operator="beginsWith" text="ATR">
      <formula>LEFT((R9),LEN("ATR"))=("ATR")</formula>
    </cfRule>
  </conditionalFormatting>
  <conditionalFormatting sqref="R9:V10 AB9:AC10 AF9:AJ9 K10:L10 Y10:AA10">
    <cfRule type="beginsWith" dxfId="4" priority="59" operator="beginsWith" text="AUJ">
      <formula>LEFT((R9),LEN("AUJ"))=("AUJ")</formula>
    </cfRule>
  </conditionalFormatting>
  <conditionalFormatting sqref="R9:V10 AB9:AC10 AF9:AJ9 K10:L10 Y10:AA10">
    <cfRule type="beginsWith" dxfId="5" priority="60" operator="beginsWith" text="REC">
      <formula>LEFT((R9),LEN("REC"))=("REC")</formula>
    </cfRule>
  </conditionalFormatting>
  <conditionalFormatting sqref="R9:V10 AB9:AC10 AF9:AJ9 K10:L10 Y10:AA10">
    <cfRule type="beginsWith" dxfId="6" priority="61" operator="beginsWith" text="CLI">
      <formula>LEFT((R9),LEN("CLI"))=("CLI")</formula>
    </cfRule>
  </conditionalFormatting>
  <conditionalFormatting sqref="R9:V10 AB9:AC10 AF9:AJ9 K10:L10 Y10:AA10">
    <cfRule type="beginsWith" dxfId="7" priority="62" operator="beginsWith" text="INT">
      <formula>LEFT((R9),LEN("INT"))=("INT")</formula>
    </cfRule>
  </conditionalFormatting>
  <conditionalFormatting sqref="R9:V10 AB9:AC10 AF9:AJ9 K10:L10 Y10:AA10">
    <cfRule type="beginsWith" dxfId="8" priority="63" operator="beginsWith" text="CLIC">
      <formula>LEFT((R9),LEN("CLIC"))=("CLIC")</formula>
    </cfRule>
  </conditionalFormatting>
  <conditionalFormatting sqref="AB4:AB14 AC5 U6:V6 AI6:AJ6 AA7 AC7 U8:V8 AI9 Y10:AA10">
    <cfRule type="beginsWith" dxfId="0" priority="64" operator="beginsWith" text="PRE">
      <formula>LEFT((AB4),LEN("PRE"))=("PRE")</formula>
    </cfRule>
  </conditionalFormatting>
  <conditionalFormatting sqref="AB4:AB14 AC5 U6:V6 AI6:AJ6 AA7 AC7 U8:V8 AI9 Y10:AA10">
    <cfRule type="beginsWith" dxfId="1" priority="65" operator="beginsWith" text="VRE">
      <formula>LEFT((AB4),LEN("VRE"))=("VRE")</formula>
    </cfRule>
  </conditionalFormatting>
  <conditionalFormatting sqref="AB4:AB14 AC5 U6:V6 AI6:AJ6 AA7 AC7 U8:V8 AI9 Y10:AA10">
    <cfRule type="beginsWith" dxfId="2" priority="66" operator="beginsWith" text="ONL">
      <formula>LEFT((AB4),LEN("ONL"))=("ONL")</formula>
    </cfRule>
  </conditionalFormatting>
  <conditionalFormatting sqref="AB4:AB14 AC5 U6:V6 AI6:AJ6 AA7 AC7 U8:V8 AI9 Y10:AA10">
    <cfRule type="beginsWith" dxfId="3" priority="67" operator="beginsWith" text="ATR">
      <formula>LEFT((AB4),LEN("ATR"))=("ATR")</formula>
    </cfRule>
  </conditionalFormatting>
  <conditionalFormatting sqref="AB4:AB14 AC5 U6:V6 AI6:AJ6 AA7 AC7 U8:V8 AI9 Y10:AA10">
    <cfRule type="beginsWith" dxfId="4" priority="68" operator="beginsWith" text="AUJ">
      <formula>LEFT((AB4),LEN("AUJ"))=("AUJ")</formula>
    </cfRule>
  </conditionalFormatting>
  <conditionalFormatting sqref="AB4:AB14 AC5 U6:V6 AI6:AJ6 AA7 AC7 U8:V8 AI9 Y10:AA10">
    <cfRule type="beginsWith" dxfId="5" priority="69" operator="beginsWith" text="REC">
      <formula>LEFT((AB4),LEN("REC"))=("REC")</formula>
    </cfRule>
  </conditionalFormatting>
  <conditionalFormatting sqref="AB4:AB14 AC5 U6:V6 AI6:AJ6 AA7 AC7 U8:V8 AI9 Y10:AA10">
    <cfRule type="beginsWith" dxfId="6" priority="70" operator="beginsWith" text="CLI">
      <formula>LEFT((AB4),LEN("CLI"))=("CLI")</formula>
    </cfRule>
  </conditionalFormatting>
  <conditionalFormatting sqref="AB4:AB14 AC5 U6:V6 AI6:AJ6 AA7 AC7 U8:V8 AI9 Y10:AA10">
    <cfRule type="beginsWith" dxfId="7" priority="71" operator="beginsWith" text="INT">
      <formula>LEFT((AB4),LEN("INT"))=("INT")</formula>
    </cfRule>
  </conditionalFormatting>
  <conditionalFormatting sqref="AB4:AB14 AC5 U6:V6 AI6:AJ6 AA7 AC7 U8:V8 AI9 Y10:AA10">
    <cfRule type="beginsWith" dxfId="8" priority="72" operator="beginsWith" text="CLIC">
      <formula>LEFT((AB4),LEN("CLIC"))=("CLIC")</formula>
    </cfRule>
  </conditionalFormatting>
  <conditionalFormatting sqref="AA7:AA10 Y8:Z10 AB8:AB10 AC8 AF8:AJ8 AC10 AF10">
    <cfRule type="beginsWith" dxfId="0" priority="73" operator="beginsWith" text="PRE">
      <formula>LEFT((AA7),LEN("PRE"))=("PRE")</formula>
    </cfRule>
  </conditionalFormatting>
  <conditionalFormatting sqref="AA7:AA10 Y8:Z10 AB8:AB10 AC8 AF8:AJ8 AC10 AF10">
    <cfRule type="beginsWith" dxfId="1" priority="74" operator="beginsWith" text="VRE">
      <formula>LEFT((AA7),LEN("VRE"))=("VRE")</formula>
    </cfRule>
  </conditionalFormatting>
  <conditionalFormatting sqref="AA7:AA10 Y8:Z10 AB8:AB10 AC8 AF8:AJ8 AC10 AF10">
    <cfRule type="beginsWith" dxfId="2" priority="75" operator="beginsWith" text="ONL">
      <formula>LEFT((AA7),LEN("ONL"))=("ONL")</formula>
    </cfRule>
  </conditionalFormatting>
  <conditionalFormatting sqref="AA7:AA10 Y8:Z10 AB8:AB10 AC8 AF8:AJ8 AC10 AF10">
    <cfRule type="beginsWith" dxfId="3" priority="76" operator="beginsWith" text="ATR">
      <formula>LEFT((AA7),LEN("ATR"))=("ATR")</formula>
    </cfRule>
  </conditionalFormatting>
  <conditionalFormatting sqref="AA7:AA10 Y8:Z10 AB8:AB10 AC8 AF8:AJ8 AC10 AF10">
    <cfRule type="beginsWith" dxfId="4" priority="77" operator="beginsWith" text="AUJ">
      <formula>LEFT((AA7),LEN("AUJ"))=("AUJ")</formula>
    </cfRule>
  </conditionalFormatting>
  <conditionalFormatting sqref="AA7:AA10 Y8:Z10 AB8:AB10 AC8 AF8:AJ8 AC10 AF10">
    <cfRule type="beginsWith" dxfId="5" priority="78" operator="beginsWith" text="REC">
      <formula>LEFT((AA7),LEN("REC"))=("REC")</formula>
    </cfRule>
  </conditionalFormatting>
  <conditionalFormatting sqref="AA7:AA10 Y8:Z10 AB8:AB10 AC8 AF8:AJ8 AC10 AF10">
    <cfRule type="beginsWith" dxfId="6" priority="79" operator="beginsWith" text="CLI">
      <formula>LEFT((AA7),LEN("CLI"))=("CLI")</formula>
    </cfRule>
  </conditionalFormatting>
  <conditionalFormatting sqref="AA7:AA10 Y8:Z10 AB8:AB10 AC8 AF8:AJ8 AC10 AF10">
    <cfRule type="beginsWith" dxfId="7" priority="80" operator="beginsWith" text="INT">
      <formula>LEFT((AA7),LEN("INT"))=("INT")</formula>
    </cfRule>
  </conditionalFormatting>
  <conditionalFormatting sqref="AA7:AA10 Y8:Z10 AB8:AB10 AC8 AF8:AJ8 AC10 AF10">
    <cfRule type="beginsWith" dxfId="8" priority="81" operator="beginsWith" text="CLIC">
      <formula>LEFT((AA7),LEN("CLIC"))=("CLIC")</formula>
    </cfRule>
  </conditionalFormatting>
  <conditionalFormatting sqref="R4:R8 Y4:Y10 AF4:AF10 V5:V8 X5 AB5:AC6 AJ5:AJ7 S6:S8 T6:U6 Z6 AG6:AI7 T8:U8 AB8:AC8 AG9:AI9 K10:L10 V10 Z10:AA10">
    <cfRule type="beginsWith" dxfId="0" priority="82" operator="beginsWith" text="PRE">
      <formula>LEFT((R4),LEN("PRE"))=("PRE")</formula>
    </cfRule>
  </conditionalFormatting>
  <conditionalFormatting sqref="R4:R8 Y4:Y10 AF4:AF10 V5:V8 X5 AB5:AC6 AJ5:AJ7 S6:S8 T6:U6 Z6 AG6:AI7 T8:U8 AB8:AC8 AG9:AI9 K10:L10 V10 Z10:AA10">
    <cfRule type="beginsWith" dxfId="1" priority="83" operator="beginsWith" text="VRE">
      <formula>LEFT((R4),LEN("VRE"))=("VRE")</formula>
    </cfRule>
  </conditionalFormatting>
  <conditionalFormatting sqref="R4:R8 Y4:Y10 AF4:AF10 V5:V8 X5 AB5:AC6 AJ5:AJ7 S6:S8 T6:U6 Z6 AG6:AI7 T8:U8 AB8:AC8 AG9:AI9 K10:L10 V10 Z10:AA10">
    <cfRule type="beginsWith" dxfId="2" priority="84" operator="beginsWith" text="ONL">
      <formula>LEFT((R4),LEN("ONL"))=("ONL")</formula>
    </cfRule>
  </conditionalFormatting>
  <conditionalFormatting sqref="R4:R8 Y4:Y10 AF4:AF10 V5:V8 X5 AB5:AC6 AJ5:AJ7 S6:S8 T6:U6 Z6 AG6:AI7 T8:U8 AB8:AC8 AG9:AI9 K10:L10 V10 Z10:AA10">
    <cfRule type="beginsWith" dxfId="3" priority="85" operator="beginsWith" text="ATR">
      <formula>LEFT((R4),LEN("ATR"))=("ATR")</formula>
    </cfRule>
  </conditionalFormatting>
  <conditionalFormatting sqref="R4:R8 Y4:Y10 AF4:AF10 V5:V8 X5 AB5:AC6 AJ5:AJ7 S6:S8 T6:U6 Z6 AG6:AI7 T8:U8 AB8:AC8 AG9:AI9 K10:L10 V10 Z10:AA10">
    <cfRule type="beginsWith" dxfId="4" priority="86" operator="beginsWith" text="AUJ">
      <formula>LEFT((R4),LEN("AUJ"))=("AUJ")</formula>
    </cfRule>
  </conditionalFormatting>
  <conditionalFormatting sqref="R4:R8 Y4:Y10 AF4:AF10 V5:V8 X5 AB5:AC6 AJ5:AJ7 S6:S8 T6:U6 Z6 AG6:AI7 T8:U8 AB8:AC8 AG9:AI9 K10:L10 V10 Z10:AA10">
    <cfRule type="beginsWith" dxfId="5" priority="87" operator="beginsWith" text="REC">
      <formula>LEFT((R4),LEN("REC"))=("REC")</formula>
    </cfRule>
  </conditionalFormatting>
  <conditionalFormatting sqref="R4:R8 Y4:Y10 AF4:AF10 V5:V8 X5 AB5:AC6 AJ5:AJ7 S6:S8 T6:U6 Z6 AG6:AI7 T8:U8 AB8:AC8 AG9:AI9 K10:L10 V10 Z10:AA10">
    <cfRule type="beginsWith" dxfId="6" priority="88" operator="beginsWith" text="CLI">
      <formula>LEFT((R4),LEN("CLI"))=("CLI")</formula>
    </cfRule>
  </conditionalFormatting>
  <conditionalFormatting sqref="R4:R8 Y4:Y10 AF4:AF10 V5:V8 X5 AB5:AC6 AJ5:AJ7 S6:S8 T6:U6 Z6 AG6:AI7 T8:U8 AB8:AC8 AG9:AI9 K10:L10 V10 Z10:AA10">
    <cfRule type="beginsWith" dxfId="7" priority="89" operator="beginsWith" text="INT">
      <formula>LEFT((R4),LEN("INT"))=("INT")</formula>
    </cfRule>
  </conditionalFormatting>
  <conditionalFormatting sqref="R4:R8 Y4:Y10 AF4:AF10 V5:V8 X5 AB5:AC6 AJ5:AJ7 S6:S8 T6:U6 Z6 AG6:AI7 T8:U8 AB8:AC8 AG9:AI9 K10:L10 V10 Z10:AA10">
    <cfRule type="beginsWith" dxfId="8" priority="90" operator="beginsWith" text="CLIC">
      <formula>LEFT((R4),LEN("CLIC"))=("CLIC")</formula>
    </cfRule>
  </conditionalFormatting>
  <conditionalFormatting sqref="R4:R8 Y4:Z14 AA4:AA10 AB4:AC14 AF4:AF10 V5:V8 X5 AJ5:AJ8 S6:T8 U6 AG6:AI9 U8 K10:L10 V10">
    <cfRule type="beginsWith" dxfId="0" priority="91" operator="beginsWith" text="PRE">
      <formula>LEFT((R4),LEN("PRE"))=("PRE")</formula>
    </cfRule>
  </conditionalFormatting>
  <conditionalFormatting sqref="R4:R8 Y4:Z14 AA4:AA10 AB4:AC14 AF4:AF10 V5:V8 X5 AJ5:AJ8 S6:T8 U6 AG6:AI9 U8 K10:L10 V10">
    <cfRule type="beginsWith" dxfId="1" priority="92" operator="beginsWith" text="VRE">
      <formula>LEFT((R4),LEN("VRE"))=("VRE")</formula>
    </cfRule>
  </conditionalFormatting>
  <conditionalFormatting sqref="R4:R8 Y4:Z14 AA4:AA10 AB4:AC14 AF4:AF10 V5:V8 X5 AJ5:AJ8 S6:T8 U6 AG6:AI9 U8 K10:L10 V10">
    <cfRule type="beginsWith" dxfId="2" priority="93" operator="beginsWith" text="ONL">
      <formula>LEFT((R4),LEN("ONL"))=("ONL")</formula>
    </cfRule>
  </conditionalFormatting>
  <conditionalFormatting sqref="R4:R8 Y4:Z14 AA4:AA10 AB4:AC14 AF4:AF10 V5:V8 X5 AJ5:AJ8 S6:T8 U6 AG6:AI9 U8 K10:L10 V10">
    <cfRule type="beginsWith" dxfId="3" priority="94" operator="beginsWith" text="ATR">
      <formula>LEFT((R4),LEN("ATR"))=("ATR")</formula>
    </cfRule>
  </conditionalFormatting>
  <conditionalFormatting sqref="R4:R8 Y4:Z14 AA4:AA10 AB4:AC14 AF4:AF10 V5:V8 X5 AJ5:AJ8 S6:T8 U6 AG6:AI9 U8 K10:L10 V10">
    <cfRule type="beginsWith" dxfId="4" priority="95" operator="beginsWith" text="AUJ">
      <formula>LEFT((R4),LEN("AUJ"))=("AUJ")</formula>
    </cfRule>
  </conditionalFormatting>
  <conditionalFormatting sqref="R4:R8 Y4:Z14 AA4:AA10 AB4:AC14 AF4:AF10 V5:V8 X5 AJ5:AJ8 S6:T8 U6 AG6:AI9 U8 K10:L10 V10">
    <cfRule type="beginsWith" dxfId="5" priority="96" operator="beginsWith" text="REC">
      <formula>LEFT((R4),LEN("REC"))=("REC")</formula>
    </cfRule>
  </conditionalFormatting>
  <conditionalFormatting sqref="R4:R8 Y4:Z14 AA4:AA10 AB4:AC14 AF4:AF10 V5:V8 X5 AJ5:AJ8 S6:T8 U6 AG6:AI9 U8 K10:L10 V10">
    <cfRule type="beginsWith" dxfId="6" priority="97" operator="beginsWith" text="CLI">
      <formula>LEFT((R4),LEN("CLI"))=("CLI")</formula>
    </cfRule>
  </conditionalFormatting>
  <conditionalFormatting sqref="R4:R8 Y4:Z14 AA4:AA10 AB4:AC14 AF4:AF10 V5:V8 X5 AJ5:AJ8 S6:T8 U6 AG6:AI9 U8 K10:L10 V10">
    <cfRule type="beginsWith" dxfId="7" priority="98" operator="beginsWith" text="INT">
      <formula>LEFT((R4),LEN("INT"))=("INT")</formula>
    </cfRule>
  </conditionalFormatting>
  <conditionalFormatting sqref="R4:R8 Y4:Z14 AA4:AA10 AB4:AC14 AF4:AF10 V5:V8 X5 AJ5:AJ8 S6:T8 U6 AG6:AI9 U8 K10:L10 V10">
    <cfRule type="beginsWith" dxfId="8" priority="99" operator="beginsWith" text="CLIC">
      <formula>LEFT((R4),LEN("CLIC"))=("CLIC")</formula>
    </cfRule>
  </conditionalFormatting>
  <conditionalFormatting sqref="R4:U8 V4:V14 AJ4:AJ9 AA7:AA9 AF7:AF10 AG7:AI9 AB8:AC10 K10:L10">
    <cfRule type="beginsWith" dxfId="0" priority="100" operator="beginsWith" text="PRE">
      <formula>LEFT((R4),LEN("PRE"))=("PRE")</formula>
    </cfRule>
  </conditionalFormatting>
  <conditionalFormatting sqref="R4:U8 V4:V14 AJ4:AJ9 AA7:AA9 AF7:AF10 AG7:AI9 AB8:AC10 K10:L10">
    <cfRule type="beginsWith" dxfId="1" priority="101" operator="beginsWith" text="VRE">
      <formula>LEFT((R4),LEN("VRE"))=("VRE")</formula>
    </cfRule>
  </conditionalFormatting>
  <conditionalFormatting sqref="R4:U8 V4:V14 AJ4:AJ9 AA7:AA9 AF7:AF10 AG7:AI9 AB8:AC10 K10:L10">
    <cfRule type="beginsWith" dxfId="2" priority="102" operator="beginsWith" text="ONL">
      <formula>LEFT((R4),LEN("ONL"))=("ONL")</formula>
    </cfRule>
  </conditionalFormatting>
  <conditionalFormatting sqref="R4:U8 V4:V14 AJ4:AJ9 AA7:AA9 AF7:AF10 AG7:AI9 AB8:AC10 K10:L10">
    <cfRule type="beginsWith" dxfId="3" priority="103" operator="beginsWith" text="ATR">
      <formula>LEFT((R4),LEN("ATR"))=("ATR")</formula>
    </cfRule>
  </conditionalFormatting>
  <conditionalFormatting sqref="R4:U8 V4:V14 AJ4:AJ9 AA7:AA9 AF7:AF10 AG7:AI9 AB8:AC10 K10:L10">
    <cfRule type="beginsWith" dxfId="4" priority="104" operator="beginsWith" text="AUJ">
      <formula>LEFT((R4),LEN("AUJ"))=("AUJ")</formula>
    </cfRule>
  </conditionalFormatting>
  <conditionalFormatting sqref="R4:U8 V4:V14 AJ4:AJ9 AA7:AA9 AF7:AF10 AG7:AI9 AB8:AC10 K10:L10">
    <cfRule type="beginsWith" dxfId="5" priority="105" operator="beginsWith" text="REC">
      <formula>LEFT((R4),LEN("REC"))=("REC")</formula>
    </cfRule>
  </conditionalFormatting>
  <conditionalFormatting sqref="R4:U8 V4:V14 AJ4:AJ9 AA7:AA9 AF7:AF10 AG7:AI9 AB8:AC10 K10:L10">
    <cfRule type="beginsWith" dxfId="6" priority="106" operator="beginsWith" text="CLI">
      <formula>LEFT((R4),LEN("CLI"))=("CLI")</formula>
    </cfRule>
  </conditionalFormatting>
  <conditionalFormatting sqref="R4:U8 V4:V14 AJ4:AJ9 AA7:AA9 AF7:AF10 AG7:AI9 AB8:AC10 K10:L10">
    <cfRule type="beginsWith" dxfId="7" priority="107" operator="beginsWith" text="INT">
      <formula>LEFT((R4),LEN("INT"))=("INT")</formula>
    </cfRule>
  </conditionalFormatting>
  <conditionalFormatting sqref="R4:R8 S4:U9 V4:V14 AG4:AI5 AJ4:AJ9 AA7:AA9 AF7:AF10 AG7:AI9 AB8:AC10 K10:L10">
    <cfRule type="beginsWith" dxfId="8" priority="108" operator="beginsWith" text="CLIC">
      <formula>LEFT((R4),LEN("CLIC"))=("CLIC")</formula>
    </cfRule>
  </conditionalFormatting>
  <conditionalFormatting sqref="R12:V12">
    <cfRule type="beginsWith" dxfId="0" priority="109" operator="beginsWith" text="PRE">
      <formula>LEFT((R12),LEN("PRE"))=("PRE")</formula>
    </cfRule>
  </conditionalFormatting>
  <conditionalFormatting sqref="R12:V12">
    <cfRule type="beginsWith" dxfId="1" priority="110" operator="beginsWith" text="VRE">
      <formula>LEFT((R12),LEN("VRE"))=("VRE")</formula>
    </cfRule>
  </conditionalFormatting>
  <conditionalFormatting sqref="R12:V12">
    <cfRule type="beginsWith" dxfId="2" priority="111" operator="beginsWith" text="ONL">
      <formula>LEFT((R12),LEN("ONL"))=("ONL")</formula>
    </cfRule>
  </conditionalFormatting>
  <conditionalFormatting sqref="R12:V12">
    <cfRule type="beginsWith" dxfId="3" priority="112" operator="beginsWith" text="ATR">
      <formula>LEFT((R12),LEN("ATR"))=("ATR")</formula>
    </cfRule>
  </conditionalFormatting>
  <conditionalFormatting sqref="R12:V12">
    <cfRule type="beginsWith" dxfId="4" priority="113" operator="beginsWith" text="AUJ">
      <formula>LEFT((R12),LEN("AUJ"))=("AUJ")</formula>
    </cfRule>
  </conditionalFormatting>
  <conditionalFormatting sqref="R12:V12">
    <cfRule type="beginsWith" dxfId="5" priority="114" operator="beginsWith" text="REC">
      <formula>LEFT((R12),LEN("REC"))=("REC")</formula>
    </cfRule>
  </conditionalFormatting>
  <conditionalFormatting sqref="R12:V12">
    <cfRule type="beginsWith" dxfId="6" priority="115" operator="beginsWith" text="CLI">
      <formula>LEFT((R12),LEN("CLI"))=("CLI")</formula>
    </cfRule>
  </conditionalFormatting>
  <conditionalFormatting sqref="R12:V12">
    <cfRule type="beginsWith" dxfId="7" priority="116" operator="beginsWith" text="INT">
      <formula>LEFT((R12),LEN("INT"))=("INT")</formula>
    </cfRule>
  </conditionalFormatting>
  <conditionalFormatting sqref="R12:V12">
    <cfRule type="beginsWith" dxfId="8" priority="117" operator="beginsWith" text="CLIC">
      <formula>LEFT((R12),LEN("CLIC"))=("CLIC")</formula>
    </cfRule>
  </conditionalFormatting>
  <conditionalFormatting sqref="R4:R8 Y4:Z14 AF4:AF10 V5:V8 X5 AJ5:AJ7 S6:S8 T6:U6 AG6:AI7 T8:U8 AB8:AC8 AG9:AI9 K10:L10 V10 AA10">
    <cfRule type="beginsWith" dxfId="0" priority="118" operator="beginsWith" text="PRE">
      <formula>LEFT((R4),LEN("PRE"))=("PRE")</formula>
    </cfRule>
  </conditionalFormatting>
  <conditionalFormatting sqref="R4:R8 Y4:Z14 AF4:AF10 V5:V8 X5 AJ5:AJ7 S6:S8 T6:U6 AG6:AI7 T8:U8 AB8:AC8 AG9:AI9 K10:L10 V10 AA10">
    <cfRule type="beginsWith" dxfId="1" priority="119" operator="beginsWith" text="VRE">
      <formula>LEFT((R4),LEN("VRE"))=("VRE")</formula>
    </cfRule>
  </conditionalFormatting>
  <conditionalFormatting sqref="R4:R8 Y4:Z14 AF4:AF10 V5:V8 X5 AJ5:AJ7 S6:S8 T6:U6 AG6:AI7 T8:U8 AB8:AC8 AG9:AI9 K10:L10 V10 AA10">
    <cfRule type="beginsWith" dxfId="2" priority="120" operator="beginsWith" text="ONL">
      <formula>LEFT((R4),LEN("ONL"))=("ONL")</formula>
    </cfRule>
  </conditionalFormatting>
  <conditionalFormatting sqref="R4:R8 Y4:Z14 AF4:AF10 V5:V8 X5 AJ5:AJ7 S6:S8 T6:U6 AG6:AI7 T8:U8 AB8:AC8 AG9:AI9 K10:L10 V10 AA10">
    <cfRule type="beginsWith" dxfId="3" priority="121" operator="beginsWith" text="ATR">
      <formula>LEFT((R4),LEN("ATR"))=("ATR")</formula>
    </cfRule>
  </conditionalFormatting>
  <conditionalFormatting sqref="R4:R8 Y4:Z14 AF4:AF10 V5:V8 X5 AJ5:AJ7 S6:S8 T6:U6 AG6:AI7 T8:U8 AB8:AC8 AG9:AI9 K10:L10 V10 AA10">
    <cfRule type="beginsWith" dxfId="4" priority="122" operator="beginsWith" text="AUJ">
      <formula>LEFT((R4),LEN("AUJ"))=("AUJ")</formula>
    </cfRule>
  </conditionalFormatting>
  <conditionalFormatting sqref="R4:R8 Y4:Z14 AF4:AF10 V5:V8 X5 AJ5:AJ7 S6:S8 T6:U6 AG6:AI7 T8:U8 AB8:AC8 AG9:AI9 K10:L10 V10 AA10">
    <cfRule type="beginsWith" dxfId="5" priority="123" operator="beginsWith" text="REC">
      <formula>LEFT((R4),LEN("REC"))=("REC")</formula>
    </cfRule>
  </conditionalFormatting>
  <conditionalFormatting sqref="R4:R8 Y4:Z14 AF4:AF10 V5:V8 X5 AJ5:AJ7 S6:S8 T6:U6 AG6:AI7 T8:U8 AB8:AC8 AG9:AI9 K10:L10 V10 AA10">
    <cfRule type="beginsWith" dxfId="6" priority="124" operator="beginsWith" text="CLI">
      <formula>LEFT((R4),LEN("CLI"))=("CLI")</formula>
    </cfRule>
  </conditionalFormatting>
  <conditionalFormatting sqref="R4:R8 Y4:Z14 AF4:AF10 V5:V8 X5 AJ5:AJ7 S6:S8 T6:U6 AG6:AI7 T8:U8 AB8:AC8 AG9:AI9 K10:L10 V10 AA10">
    <cfRule type="beginsWith" dxfId="7" priority="125" operator="beginsWith" text="INT">
      <formula>LEFT((R4),LEN("INT"))=("INT")</formula>
    </cfRule>
  </conditionalFormatting>
  <conditionalFormatting sqref="R4:R8 Y4:Z14 AF4:AF10 V5:V8 X5 AJ5:AJ7 S6:S8 T6:U6 AG6:AI7 T8:U8 AB8:AC8 AG9:AI9 K10:L10 V10 AA10">
    <cfRule type="beginsWith" dxfId="8" priority="126" operator="beginsWith" text="CLIC">
      <formula>LEFT((R4),LEN("CLIC"))=("CLIC")</formula>
    </cfRule>
  </conditionalFormatting>
  <conditionalFormatting sqref="AA7:AA10 R8:V8 Y8:Z10 AB8:AB10 AC8 AF8:AJ8 K10:L10 V10 AC10 AF10">
    <cfRule type="beginsWith" dxfId="0" priority="127" operator="beginsWith" text="PRE">
      <formula>LEFT((AA7),LEN("PRE"))=("PRE")</formula>
    </cfRule>
  </conditionalFormatting>
  <conditionalFormatting sqref="AA7:AA10 R8:V8 Y8:Z10 AB8:AB10 AC8 AF8:AJ8 K10:L10 V10 AC10 AF10">
    <cfRule type="beginsWith" dxfId="1" priority="128" operator="beginsWith" text="VRE">
      <formula>LEFT((AA7),LEN("VRE"))=("VRE")</formula>
    </cfRule>
  </conditionalFormatting>
  <conditionalFormatting sqref="AA7:AA10 R8:V8 Y8:Z10 AB8:AB10 AC8 AF8:AJ8 K10:L10 V10 AC10 AF10">
    <cfRule type="beginsWith" dxfId="2" priority="129" operator="beginsWith" text="ONL">
      <formula>LEFT((AA7),LEN("ONL"))=("ONL")</formula>
    </cfRule>
  </conditionalFormatting>
  <conditionalFormatting sqref="AA7:AA10 R8:V8 Y8:Z10 AB8:AB10 AC8 AF8:AJ8 K10:L10 V10 AC10 AF10">
    <cfRule type="beginsWith" dxfId="3" priority="130" operator="beginsWith" text="ATR">
      <formula>LEFT((AA7),LEN("ATR"))=("ATR")</formula>
    </cfRule>
  </conditionalFormatting>
  <conditionalFormatting sqref="AA7:AA10 R8:V8 Y8:Z10 AB8:AB10 AC8 AF8:AJ8 K10:L10 V10 AC10 AF10">
    <cfRule type="beginsWith" dxfId="4" priority="131" operator="beginsWith" text="AUJ">
      <formula>LEFT((AA7),LEN("AUJ"))=("AUJ")</formula>
    </cfRule>
  </conditionalFormatting>
  <conditionalFormatting sqref="AA7:AA10 R8:V8 Y8:Z10 AB8:AB10 AC8 AF8:AJ8 K10:L10 V10 AC10 AF10">
    <cfRule type="beginsWith" dxfId="5" priority="132" operator="beginsWith" text="REC">
      <formula>LEFT((AA7),LEN("REC"))=("REC")</formula>
    </cfRule>
  </conditionalFormatting>
  <conditionalFormatting sqref="AA7:AA10 R8:V8 Y8:Z10 AB8:AB10 AC8 AF8:AJ8 K10:L10 V10 AC10 AF10">
    <cfRule type="beginsWith" dxfId="6" priority="133" operator="beginsWith" text="CLI">
      <formula>LEFT((AA7),LEN("CLI"))=("CLI")</formula>
    </cfRule>
  </conditionalFormatting>
  <conditionalFormatting sqref="AA7:AA10 R8:V8 Y8:Z10 AB8:AB10 AC8 AF8:AJ8 K10:L10 V10 AC10 AF10">
    <cfRule type="beginsWith" dxfId="7" priority="134" operator="beginsWith" text="INT">
      <formula>LEFT((AA7),LEN("INT"))=("INT")</formula>
    </cfRule>
  </conditionalFormatting>
  <conditionalFormatting sqref="AA7:AA10 R8:V8 Y8:Z10 AB8:AB10 AC8 AF8:AJ8 K10:L10 V10 AC10 AF10">
    <cfRule type="beginsWith" dxfId="8" priority="135" operator="beginsWith" text="CLIC">
      <formula>LEFT((AA7),LEN("CLIC"))=("CLIC")</formula>
    </cfRule>
  </conditionalFormatting>
  <conditionalFormatting sqref="AA7 AB7:AB10 AC7 Y10:AA10">
    <cfRule type="beginsWith" dxfId="0" priority="136" operator="beginsWith" text="PRE">
      <formula>LEFT((AA7),LEN("PRE"))=("PRE")</formula>
    </cfRule>
  </conditionalFormatting>
  <conditionalFormatting sqref="AA7 AB7:AB10 AC7 Y10:AA10">
    <cfRule type="beginsWith" dxfId="1" priority="137" operator="beginsWith" text="VRE">
      <formula>LEFT((AA7),LEN("VRE"))=("VRE")</formula>
    </cfRule>
  </conditionalFormatting>
  <conditionalFormatting sqref="AA7 AB7:AB10 AC7 Y10:AA10">
    <cfRule type="beginsWith" dxfId="2" priority="138" operator="beginsWith" text="ONL">
      <formula>LEFT((AA7),LEN("ONL"))=("ONL")</formula>
    </cfRule>
  </conditionalFormatting>
  <conditionalFormatting sqref="AA7 AB7:AB10 AC7 Y10:AA10">
    <cfRule type="beginsWith" dxfId="3" priority="139" operator="beginsWith" text="ATR">
      <formula>LEFT((AA7),LEN("ATR"))=("ATR")</formula>
    </cfRule>
  </conditionalFormatting>
  <conditionalFormatting sqref="AA7 AB7:AB10 AC7 Y10:AA10">
    <cfRule type="beginsWith" dxfId="4" priority="140" operator="beginsWith" text="AUJ">
      <formula>LEFT((AA7),LEN("AUJ"))=("AUJ")</formula>
    </cfRule>
  </conditionalFormatting>
  <conditionalFormatting sqref="AA7 AB7:AB10 AC7 Y10:AA10">
    <cfRule type="beginsWith" dxfId="5" priority="141" operator="beginsWith" text="REC">
      <formula>LEFT((AA7),LEN("REC"))=("REC")</formula>
    </cfRule>
  </conditionalFormatting>
  <conditionalFormatting sqref="AA7 AB7:AB10 AC7 Y10:AA10">
    <cfRule type="beginsWith" dxfId="6" priority="142" operator="beginsWith" text="CLI">
      <formula>LEFT((AA7),LEN("CLI"))=("CLI")</formula>
    </cfRule>
  </conditionalFormatting>
  <conditionalFormatting sqref="AA7 AB7:AB10 AC7 Y10:AA10">
    <cfRule type="beginsWith" dxfId="7" priority="143" operator="beginsWith" text="INT">
      <formula>LEFT((AA7),LEN("INT"))=("INT")</formula>
    </cfRule>
  </conditionalFormatting>
  <conditionalFormatting sqref="AA7 AB7:AB10 AC7 Y10:AA10">
    <cfRule type="beginsWith" dxfId="8" priority="144" operator="beginsWith" text="CLIC">
      <formula>LEFT((AA7),LEN("CLIC"))=("CLIC")</formula>
    </cfRule>
  </conditionalFormatting>
  <conditionalFormatting sqref="Y11:Z12 AB11:AC12">
    <cfRule type="beginsWith" dxfId="0" priority="145" operator="beginsWith" text="PRE">
      <formula>LEFT((Y11),LEN("PRE"))=("PRE")</formula>
    </cfRule>
  </conditionalFormatting>
  <conditionalFormatting sqref="Y11:Z12 AB11:AC12">
    <cfRule type="beginsWith" dxfId="1" priority="146" operator="beginsWith" text="VRE">
      <formula>LEFT((Y11),LEN("VRE"))=("VRE")</formula>
    </cfRule>
  </conditionalFormatting>
  <conditionalFormatting sqref="Y11:Z12 AB11:AC12">
    <cfRule type="beginsWith" dxfId="2" priority="147" operator="beginsWith" text="ONL">
      <formula>LEFT((Y11),LEN("ONL"))=("ONL")</formula>
    </cfRule>
  </conditionalFormatting>
  <conditionalFormatting sqref="Y11:Z12 AB11:AC12">
    <cfRule type="beginsWith" dxfId="3" priority="148" operator="beginsWith" text="ATR">
      <formula>LEFT((Y11),LEN("ATR"))=("ATR")</formula>
    </cfRule>
  </conditionalFormatting>
  <conditionalFormatting sqref="Y11:Z12 AB11:AC12">
    <cfRule type="beginsWith" dxfId="4" priority="149" operator="beginsWith" text="AUJ">
      <formula>LEFT((Y11),LEN("AUJ"))=("AUJ")</formula>
    </cfRule>
  </conditionalFormatting>
  <conditionalFormatting sqref="Y11:Z12 AB11:AC12">
    <cfRule type="beginsWith" dxfId="5" priority="150" operator="beginsWith" text="REC">
      <formula>LEFT((Y11),LEN("REC"))=("REC")</formula>
    </cfRule>
  </conditionalFormatting>
  <conditionalFormatting sqref="Y11:Z12 AB11:AC12">
    <cfRule type="beginsWith" dxfId="6" priority="151" operator="beginsWith" text="CLI">
      <formula>LEFT((Y11),LEN("CLI"))=("CLI")</formula>
    </cfRule>
  </conditionalFormatting>
  <conditionalFormatting sqref="Y11:Z12 AB11:AC12">
    <cfRule type="beginsWith" dxfId="7" priority="152" operator="beginsWith" text="INT">
      <formula>LEFT((Y11),LEN("INT"))=("INT")</formula>
    </cfRule>
  </conditionalFormatting>
  <conditionalFormatting sqref="Y11:Z12 AB11:AC12">
    <cfRule type="beginsWith" dxfId="8" priority="153" operator="beginsWith" text="CLIC">
      <formula>LEFT((Y11),LEN("CLIC"))=("CLIC")</formula>
    </cfRule>
  </conditionalFormatting>
  <conditionalFormatting sqref="Y4:Y10 AA4:AA10 Z5:Z6 AB5:AB6 AC5:AC7 Z9:Z10 AB9:AC10">
    <cfRule type="beginsWith" dxfId="0" priority="154" operator="beginsWith" text="PRE">
      <formula>LEFT((Y4),LEN("PRE"))=("PRE")</formula>
    </cfRule>
  </conditionalFormatting>
  <conditionalFormatting sqref="Y4:Y10 AA4:AA10 Z5:Z6 AB5:AB6 AC5:AC7 Z9:Z10 AB9:AC10">
    <cfRule type="beginsWith" dxfId="1" priority="155" operator="beginsWith" text="VRE">
      <formula>LEFT((Y4),LEN("VRE"))=("VRE")</formula>
    </cfRule>
  </conditionalFormatting>
  <conditionalFormatting sqref="Y4:Y10 AA4:AA10 Z5:Z6 AB5:AB6 AC5:AC7 Z9:Z10 AB9:AC10">
    <cfRule type="beginsWith" dxfId="2" priority="156" operator="beginsWith" text="ONL">
      <formula>LEFT((Y4),LEN("ONL"))=("ONL")</formula>
    </cfRule>
  </conditionalFormatting>
  <conditionalFormatting sqref="Y4:Y10 AA4:AA10 Z5:Z6 AB5:AB6 AC5:AC7 Z9:Z10 AB9:AC10">
    <cfRule type="beginsWith" dxfId="3" priority="157" operator="beginsWith" text="ATR">
      <formula>LEFT((Y4),LEN("ATR"))=("ATR")</formula>
    </cfRule>
  </conditionalFormatting>
  <conditionalFormatting sqref="Y4:Y10 AA4:AA10 Z5:Z6 AB5:AB6 AC5:AC7 Z9:Z10 AB9:AC10">
    <cfRule type="beginsWith" dxfId="4" priority="158" operator="beginsWith" text="AUJ">
      <formula>LEFT((Y4),LEN("AUJ"))=("AUJ")</formula>
    </cfRule>
  </conditionalFormatting>
  <conditionalFormatting sqref="Y4:Y10 AA4:AA10 Z5:Z6 AB5:AB6 AC5:AC7 Z9:Z10 AB9:AC10">
    <cfRule type="beginsWith" dxfId="5" priority="159" operator="beginsWith" text="REC">
      <formula>LEFT((Y4),LEN("REC"))=("REC")</formula>
    </cfRule>
  </conditionalFormatting>
  <conditionalFormatting sqref="Y4:Y10 AA4:AA10 Z5:Z6 AB5:AB6 AC5:AC7 Z9:Z10 AB9:AC10">
    <cfRule type="beginsWith" dxfId="6" priority="160" operator="beginsWith" text="CLI">
      <formula>LEFT((Y4),LEN("CLI"))=("CLI")</formula>
    </cfRule>
  </conditionalFormatting>
  <conditionalFormatting sqref="Y4:Y10 AA4:AA10 Z5:Z6 AB5:AB6 AC5:AC7 Z9:Z10 AB9:AC10">
    <cfRule type="beginsWith" dxfId="7" priority="161" operator="beginsWith" text="INT">
      <formula>LEFT((Y4),LEN("INT"))=("INT")</formula>
    </cfRule>
  </conditionalFormatting>
  <conditionalFormatting sqref="Y4:Y10 AA4:AA10 Z5:Z6 AB5:AB6 AC5:AC7 Z9:Z10 AB9:AC10">
    <cfRule type="beginsWith" dxfId="8" priority="162" operator="beginsWith" text="CLIC">
      <formula>LEFT((Y4),LEN("CLIC"))=("CLIC")</formula>
    </cfRule>
  </conditionalFormatting>
  <conditionalFormatting sqref="D4:H14 K4:O14 R4:V10 Y4:AC14 AF4:AF10 AG4:AJ9 X5">
    <cfRule type="beginsWith" dxfId="0" priority="163" operator="beginsWith" text="PRE">
      <formula>LEFT((D4),LEN("PRE"))=("PRE")</formula>
    </cfRule>
  </conditionalFormatting>
  <conditionalFormatting sqref="D4:H14 K4:O14 R4:V10 Y4:AC14 AF4:AF10 AG4:AJ9 X5">
    <cfRule type="beginsWith" dxfId="1" priority="164" operator="beginsWith" text="VRE">
      <formula>LEFT((D4),LEN("VRE"))=("VRE")</formula>
    </cfRule>
  </conditionalFormatting>
  <conditionalFormatting sqref="D4:H14 K4:O14 R4:V10 Y4:AC14 AF4:AF10 AG4:AJ9 X5">
    <cfRule type="beginsWith" dxfId="2" priority="165" operator="beginsWith" text="ONL">
      <formula>LEFT((D4),LEN("ONL"))=("ONL")</formula>
    </cfRule>
  </conditionalFormatting>
  <conditionalFormatting sqref="D4:H14 K4:O14 R4:V10 Y4:AC14 AF4:AF10 AG4:AJ9 X5">
    <cfRule type="beginsWith" dxfId="3" priority="166" operator="beginsWith" text="ATR">
      <formula>LEFT((D4),LEN("ATR"))=("ATR")</formula>
    </cfRule>
  </conditionalFormatting>
  <conditionalFormatting sqref="D4:H14 K4:O14 R4:V10 Y4:AC14 AF4:AF10 AG4:AJ9 X5">
    <cfRule type="beginsWith" dxfId="4" priority="167" operator="beginsWith" text="AUJ">
      <formula>LEFT((D4),LEN("AUJ"))=("AUJ")</formula>
    </cfRule>
  </conditionalFormatting>
  <conditionalFormatting sqref="D4:H14 K4:O14 R4:V10 Y4:AC14 AF4:AF10 AG4:AJ9 X5">
    <cfRule type="beginsWith" dxfId="5" priority="168" operator="beginsWith" text="REC">
      <formula>LEFT((D4),LEN("REC"))=("REC")</formula>
    </cfRule>
  </conditionalFormatting>
  <conditionalFormatting sqref="D4:H14 K4:O14 R4:V10 Y4:AC14 AF4:AF10 AG4:AJ9 X5">
    <cfRule type="beginsWith" dxfId="6" priority="169" operator="beginsWith" text="CLI">
      <formula>LEFT((D4),LEN("CLI"))=("CLI")</formula>
    </cfRule>
  </conditionalFormatting>
  <conditionalFormatting sqref="D4:H14 K4:O14 R4:V10 Y4:AC14 AF4:AF10 AG4:AJ9 X5">
    <cfRule type="beginsWith" dxfId="7" priority="170" operator="beginsWith" text="INT">
      <formula>LEFT((D4),LEN("INT"))=("INT")</formula>
    </cfRule>
  </conditionalFormatting>
  <conditionalFormatting sqref="D4:H14 K4:O14 R4:V10 Y4:AC14 AF4:AF10 AG4:AJ9 X5">
    <cfRule type="beginsWith" dxfId="8" priority="171" operator="beginsWith" text="CLIC">
      <formula>LEFT((D4),LEN("CLIC"))=("CLIC")</formula>
    </cfRule>
  </conditionalFormatting>
  <conditionalFormatting sqref="R4:V8 AF4:AF10 K5:O6 AJ5:AJ7 AG6:AI7 K8:O8 AB8:AC8 AG9:AI9 K10:L10 V10">
    <cfRule type="beginsWith" dxfId="0" priority="172" operator="beginsWith" text="PRE">
      <formula>LEFT((R4),LEN("PRE"))=("PRE")</formula>
    </cfRule>
  </conditionalFormatting>
  <conditionalFormatting sqref="R4:V8 AF4:AF10 K5:O6 AJ5:AJ7 AG6:AI7 K8:O8 AB8:AC8 AG9:AI9 K10:L10 V10">
    <cfRule type="beginsWith" dxfId="1" priority="173" operator="beginsWith" text="VRE">
      <formula>LEFT((R4),LEN("VRE"))=("VRE")</formula>
    </cfRule>
  </conditionalFormatting>
  <conditionalFormatting sqref="R4:V8 AF4:AF10 K5:O6 AJ5:AJ7 AG6:AI7 K8:O8 AB8:AC8 AG9:AI9 K10:L10 V10">
    <cfRule type="beginsWith" dxfId="2" priority="174" operator="beginsWith" text="ONL">
      <formula>LEFT((R4),LEN("ONL"))=("ONL")</formula>
    </cfRule>
  </conditionalFormatting>
  <conditionalFormatting sqref="R4:V8 AF4:AF10 K5:O6 AJ5:AJ7 AG6:AI7 K8:O8 AB8:AC8 AG9:AI9 K10:L10 V10">
    <cfRule type="beginsWith" dxfId="3" priority="175" operator="beginsWith" text="ATR">
      <formula>LEFT((R4),LEN("ATR"))=("ATR")</formula>
    </cfRule>
  </conditionalFormatting>
  <conditionalFormatting sqref="R4:V8 AF4:AF10 K5:O6 AJ5:AJ7 AG6:AI7 K8:O8 AB8:AC8 AG9:AI9 K10:L10 V10">
    <cfRule type="beginsWith" dxfId="4" priority="176" operator="beginsWith" text="AUJ">
      <formula>LEFT((R4),LEN("AUJ"))=("AUJ")</formula>
    </cfRule>
  </conditionalFormatting>
  <conditionalFormatting sqref="R4:V8 AF4:AF10 K5:O6 AJ5:AJ7 AG6:AI7 K8:O8 AB8:AC8 AG9:AI9 K10:L10 V10">
    <cfRule type="beginsWith" dxfId="5" priority="177" operator="beginsWith" text="REC">
      <formula>LEFT((R4),LEN("REC"))=("REC")</formula>
    </cfRule>
  </conditionalFormatting>
  <conditionalFormatting sqref="R4:V8 AF4:AF10 K5:O6 AJ5:AJ7 AG6:AI7 K8:O8 AB8:AC8 AG9:AI9 K10:L10 V10">
    <cfRule type="beginsWith" dxfId="6" priority="178" operator="beginsWith" text="CLI">
      <formula>LEFT((R4),LEN("CLI"))=("CLI")</formula>
    </cfRule>
  </conditionalFormatting>
  <conditionalFormatting sqref="R4:V8 AF4:AF10 K5:O6 AJ5:AJ7 AG6:AI7 K8:O8 AB8:AC8 AG9:AI9 K10:L10 V10">
    <cfRule type="beginsWith" dxfId="7" priority="179" operator="beginsWith" text="INT">
      <formula>LEFT((R4),LEN("INT"))=("INT")</formula>
    </cfRule>
  </conditionalFormatting>
  <conditionalFormatting sqref="R4:V8 AF4:AF10 K5:O6 AJ5:AJ7 AG6:AI7 K8:O8 AB8:AC8 AG9:AI9 K10:L10 V10">
    <cfRule type="beginsWith" dxfId="8" priority="180" operator="beginsWith" text="CLIC">
      <formula>LEFT((R4),LEN("CLIC"))=("CLIC")</formula>
    </cfRule>
  </conditionalFormatting>
  <conditionalFormatting sqref="R4:V8 AF4:AF10 K5:O6 AJ5:AJ7 AG6:AI7 K8:O8 AB8:AC8 AG9:AI9 K10:L10 V10">
    <cfRule type="beginsWith" dxfId="0" priority="181" operator="beginsWith" text="PRE">
      <formula>LEFT((R4),LEN("PRE"))=("PRE")</formula>
    </cfRule>
  </conditionalFormatting>
  <conditionalFormatting sqref="R4:V8 AF4:AF10 K5:O6 AJ5:AJ7 AG6:AI7 K8:O8 AB8:AC8 AG9:AI9 K10:L10 V10">
    <cfRule type="beginsWith" dxfId="1" priority="182" operator="beginsWith" text="VRE">
      <formula>LEFT((R4),LEN("VRE"))=("VRE")</formula>
    </cfRule>
  </conditionalFormatting>
  <conditionalFormatting sqref="R4:V8 AF4:AF10 K5:O6 AJ5:AJ7 AG6:AI7 K8:O8 AB8:AC8 AG9:AI9 K10:L10 V10">
    <cfRule type="beginsWith" dxfId="2" priority="183" operator="beginsWith" text="ONL">
      <formula>LEFT((R4),LEN("ONL"))=("ONL")</formula>
    </cfRule>
  </conditionalFormatting>
  <conditionalFormatting sqref="R4:V8 AF4:AF10 K5:O6 AJ5:AJ7 AG6:AI7 K8:O8 AB8:AC8 AG9:AI9 K10:L10 V10">
    <cfRule type="beginsWith" dxfId="3" priority="184" operator="beginsWith" text="ATR">
      <formula>LEFT((R4),LEN("ATR"))=("ATR")</formula>
    </cfRule>
  </conditionalFormatting>
  <conditionalFormatting sqref="R4:V8 AF4:AF10 K5:O6 AJ5:AJ7 AG6:AI7 K8:O8 AB8:AC8 AG9:AI9 K10:L10 V10">
    <cfRule type="beginsWith" dxfId="4" priority="185" operator="beginsWith" text="AUJ">
      <formula>LEFT((R4),LEN("AUJ"))=("AUJ")</formula>
    </cfRule>
  </conditionalFormatting>
  <conditionalFormatting sqref="R4:V8 AF4:AF10 K5:O6 AJ5:AJ7 AG6:AI7 K8:O8 AB8:AC8 AG9:AI9 K10:L10 V10">
    <cfRule type="beginsWith" dxfId="5" priority="186" operator="beginsWith" text="REC">
      <formula>LEFT((R4),LEN("REC"))=("REC")</formula>
    </cfRule>
  </conditionalFormatting>
  <conditionalFormatting sqref="R4:V8 AF4:AF10 K5:O6 AJ5:AJ7 AG6:AI7 K8:O8 AB8:AC8 AG9:AI9 K10:L10 V10">
    <cfRule type="beginsWith" dxfId="6" priority="187" operator="beginsWith" text="CLI">
      <formula>LEFT((R4),LEN("CLI"))=("CLI")</formula>
    </cfRule>
  </conditionalFormatting>
  <conditionalFormatting sqref="R4:V8 AF4:AF10 K5:O6 AJ5:AJ7 AG6:AI7 K8:O8 AB8:AC8 AG9:AI9 K10:L10 V10">
    <cfRule type="beginsWith" dxfId="7" priority="188" operator="beginsWith" text="INT">
      <formula>LEFT((R4),LEN("INT"))=("INT")</formula>
    </cfRule>
  </conditionalFormatting>
  <conditionalFormatting sqref="R4:V8 AF4:AF10 K5:O6 AJ5:AJ7 AG6:AI7 K8:O8 AB8:AC8 AG9:AI9 K10:L10 V10">
    <cfRule type="beginsWith" dxfId="0" priority="189" operator="beginsWith" text="PRE">
      <formula>LEFT((R4),LEN("PRE"))=("PRE")</formula>
    </cfRule>
  </conditionalFormatting>
  <conditionalFormatting sqref="R4:V8 AF4:AF10 K5:O6 AJ5:AJ7 AG6:AI7 K8:O8 AB8:AC8 AG9:AI9 K10:L10 V10">
    <cfRule type="beginsWith" dxfId="1" priority="190" operator="beginsWith" text="VRE">
      <formula>LEFT((R4),LEN("VRE"))=("VRE")</formula>
    </cfRule>
  </conditionalFormatting>
  <conditionalFormatting sqref="R4:V8 AF4:AF10 K5:O6 AJ5:AJ7 AG6:AI7 K8:O8 AB8:AC8 AG9:AI9 K10:L10 V10">
    <cfRule type="beginsWith" dxfId="2" priority="191" operator="beginsWith" text="ONL">
      <formula>LEFT((R4),LEN("ONL"))=("ONL")</formula>
    </cfRule>
  </conditionalFormatting>
  <conditionalFormatting sqref="R4:V8 AF4:AF10 K5:O6 AJ5:AJ7 AG6:AI7 K8:O8 AB8:AC8 AG9:AI9 K10:L10 V10">
    <cfRule type="beginsWith" dxfId="3" priority="192" operator="beginsWith" text="ATR">
      <formula>LEFT((R4),LEN("ATR"))=("ATR")</formula>
    </cfRule>
  </conditionalFormatting>
  <conditionalFormatting sqref="R4:V8 AF4:AF10 K5:O6 AJ5:AJ7 AG6:AI7 K8:O8 AB8:AC8 AG9:AI9 K10:L10 V10">
    <cfRule type="beginsWith" dxfId="4" priority="193" operator="beginsWith" text="AUJ">
      <formula>LEFT((R4),LEN("AUJ"))=("AUJ")</formula>
    </cfRule>
  </conditionalFormatting>
  <conditionalFormatting sqref="R4:V8 AF4:AF10 K5:O6 AJ5:AJ7 AG6:AI7 K8:O8 AB8:AC8 AG9:AI9 K10:L10 V10">
    <cfRule type="beginsWith" dxfId="5" priority="194" operator="beginsWith" text="REC">
      <formula>LEFT((R4),LEN("REC"))=("REC")</formula>
    </cfRule>
  </conditionalFormatting>
  <conditionalFormatting sqref="R4:V8 AF4:AF10 K5:O6 AJ5:AJ7 AG6:AI7 K8:O8 AB8:AC8 AG9:AI9 K10:L10 V10">
    <cfRule type="beginsWith" dxfId="6" priority="195" operator="beginsWith" text="CLI">
      <formula>LEFT((R4),LEN("CLI"))=("CLI")</formula>
    </cfRule>
  </conditionalFormatting>
  <conditionalFormatting sqref="R4:V8 AF4:AF10 K5:O6 AJ5:AJ7 AG6:AI7 K8:O8 AB8:AC8 AG9:AI9 K10:L10 V10">
    <cfRule type="beginsWith" dxfId="7" priority="196" operator="beginsWith" text="INT">
      <formula>LEFT((R4),LEN("INT"))=("INT")</formula>
    </cfRule>
  </conditionalFormatting>
  <conditionalFormatting sqref="R4:V8 AF4:AF10 K5:O6 AJ5:AJ7 AG6:AI7 K8:O8 AB8:AC8 AG9:AI9 K10:L10 V10">
    <cfRule type="beginsWith" dxfId="0" priority="197" operator="beginsWith" text="PRE">
      <formula>LEFT((R4),LEN("PRE"))=("PRE")</formula>
    </cfRule>
  </conditionalFormatting>
  <conditionalFormatting sqref="R4:V8 AF4:AF10 K5:O6 AJ5:AJ7 AG6:AI7 K8:O8 AB8:AC8 AG9:AI9 K10:L10 V10">
    <cfRule type="beginsWith" dxfId="1" priority="198" operator="beginsWith" text="VRE">
      <formula>LEFT((R4),LEN("VRE"))=("VRE")</formula>
    </cfRule>
  </conditionalFormatting>
  <conditionalFormatting sqref="R4:V8 AF4:AF10 K5:O6 AJ5:AJ7 AG6:AI7 K8:O8 AB8:AC8 AG9:AI9 K10:L10 V10">
    <cfRule type="beginsWith" dxfId="2" priority="199" operator="beginsWith" text="ONL">
      <formula>LEFT((R4),LEN("ONL"))=("ONL")</formula>
    </cfRule>
  </conditionalFormatting>
  <conditionalFormatting sqref="R4:V8 AF4:AF10 K5:O6 AJ5:AJ7 AG6:AI7 K8:O8 AB8:AC8 AG9:AI9 K10:L10 V10">
    <cfRule type="beginsWith" dxfId="3" priority="200" operator="beginsWith" text="ATR">
      <formula>LEFT((R4),LEN("ATR"))=("ATR")</formula>
    </cfRule>
  </conditionalFormatting>
  <conditionalFormatting sqref="R4:V8 AF4:AF10 K5:O6 AJ5:AJ7 AG6:AI7 K8:O8 AB8:AC8 AG9:AI9 K10:L10 V10">
    <cfRule type="beginsWith" dxfId="4" priority="201" operator="beginsWith" text="AUJ">
      <formula>LEFT((R4),LEN("AUJ"))=("AUJ")</formula>
    </cfRule>
  </conditionalFormatting>
  <conditionalFormatting sqref="R4:V8 AF4:AF10 K5:O6 AJ5:AJ7 AG6:AI7 K8:O8 AB8:AC8 AG9:AI9 K10:L10 V10">
    <cfRule type="beginsWith" dxfId="5" priority="202" operator="beginsWith" text="REC">
      <formula>LEFT((R4),LEN("REC"))=("REC")</formula>
    </cfRule>
  </conditionalFormatting>
  <conditionalFormatting sqref="R4:V8 AF4:AF10 K5:O6 AJ5:AJ7 AG6:AI7 K8:O8 AB8:AC8 AG9:AI9 K10:L10 V10">
    <cfRule type="beginsWith" dxfId="6" priority="203" operator="beginsWith" text="CLI">
      <formula>LEFT((R4),LEN("CLI"))=("CLI")</formula>
    </cfRule>
  </conditionalFormatting>
  <conditionalFormatting sqref="R4:V8 AF4:AF10 K5:O6 AJ5:AJ7 AG6:AI7 K8:O8 AB8:AC8 AG9:AI9 K10:L10 V10">
    <cfRule type="beginsWith" dxfId="7" priority="204" operator="beginsWith" text="INT">
      <formula>LEFT((R4),LEN("INT"))=("INT")</formula>
    </cfRule>
  </conditionalFormatting>
  <conditionalFormatting sqref="R14:V14">
    <cfRule type="beginsWith" dxfId="0" priority="205" operator="beginsWith" text="PRE">
      <formula>LEFT((R14),LEN("PRE"))=("PRE")</formula>
    </cfRule>
  </conditionalFormatting>
  <conditionalFormatting sqref="R14:V14">
    <cfRule type="beginsWith" dxfId="1" priority="206" operator="beginsWith" text="VRE">
      <formula>LEFT((R14),LEN("VRE"))=("VRE")</formula>
    </cfRule>
  </conditionalFormatting>
  <conditionalFormatting sqref="R14:V14">
    <cfRule type="beginsWith" dxfId="2" priority="207" operator="beginsWith" text="ONL">
      <formula>LEFT((R14),LEN("ONL"))=("ONL")</formula>
    </cfRule>
  </conditionalFormatting>
  <conditionalFormatting sqref="R14:V14">
    <cfRule type="beginsWith" dxfId="3" priority="208" operator="beginsWith" text="ATR">
      <formula>LEFT((R14),LEN("ATR"))=("ATR")</formula>
    </cfRule>
  </conditionalFormatting>
  <conditionalFormatting sqref="R14:V14">
    <cfRule type="beginsWith" dxfId="4" priority="209" operator="beginsWith" text="AUJ">
      <formula>LEFT((R14),LEN("AUJ"))=("AUJ")</formula>
    </cfRule>
  </conditionalFormatting>
  <conditionalFormatting sqref="R14:V14">
    <cfRule type="beginsWith" dxfId="5" priority="210" operator="beginsWith" text="REC">
      <formula>LEFT((R14),LEN("REC"))=("REC")</formula>
    </cfRule>
  </conditionalFormatting>
  <conditionalFormatting sqref="R14:V14">
    <cfRule type="beginsWith" dxfId="6" priority="211" operator="beginsWith" text="CLI">
      <formula>LEFT((R14),LEN("CLI"))=("CLI")</formula>
    </cfRule>
  </conditionalFormatting>
  <conditionalFormatting sqref="R14:V14">
    <cfRule type="beginsWith" dxfId="7" priority="212" operator="beginsWith" text="INT">
      <formula>LEFT((R14),LEN("INT"))=("INT")</formula>
    </cfRule>
  </conditionalFormatting>
  <conditionalFormatting sqref="R14:V14">
    <cfRule type="beginsWith" dxfId="8" priority="213" operator="beginsWith" text="CLIC">
      <formula>LEFT((R14),LEN("CLIC"))=("CLIC")</formula>
    </cfRule>
  </conditionalFormatting>
  <conditionalFormatting sqref="R14:V14">
    <cfRule type="beginsWith" dxfId="0" priority="214" operator="beginsWith" text="PRE">
      <formula>LEFT((R14),LEN("PRE"))=("PRE")</formula>
    </cfRule>
  </conditionalFormatting>
  <conditionalFormatting sqref="R14:V14">
    <cfRule type="beginsWith" dxfId="1" priority="215" operator="beginsWith" text="VRE">
      <formula>LEFT((R14),LEN("VRE"))=("VRE")</formula>
    </cfRule>
  </conditionalFormatting>
  <conditionalFormatting sqref="R14:V14">
    <cfRule type="beginsWith" dxfId="2" priority="216" operator="beginsWith" text="ONL">
      <formula>LEFT((R14),LEN("ONL"))=("ONL")</formula>
    </cfRule>
  </conditionalFormatting>
  <conditionalFormatting sqref="R14:V14">
    <cfRule type="beginsWith" dxfId="3" priority="217" operator="beginsWith" text="ATR">
      <formula>LEFT((R14),LEN("ATR"))=("ATR")</formula>
    </cfRule>
  </conditionalFormatting>
  <conditionalFormatting sqref="R14:V14">
    <cfRule type="beginsWith" dxfId="4" priority="218" operator="beginsWith" text="AUJ">
      <formula>LEFT((R14),LEN("AUJ"))=("AUJ")</formula>
    </cfRule>
  </conditionalFormatting>
  <conditionalFormatting sqref="R14:V14">
    <cfRule type="beginsWith" dxfId="5" priority="219" operator="beginsWith" text="REC">
      <formula>LEFT((R14),LEN("REC"))=("REC")</formula>
    </cfRule>
  </conditionalFormatting>
  <conditionalFormatting sqref="R14:V14">
    <cfRule type="beginsWith" dxfId="6" priority="220" operator="beginsWith" text="CLI">
      <formula>LEFT((R14),LEN("CLI"))=("CLI")</formula>
    </cfRule>
  </conditionalFormatting>
  <conditionalFormatting sqref="R14:V14">
    <cfRule type="beginsWith" dxfId="7" priority="221" operator="beginsWith" text="INT">
      <formula>LEFT((R14),LEN("INT"))=("INT")</formula>
    </cfRule>
  </conditionalFormatting>
  <conditionalFormatting sqref="R14:V14">
    <cfRule type="beginsWith" dxfId="8" priority="222" operator="beginsWith" text="CLIC">
      <formula>LEFT((R14),LEN("CLIC"))=("CLIC")</formula>
    </cfRule>
  </conditionalFormatting>
  <conditionalFormatting sqref="R11">
    <cfRule type="beginsWith" dxfId="0" priority="223" operator="beginsWith" text="PRE">
      <formula>LEFT((R11),LEN("PRE"))=("PRE")</formula>
    </cfRule>
  </conditionalFormatting>
  <conditionalFormatting sqref="R11">
    <cfRule type="beginsWith" dxfId="1" priority="224" operator="beginsWith" text="VRE">
      <formula>LEFT((R11),LEN("VRE"))=("VRE")</formula>
    </cfRule>
  </conditionalFormatting>
  <conditionalFormatting sqref="R11">
    <cfRule type="beginsWith" dxfId="2" priority="225" operator="beginsWith" text="ONL">
      <formula>LEFT((R11),LEN("ONL"))=("ONL")</formula>
    </cfRule>
  </conditionalFormatting>
  <conditionalFormatting sqref="R11">
    <cfRule type="beginsWith" dxfId="3" priority="226" operator="beginsWith" text="ATR">
      <formula>LEFT((R11),LEN("ATR"))=("ATR")</formula>
    </cfRule>
  </conditionalFormatting>
  <conditionalFormatting sqref="R11">
    <cfRule type="beginsWith" dxfId="4" priority="227" operator="beginsWith" text="AUJ">
      <formula>LEFT((R11),LEN("AUJ"))=("AUJ")</formula>
    </cfRule>
  </conditionalFormatting>
  <conditionalFormatting sqref="R11">
    <cfRule type="beginsWith" dxfId="5" priority="228" operator="beginsWith" text="REC">
      <formula>LEFT((R11),LEN("REC"))=("REC")</formula>
    </cfRule>
  </conditionalFormatting>
  <conditionalFormatting sqref="R11">
    <cfRule type="beginsWith" dxfId="6" priority="229" operator="beginsWith" text="CLI">
      <formula>LEFT((R11),LEN("CLI"))=("CLI")</formula>
    </cfRule>
  </conditionalFormatting>
  <conditionalFormatting sqref="R11">
    <cfRule type="beginsWith" dxfId="7" priority="230" operator="beginsWith" text="INT">
      <formula>LEFT((R11),LEN("INT"))=("INT")</formula>
    </cfRule>
  </conditionalFormatting>
  <conditionalFormatting sqref="R11">
    <cfRule type="beginsWith" dxfId="8" priority="231" operator="beginsWith" text="CLIC">
      <formula>LEFT((R11),LEN("CLIC"))=("CLIC")</formula>
    </cfRule>
  </conditionalFormatting>
  <conditionalFormatting sqref="S11:V11">
    <cfRule type="beginsWith" dxfId="0" priority="232" operator="beginsWith" text="PRE">
      <formula>LEFT((S11),LEN("PRE"))=("PRE")</formula>
    </cfRule>
  </conditionalFormatting>
  <conditionalFormatting sqref="S11:V11">
    <cfRule type="beginsWith" dxfId="1" priority="233" operator="beginsWith" text="VRE">
      <formula>LEFT((S11),LEN("VRE"))=("VRE")</formula>
    </cfRule>
  </conditionalFormatting>
  <conditionalFormatting sqref="S11:V11">
    <cfRule type="beginsWith" dxfId="2" priority="234" operator="beginsWith" text="ONL">
      <formula>LEFT((S11),LEN("ONL"))=("ONL")</formula>
    </cfRule>
  </conditionalFormatting>
  <conditionalFormatting sqref="S11:V11">
    <cfRule type="beginsWith" dxfId="3" priority="235" operator="beginsWith" text="ATR">
      <formula>LEFT((S11),LEN("ATR"))=("ATR")</formula>
    </cfRule>
  </conditionalFormatting>
  <conditionalFormatting sqref="S11:V11">
    <cfRule type="beginsWith" dxfId="4" priority="236" operator="beginsWith" text="AUJ">
      <formula>LEFT((S11),LEN("AUJ"))=("AUJ")</formula>
    </cfRule>
  </conditionalFormatting>
  <conditionalFormatting sqref="S11:V11">
    <cfRule type="beginsWith" dxfId="5" priority="237" operator="beginsWith" text="REC">
      <formula>LEFT((S11),LEN("REC"))=("REC")</formula>
    </cfRule>
  </conditionalFormatting>
  <conditionalFormatting sqref="S11:V11">
    <cfRule type="beginsWith" dxfId="6" priority="238" operator="beginsWith" text="CLI">
      <formula>LEFT((S11),LEN("CLI"))=("CLI")</formula>
    </cfRule>
  </conditionalFormatting>
  <conditionalFormatting sqref="S11:V11">
    <cfRule type="beginsWith" dxfId="7" priority="239" operator="beginsWith" text="INT">
      <formula>LEFT((S11),LEN("INT"))=("INT")</formula>
    </cfRule>
  </conditionalFormatting>
  <conditionalFormatting sqref="S11:V11">
    <cfRule type="beginsWith" dxfId="8" priority="240" operator="beginsWith" text="CLIC">
      <formula>LEFT((S11),LEN("CLIC"))=("CLIC")</formula>
    </cfRule>
  </conditionalFormatting>
  <conditionalFormatting sqref="O4:O14 R4:U9 V4:V14 AF4:AF10 AG4:AI9 AJ4:AJ14 K5:N6 AC5:AC6 AB6 AA7:AA9 K8:N8 AB8:AC10 K10:L10">
    <cfRule type="beginsWith" dxfId="0" priority="241" operator="beginsWith" text="PRE">
      <formula>LEFT((O4),LEN("PRE"))=("PRE")</formula>
    </cfRule>
  </conditionalFormatting>
  <conditionalFormatting sqref="O4:O14 R4:U9 V4:V14 AF4:AF10 AG4:AI9 AJ4:AJ14 K5:N6 AC5:AC6 AB6 AA7:AA9 K8:N8 AB8:AC10 K10:L10">
    <cfRule type="beginsWith" dxfId="1" priority="242" operator="beginsWith" text="VRE">
      <formula>LEFT((O4),LEN("VRE"))=("VRE")</formula>
    </cfRule>
  </conditionalFormatting>
  <conditionalFormatting sqref="O4:O14 R4:U9 V4:V14 AF4:AF10 AG4:AI9 AJ4:AJ14 K5:N6 AC5:AC6 AB6 AA7:AA9 K8:N8 AB8:AC10 K10:L10">
    <cfRule type="beginsWith" dxfId="2" priority="243" operator="beginsWith" text="ONL">
      <formula>LEFT((O4),LEN("ONL"))=("ONL")</formula>
    </cfRule>
  </conditionalFormatting>
  <conditionalFormatting sqref="O4:O14 R4:U9 V4:V14 AF4:AF10 AG4:AI9 AJ4:AJ14 K5:N6 AC5:AC6 AB6 AA7:AA9 K8:N8 AB8:AC10 K10:L10">
    <cfRule type="beginsWith" dxfId="3" priority="244" operator="beginsWith" text="ATR">
      <formula>LEFT((O4),LEN("ATR"))=("ATR")</formula>
    </cfRule>
  </conditionalFormatting>
  <conditionalFormatting sqref="O4:O14 R4:U9 V4:V14 AF4:AF10 AG4:AI9 AJ4:AJ14 K5:N6 AC5:AC6 AB6 AA7:AA9 K8:N8 AB8:AC10 K10:L10">
    <cfRule type="beginsWith" dxfId="4" priority="245" operator="beginsWith" text="AUJ">
      <formula>LEFT((O4),LEN("AUJ"))=("AUJ")</formula>
    </cfRule>
  </conditionalFormatting>
  <conditionalFormatting sqref="O4:O14 R4:U9 V4:V14 AF4:AF10 AG4:AI9 AJ4:AJ14 K5:N6 AC5:AC6 AB6 AA7:AA9 K8:N8 AB8:AC10 K10:L10">
    <cfRule type="beginsWith" dxfId="5" priority="246" operator="beginsWith" text="REC">
      <formula>LEFT((O4),LEN("REC"))=("REC")</formula>
    </cfRule>
  </conditionalFormatting>
  <conditionalFormatting sqref="O4:O14 R4:U9 V4:V14 AF4:AF10 AG4:AI9 AJ4:AJ14 K5:N6 AC5:AC6 AB6 AA7:AA9 K8:N8 AB8:AC10 K10:L10">
    <cfRule type="beginsWith" dxfId="6" priority="247" operator="beginsWith" text="CLI">
      <formula>LEFT((O4),LEN("CLI"))=("CLI")</formula>
    </cfRule>
  </conditionalFormatting>
  <conditionalFormatting sqref="O4:O14 R4:U9 V4:V14 AF4:AF10 AG4:AI9 AJ4:AJ14 K5:N6 AC5:AC6 AB6 AA7:AA9 K8:N8 AB8:AC10 K10:L10">
    <cfRule type="beginsWith" dxfId="7" priority="248" operator="beginsWith" text="INT">
      <formula>LEFT((O4),LEN("INT"))=("INT")</formula>
    </cfRule>
  </conditionalFormatting>
  <conditionalFormatting sqref="O4:O14 R4:U9 V4:V14 AF4:AF10 AG4:AI9 AJ4:AJ14 K5:N6 AC5:AC6 AB6 AA7:AA9 K8:N8 AB8:AC10 K10:L10">
    <cfRule type="beginsWith" dxfId="8" priority="249" operator="beginsWith" text="CLIC">
      <formula>LEFT((O4),LEN("CLIC"))=("CLIC")</formula>
    </cfRule>
  </conditionalFormatting>
  <conditionalFormatting sqref="D4:H14 K4:O14 R4:V10 Y4:AC14 AF4:AJ14 X5">
    <cfRule type="beginsWith" dxfId="0" priority="250" operator="beginsWith" text="PRE">
      <formula>LEFT((D4),LEN("PRE"))=("PRE")</formula>
    </cfRule>
  </conditionalFormatting>
  <conditionalFormatting sqref="D4:H14 K4:O14 R4:V10 Y4:AC14 AF4:AJ14 X5">
    <cfRule type="beginsWith" dxfId="1" priority="251" operator="beginsWith" text="VRE">
      <formula>LEFT((D4),LEN("VRE"))=("VRE")</formula>
    </cfRule>
  </conditionalFormatting>
  <conditionalFormatting sqref="D4:H14 K4:O14 R4:V10 Y4:AC14 AF4:AJ14 X5">
    <cfRule type="beginsWith" dxfId="2" priority="252" operator="beginsWith" text="ONL">
      <formula>LEFT((D4),LEN("ONL"))=("ONL")</formula>
    </cfRule>
  </conditionalFormatting>
  <conditionalFormatting sqref="D4:H14 K4:O14 R4:V10 Y4:AC14 AF4:AJ14 X5">
    <cfRule type="beginsWith" dxfId="3" priority="253" operator="beginsWith" text="ATR">
      <formula>LEFT((D4),LEN("ATR"))=("ATR")</formula>
    </cfRule>
  </conditionalFormatting>
  <conditionalFormatting sqref="D4:H14 K4:O14 R4:V10 Y4:AC14 AF4:AJ14 X5">
    <cfRule type="beginsWith" dxfId="4" priority="254" operator="beginsWith" text="AUJ">
      <formula>LEFT((D4),LEN("AUJ"))=("AUJ")</formula>
    </cfRule>
  </conditionalFormatting>
  <conditionalFormatting sqref="D4:H14 K4:O14 R4:V10 Y4:AC14 AF4:AJ14 X5">
    <cfRule type="beginsWith" dxfId="5" priority="255" operator="beginsWith" text="REC">
      <formula>LEFT((D4),LEN("REC"))=("REC")</formula>
    </cfRule>
  </conditionalFormatting>
  <conditionalFormatting sqref="D4:H14 K4:O14 R4:V10 Y4:AC14 AF4:AJ14 X5">
    <cfRule type="beginsWith" dxfId="6" priority="256" operator="beginsWith" text="CLI">
      <formula>LEFT((D4),LEN("CLI"))=("CLI")</formula>
    </cfRule>
  </conditionalFormatting>
  <conditionalFormatting sqref="D4:H14 K4:O14 R4:V10 Y4:AC14 AF4:AJ14 X5">
    <cfRule type="beginsWith" dxfId="7" priority="257" operator="beginsWith" text="INT">
      <formula>LEFT((D4),LEN("INT"))=("INT")</formula>
    </cfRule>
  </conditionalFormatting>
  <conditionalFormatting sqref="D4:H14 K4:O14 R4:V10 Y4:AC14 AF4:AJ14 X5">
    <cfRule type="beginsWith" dxfId="8" priority="258" operator="beginsWith" text="CLIC">
      <formula>LEFT((D4),LEN("CLIC"))=("CLIC")</formula>
    </cfRule>
  </conditionalFormatting>
  <conditionalFormatting sqref="AG4:AJ5 AG8:AJ8 S9:U9">
    <cfRule type="beginsWith" dxfId="0" priority="259" operator="beginsWith" text="PRE">
      <formula>LEFT((AG4),LEN("PRE"))=("PRE")</formula>
    </cfRule>
  </conditionalFormatting>
  <conditionalFormatting sqref="AG4:AJ5 AG8:AJ8 S9:U9">
    <cfRule type="beginsWith" dxfId="1" priority="260" operator="beginsWith" text="VRE">
      <formula>LEFT((AG4),LEN("VRE"))=("VRE")</formula>
    </cfRule>
  </conditionalFormatting>
  <conditionalFormatting sqref="AG4:AJ5 AG8:AJ8 S9:U9">
    <cfRule type="beginsWith" dxfId="2" priority="261" operator="beginsWith" text="ONL">
      <formula>LEFT((AG4),LEN("ONL"))=("ONL")</formula>
    </cfRule>
  </conditionalFormatting>
  <conditionalFormatting sqref="AG4:AJ5 AG8:AJ8 S9:U9">
    <cfRule type="beginsWith" dxfId="3" priority="262" operator="beginsWith" text="ATR">
      <formula>LEFT((AG4),LEN("ATR"))=("ATR")</formula>
    </cfRule>
  </conditionalFormatting>
  <conditionalFormatting sqref="AG4:AJ5 AG8:AJ8 S9:U9">
    <cfRule type="beginsWith" dxfId="4" priority="263" operator="beginsWith" text="AUJ">
      <formula>LEFT((AG4),LEN("AUJ"))=("AUJ")</formula>
    </cfRule>
  </conditionalFormatting>
  <conditionalFormatting sqref="AG4:AJ5 AG8:AJ8 S9:U9">
    <cfRule type="beginsWith" dxfId="5" priority="264" operator="beginsWith" text="REC">
      <formula>LEFT((AG4),LEN("REC"))=("REC")</formula>
    </cfRule>
  </conditionalFormatting>
  <conditionalFormatting sqref="AG4:AJ5 AG8:AJ8 S9:U9">
    <cfRule type="beginsWith" dxfId="6" priority="265" operator="beginsWith" text="CLI">
      <formula>LEFT((AG4),LEN("CLI"))=("CLI")</formula>
    </cfRule>
  </conditionalFormatting>
  <conditionalFormatting sqref="AG4:AJ5 AG8:AJ8 S9:U9">
    <cfRule type="beginsWith" dxfId="7" priority="266" operator="beginsWith" text="INT">
      <formula>LEFT((AG4),LEN("INT"))=("INT")</formula>
    </cfRule>
  </conditionalFormatting>
  <conditionalFormatting sqref="AG4:AJ5 AG8:AJ8 S9:U9">
    <cfRule type="beginsWith" dxfId="8" priority="267" operator="beginsWith" text="CLIC">
      <formula>LEFT((AG4),LEN("CLIC"))=("CLIC")</formula>
    </cfRule>
  </conditionalFormatting>
  <conditionalFormatting sqref="G4:G14 N4:N14 AB4:AB14 AI4:AI6 T5 AC5 U6:V6 AJ6 T7 AA7 AC7 AH7 U8:V8 AI8:AI9 Y10:AA10">
    <cfRule type="beginsWith" dxfId="0" priority="268" operator="beginsWith" text="PRE">
      <formula>LEFT((G4),LEN("PRE"))=("PRE")</formula>
    </cfRule>
  </conditionalFormatting>
  <conditionalFormatting sqref="G4:G14 N4:N14 AB4:AB14 AI4:AI6 T5 AC5 U6:V6 AJ6 T7 AA7 AC7 AH7 U8:V8 AI8:AI9 Y10:AA10">
    <cfRule type="beginsWith" dxfId="1" priority="269" operator="beginsWith" text="VRE">
      <formula>LEFT((G4),LEN("VRE"))=("VRE")</formula>
    </cfRule>
  </conditionalFormatting>
  <conditionalFormatting sqref="G4:G14 N4:N14 AB4:AB14 AI4:AI6 T5 AC5 U6:V6 AJ6 T7 AA7 AC7 AH7 U8:V8 AI8:AI9 Y10:AA10">
    <cfRule type="beginsWith" dxfId="2" priority="270" operator="beginsWith" text="ONL">
      <formula>LEFT((G4),LEN("ONL"))=("ONL")</formula>
    </cfRule>
  </conditionalFormatting>
  <conditionalFormatting sqref="G4:G14 N4:N14 AB4:AB14 AI4:AI6 T5 AC5 U6:V6 AJ6 T7 AA7 AC7 AH7 U8:V8 AI8:AI9 Y10:AA10">
    <cfRule type="beginsWith" dxfId="3" priority="271" operator="beginsWith" text="ATR">
      <formula>LEFT((G4),LEN("ATR"))=("ATR")</formula>
    </cfRule>
  </conditionalFormatting>
  <conditionalFormatting sqref="G4:G14 N4:N14 AB4:AB14 AI4:AI6 T5 AC5 U6:V6 AJ6 T7 AA7 AC7 AH7 U8:V8 AI8:AI9 Y10:AA10">
    <cfRule type="beginsWith" dxfId="4" priority="272" operator="beginsWith" text="AUJ">
      <formula>LEFT((G4),LEN("AUJ"))=("AUJ")</formula>
    </cfRule>
  </conditionalFormatting>
  <conditionalFormatting sqref="G4:G14 N4:N14 AB4:AB14 AI4:AI6 T5 AC5 U6:V6 AJ6 T7 AA7 AC7 AH7 U8:V8 AI8:AI9 Y10:AA10">
    <cfRule type="beginsWith" dxfId="5" priority="273" operator="beginsWith" text="REC">
      <formula>LEFT((G4),LEN("REC"))=("REC")</formula>
    </cfRule>
  </conditionalFormatting>
  <conditionalFormatting sqref="G4:G14 N4:N14 AB4:AB14 AI4:AI6 T5 AC5 U6:V6 AJ6 T7 AA7 AC7 AH7 U8:V8 AI8:AI9 Y10:AA10">
    <cfRule type="beginsWith" dxfId="6" priority="274" operator="beginsWith" text="CLI">
      <formula>LEFT((G4),LEN("CLI"))=("CLI")</formula>
    </cfRule>
  </conditionalFormatting>
  <conditionalFormatting sqref="G4:G14 N4:N14 AB4:AB14 AI4:AI6 T5 AC5 U6:V6 AJ6 T7 AA7 AC7 AH7 U8:V8 AI8:AI9 Y10:AA10">
    <cfRule type="beginsWith" dxfId="7" priority="275" operator="beginsWith" text="INT">
      <formula>LEFT((G4),LEN("INT"))=("INT")</formula>
    </cfRule>
  </conditionalFormatting>
  <conditionalFormatting sqref="G4:G14 N4:N14 AB4:AB14 AI4:AI6 T5 AC5 U6:V6 AJ6 T7 AA7 AC7 AH7 U8:V8 AI8:AI9 Y10:AA10">
    <cfRule type="beginsWith" dxfId="8" priority="276" operator="beginsWith" text="CLIC">
      <formula>LEFT((G4),LEN("CLIC"))=("CLIC")</formula>
    </cfRule>
  </conditionalFormatting>
  <conditionalFormatting sqref="K4:N14 O4:O6 R4:U14 V4:V10 Y4:Y10 AA4:AA10 AB4:AB6 AC4:AC5 AF4:AI14 AJ4:AJ11 X5 Z6 AC7:AC10 O8:O10 AB8:AB10 Z10">
    <cfRule type="beginsWith" dxfId="0" priority="277" operator="beginsWith" text="PRE">
      <formula>LEFT((K4),LEN("PRE"))=("PRE")</formula>
    </cfRule>
  </conditionalFormatting>
  <conditionalFormatting sqref="K4:N14 O4:O6 R4:U14 V4:V10 Y4:Y10 AA4:AA10 AB4:AB6 AC4:AC5 AF4:AI14 AJ4:AJ11 X5 Z6 AC7:AC10 O8:O10 AB8:AB10 Z10">
    <cfRule type="beginsWith" dxfId="1" priority="278" operator="beginsWith" text="VRE">
      <formula>LEFT((K4),LEN("VRE"))=("VRE")</formula>
    </cfRule>
  </conditionalFormatting>
  <conditionalFormatting sqref="K4:N14 O4:O6 R4:U14 V4:V10 Y4:Y10 AA4:AA10 AB4:AB6 AC4:AC5 AF4:AI14 AJ4:AJ11 X5 Z6 AC7:AC10 O8:O10 AB8:AB10 Z10">
    <cfRule type="beginsWith" dxfId="2" priority="279" operator="beginsWith" text="ONL">
      <formula>LEFT((K4),LEN("ONL"))=("ONL")</formula>
    </cfRule>
  </conditionalFormatting>
  <conditionalFormatting sqref="K4:N14 O4:O6 R4:U14 V4:V10 Y4:Y10 AA4:AA10 AB4:AB6 AC4:AC5 AF4:AI14 AJ4:AJ11 X5 Z6 AC7:AC10 O8:O10 AB8:AB10 Z10">
    <cfRule type="beginsWith" dxfId="3" priority="280" operator="beginsWith" text="ATR">
      <formula>LEFT((K4),LEN("ATR"))=("ATR")</formula>
    </cfRule>
  </conditionalFormatting>
  <conditionalFormatting sqref="K4:N14 O4:O6 R4:U14 V4:V10 Y4:Y10 AA4:AA10 AB4:AB6 AC4:AC5 AF4:AI14 AJ4:AJ11 X5 Z6 AC7:AC10 O8:O10 AB8:AB10 Z10">
    <cfRule type="beginsWith" dxfId="4" priority="281" operator="beginsWith" text="AUJ">
      <formula>LEFT((K4),LEN("AUJ"))=("AUJ")</formula>
    </cfRule>
  </conditionalFormatting>
  <conditionalFormatting sqref="K4:N14 O4:O6 R4:U14 V4:V10 Y4:Y10 AA4:AA10 AB4:AB6 AC4:AC5 AF4:AI14 AJ4:AJ11 X5 Z6 AC7:AC10 O8:O10 AB8:AB10 Z10">
    <cfRule type="beginsWith" dxfId="5" priority="282" operator="beginsWith" text="REC">
      <formula>LEFT((K4),LEN("REC"))=("REC")</formula>
    </cfRule>
  </conditionalFormatting>
  <conditionalFormatting sqref="K4:N14 O4:O6 R4:U14 V4:V10 Y4:Y10 AA4:AA10 AB4:AB6 AC4:AC5 AF4:AI14 AJ4:AJ11 X5 Z6 AC7:AC10 O8:O10 AB8:AB10 Z10">
    <cfRule type="beginsWith" dxfId="6" priority="283" operator="beginsWith" text="CLI">
      <formula>LEFT((K4),LEN("CLI"))=("CLI")</formula>
    </cfRule>
  </conditionalFormatting>
  <conditionalFormatting sqref="K4:N14 O4:O6 R4:U14 V4:V10 Y4:Y10 AA4:AA10 AB4:AB6 AC4:AC5 AF4:AI14 AJ4:AJ11 X5 Z6 AC7:AC10 O8:O10 AB8:AB10 Z10">
    <cfRule type="beginsWith" dxfId="7" priority="284" operator="beginsWith" text="INT">
      <formula>LEFT((K4),LEN("INT"))=("INT")</formula>
    </cfRule>
  </conditionalFormatting>
  <conditionalFormatting sqref="K4:N14 O4:O6 R4:U14 V4:V10 Y4:Y10 AA4:AA10 AB4:AB6 AC4:AC5 AF4:AI14 AJ4:AJ11 X5 Z6 AC7:AC10 O8:O10 AB8:AB10 Z10">
    <cfRule type="beginsWith" dxfId="8" priority="285" operator="beginsWith" text="CLIC">
      <formula>LEFT((K4),LEN("CLIC"))=("CLIC")</formula>
    </cfRule>
  </conditionalFormatting>
  <conditionalFormatting sqref="R4:U14 V4:V8 AG4:AJ8 AF6:AF7 AB8:AC8 K10:L10 V10 Y10:AC10">
    <cfRule type="beginsWith" dxfId="0" priority="286" operator="beginsWith" text="PRE">
      <formula>LEFT((R4),LEN("PRE"))=("PRE")</formula>
    </cfRule>
  </conditionalFormatting>
  <conditionalFormatting sqref="R4:U14 V4:V8 AG4:AJ8 AF6:AF7 AB8:AC8 K10:L10 V10 Y10:AC10">
    <cfRule type="beginsWith" dxfId="1" priority="287" operator="beginsWith" text="VRE">
      <formula>LEFT((R4),LEN("VRE"))=("VRE")</formula>
    </cfRule>
  </conditionalFormatting>
  <conditionalFormatting sqref="R4:U14 V4:V8 AG4:AJ8 AF6:AF7 AB8:AC8 K10:L10 V10 Y10:AC10">
    <cfRule type="beginsWith" dxfId="2" priority="288" operator="beginsWith" text="ONL">
      <formula>LEFT((R4),LEN("ONL"))=("ONL")</formula>
    </cfRule>
  </conditionalFormatting>
  <conditionalFormatting sqref="R4:U14 V4:V8 AG4:AJ8 AF6:AF7 AB8:AC8 K10:L10 V10 Y10:AC10">
    <cfRule type="beginsWith" dxfId="3" priority="289" operator="beginsWith" text="ATR">
      <formula>LEFT((R4),LEN("ATR"))=("ATR")</formula>
    </cfRule>
  </conditionalFormatting>
  <conditionalFormatting sqref="R4:U14 V4:V8 AG4:AJ8 AF6:AF7 AB8:AC8 K10:L10 V10 Y10:AC10">
    <cfRule type="beginsWith" dxfId="4" priority="290" operator="beginsWith" text="AUJ">
      <formula>LEFT((R4),LEN("AUJ"))=("AUJ")</formula>
    </cfRule>
  </conditionalFormatting>
  <conditionalFormatting sqref="R4:U14 V4:V8 AG4:AJ8 AF6:AF7 AB8:AC8 K10:L10 V10 Y10:AC10">
    <cfRule type="beginsWith" dxfId="5" priority="291" operator="beginsWith" text="REC">
      <formula>LEFT((R4),LEN("REC"))=("REC")</formula>
    </cfRule>
  </conditionalFormatting>
  <conditionalFormatting sqref="R4:U14 V4:V8 AG4:AJ8 AF6:AF7 AB8:AC8 K10:L10 V10 Y10:AC10">
    <cfRule type="beginsWith" dxfId="6" priority="292" operator="beginsWith" text="CLI">
      <formula>LEFT((R4),LEN("CLI"))=("CLI")</formula>
    </cfRule>
  </conditionalFormatting>
  <conditionalFormatting sqref="R4:U14 V4:V8 AG4:AJ8 AF6:AF7 AB8:AC8 K10:L10 V10 Y10:AC10">
    <cfRule type="beginsWith" dxfId="7" priority="293" operator="beginsWith" text="INT">
      <formula>LEFT((R4),LEN("INT"))=("INT")</formula>
    </cfRule>
  </conditionalFormatting>
  <conditionalFormatting sqref="R4:U14 V4:V8 AG4:AJ8 AF6:AF7 AB8:AC8 K10:L10 V10 Y10:AC10">
    <cfRule type="beginsWith" dxfId="8" priority="294" operator="beginsWith" text="CLIC">
      <formula>LEFT((R4),LEN("CLIC"))=("CLIC")</formula>
    </cfRule>
  </conditionalFormatting>
  <conditionalFormatting sqref="R4:V8 Y4:Y10 AA4:AA10 AF4:AF8 K5:O6 Z5:Z6 AB5:AB6 AC5:AC10 AJ5:AJ7 AI6:AI7 AG7:AH7 K8:O8 AB8:AB10 Z9:Z10 K10:L10 V10 AF10">
    <cfRule type="beginsWith" dxfId="0" priority="295" operator="beginsWith" text="PRE">
      <formula>LEFT((R4),LEN("PRE"))=("PRE")</formula>
    </cfRule>
  </conditionalFormatting>
  <conditionalFormatting sqref="R4:V8 Y4:Y10 AA4:AA10 AF4:AF8 K5:O6 Z5:Z6 AB5:AB6 AC5:AC10 AJ5:AJ7 AI6:AI7 AG7:AH7 K8:O8 AB8:AB10 Z9:Z10 K10:L10 V10 AF10">
    <cfRule type="beginsWith" dxfId="1" priority="296" operator="beginsWith" text="VRE">
      <formula>LEFT((R4),LEN("VRE"))=("VRE")</formula>
    </cfRule>
  </conditionalFormatting>
  <conditionalFormatting sqref="R4:V8 Y4:Y10 AA4:AA10 AF4:AF8 K5:O6 Z5:Z6 AB5:AB6 AC5:AC10 AJ5:AJ7 AI6:AI7 AG7:AH7 K8:O8 AB8:AB10 Z9:Z10 K10:L10 V10 AF10">
    <cfRule type="beginsWith" dxfId="2" priority="297" operator="beginsWith" text="ONL">
      <formula>LEFT((R4),LEN("ONL"))=("ONL")</formula>
    </cfRule>
  </conditionalFormatting>
  <conditionalFormatting sqref="R4:V8 Y4:Y10 AA4:AA10 AF4:AF8 K5:O6 Z5:Z6 AB5:AB6 AC5:AC10 AJ5:AJ7 AI6:AI7 AG7:AH7 K8:O8 AB8:AB10 Z9:Z10 K10:L10 V10 AF10">
    <cfRule type="beginsWith" dxfId="3" priority="298" operator="beginsWith" text="ATR">
      <formula>LEFT((R4),LEN("ATR"))=("ATR")</formula>
    </cfRule>
  </conditionalFormatting>
  <conditionalFormatting sqref="R4:V8 Y4:Y10 AA4:AA10 AF4:AF8 K5:O6 Z5:Z6 AB5:AB6 AC5:AC10 AJ5:AJ7 AI6:AI7 AG7:AH7 K8:O8 AB8:AB10 Z9:Z10 K10:L10 V10 AF10">
    <cfRule type="beginsWith" dxfId="4" priority="299" operator="beginsWith" text="AUJ">
      <formula>LEFT((R4),LEN("AUJ"))=("AUJ")</formula>
    </cfRule>
  </conditionalFormatting>
  <conditionalFormatting sqref="R4:V8 Y4:Y10 AA4:AA10 AF4:AF8 K5:O6 Z5:Z6 AB5:AB6 AC5:AC10 AJ5:AJ7 AI6:AI7 AG7:AH7 K8:O8 AB8:AB10 Z9:Z10 K10:L10 V10 AF10">
    <cfRule type="beginsWith" dxfId="5" priority="300" operator="beginsWith" text="REC">
      <formula>LEFT((R4),LEN("REC"))=("REC")</formula>
    </cfRule>
  </conditionalFormatting>
  <conditionalFormatting sqref="R4:V8 Y4:Y10 AA4:AA10 AF4:AF8 K5:O6 Z5:Z6 AB5:AB6 AC5:AC10 AJ5:AJ7 AI6:AI7 AG7:AH7 K8:O8 AB8:AB10 Z9:Z10 K10:L10 V10 AF10">
    <cfRule type="beginsWith" dxfId="6" priority="301" operator="beginsWith" text="CLI">
      <formula>LEFT((R4),LEN("CLI"))=("CLI")</formula>
    </cfRule>
  </conditionalFormatting>
  <conditionalFormatting sqref="R4:V8 Y4:Y10 AA4:AA10 AF4:AF8 K5:O6 Z5:Z6 AB5:AB6 AC5:AC10 AJ5:AJ7 AI6:AI7 AG7:AH7 K8:O8 AB8:AB10 Z9:Z10 K10:L10 V10 AF10">
    <cfRule type="beginsWith" dxfId="7" priority="302" operator="beginsWith" text="INT">
      <formula>LEFT((R4),LEN("INT"))=("INT")</formula>
    </cfRule>
  </conditionalFormatting>
  <conditionalFormatting sqref="R4:V8 Y4:Y10 AA4:AA10 AF4:AF8 K5:O6 Z5:Z6 AB5:AB6 AC5:AC10 AJ5:AJ7 AI6:AI7 AG7:AH7 K8:O8 AB8:AB10 Z9:Z10 K10:L10 V10 AF10">
    <cfRule type="beginsWith" dxfId="8" priority="303" operator="beginsWith" text="CLIC">
      <formula>LEFT((R4),LEN("CLIC"))=("CLIC")</formula>
    </cfRule>
  </conditionalFormatting>
  <conditionalFormatting sqref="D4:H14 K4:O14 R4:U10 V4:V14 Y4:AC14 AF4:AJ14 X5">
    <cfRule type="beginsWith" dxfId="0" priority="304" operator="beginsWith" text="PRE">
      <formula>LEFT((D4),LEN("PRE"))=("PRE")</formula>
    </cfRule>
  </conditionalFormatting>
  <conditionalFormatting sqref="D4:H14 K4:O14 R4:U10 V4:V14 Y4:AC14 AF4:AJ14 X5">
    <cfRule type="beginsWith" dxfId="1" priority="305" operator="beginsWith" text="VRE">
      <formula>LEFT((D4),LEN("VRE"))=("VRE")</formula>
    </cfRule>
  </conditionalFormatting>
  <conditionalFormatting sqref="D4:H14 K4:O14 R4:U10 V4:V14 Y4:AC14 AF4:AJ14 X5">
    <cfRule type="beginsWith" dxfId="2" priority="306" operator="beginsWith" text="ONL">
      <formula>LEFT((D4),LEN("ONL"))=("ONL")</formula>
    </cfRule>
  </conditionalFormatting>
  <conditionalFormatting sqref="D4:H14 K4:O14 R4:U10 V4:V14 Y4:AC14 AF4:AJ14 X5">
    <cfRule type="beginsWith" dxfId="3" priority="307" operator="beginsWith" text="ATR">
      <formula>LEFT((D4),LEN("ATR"))=("ATR")</formula>
    </cfRule>
  </conditionalFormatting>
  <conditionalFormatting sqref="D4:H14 K4:O14 R4:U10 V4:V14 Y4:AC14 AF4:AJ14 X5">
    <cfRule type="beginsWith" dxfId="4" priority="308" operator="beginsWith" text="AUJ">
      <formula>LEFT((D4),LEN("AUJ"))=("AUJ")</formula>
    </cfRule>
  </conditionalFormatting>
  <conditionalFormatting sqref="D4:H14 K4:O14 R4:U10 V4:V14 Y4:AC14 AF4:AJ14 X5">
    <cfRule type="beginsWith" dxfId="5" priority="309" operator="beginsWith" text="REC">
      <formula>LEFT((D4),LEN("REC"))=("REC")</formula>
    </cfRule>
  </conditionalFormatting>
  <conditionalFormatting sqref="D4:H14 K4:O14 R4:U10 V4:V14 Y4:AC14 AF4:AJ14 X5">
    <cfRule type="beginsWith" dxfId="6" priority="310" operator="beginsWith" text="CLI">
      <formula>LEFT((D4),LEN("CLI"))=("CLI")</formula>
    </cfRule>
  </conditionalFormatting>
  <conditionalFormatting sqref="D4:H14 K4:O14 R4:U10 V4:V14 Y4:AC14 AF4:AJ14 X5">
    <cfRule type="beginsWith" dxfId="7" priority="311" operator="beginsWith" text="INT">
      <formula>LEFT((D4),LEN("INT"))=("INT")</formula>
    </cfRule>
  </conditionalFormatting>
  <conditionalFormatting sqref="D4:H14 K4:O14 R4:U10 V4:V14 Y4:AC14 AF4:AJ14 X5">
    <cfRule type="beginsWith" dxfId="8" priority="312" operator="beginsWith" text="CLIC">
      <formula>LEFT((D4),LEN("CLIC"))=("CLIC")</formula>
    </cfRule>
  </conditionalFormatting>
  <conditionalFormatting sqref="D11:H12">
    <cfRule type="beginsWith" dxfId="0" priority="313" operator="beginsWith" text="PRE">
      <formula>LEFT((D11),LEN("PRE"))=("PRE")</formula>
    </cfRule>
  </conditionalFormatting>
  <conditionalFormatting sqref="D11:H12">
    <cfRule type="beginsWith" dxfId="1" priority="314" operator="beginsWith" text="VRE">
      <formula>LEFT((D11),LEN("VRE"))=("VRE")</formula>
    </cfRule>
  </conditionalFormatting>
  <conditionalFormatting sqref="D11:H12">
    <cfRule type="beginsWith" dxfId="2" priority="315" operator="beginsWith" text="ONL">
      <formula>LEFT((D11),LEN("ONL"))=("ONL")</formula>
    </cfRule>
  </conditionalFormatting>
  <conditionalFormatting sqref="D11:H12">
    <cfRule type="beginsWith" dxfId="3" priority="316" operator="beginsWith" text="ATR">
      <formula>LEFT((D11),LEN("ATR"))=("ATR")</formula>
    </cfRule>
  </conditionalFormatting>
  <conditionalFormatting sqref="D11:H12">
    <cfRule type="beginsWith" dxfId="4" priority="317" operator="beginsWith" text="AUJ">
      <formula>LEFT((D11),LEN("AUJ"))=("AUJ")</formula>
    </cfRule>
  </conditionalFormatting>
  <conditionalFormatting sqref="D11:H12">
    <cfRule type="beginsWith" dxfId="5" priority="318" operator="beginsWith" text="REC">
      <formula>LEFT((D11),LEN("REC"))=("REC")</formula>
    </cfRule>
  </conditionalFormatting>
  <conditionalFormatting sqref="D11:H12">
    <cfRule type="beginsWith" dxfId="6" priority="319" operator="beginsWith" text="CLI">
      <formula>LEFT((D11),LEN("CLI"))=("CLI")</formula>
    </cfRule>
  </conditionalFormatting>
  <conditionalFormatting sqref="D11:H12">
    <cfRule type="beginsWith" dxfId="7" priority="320" operator="beginsWith" text="INT">
      <formula>LEFT((D11),LEN("INT"))=("INT")</formula>
    </cfRule>
  </conditionalFormatting>
  <conditionalFormatting sqref="D11:H12">
    <cfRule type="beginsWith" dxfId="8" priority="321" operator="beginsWith" text="CLIC">
      <formula>LEFT((D11),LEN("CLIC"))=("CLIC")</formula>
    </cfRule>
  </conditionalFormatting>
  <conditionalFormatting sqref="O11">
    <cfRule type="beginsWith" dxfId="0" priority="322" operator="beginsWith" text="PRE">
      <formula>LEFT((O11),LEN("PRE"))=("PRE")</formula>
    </cfRule>
  </conditionalFormatting>
  <conditionalFormatting sqref="O11">
    <cfRule type="beginsWith" dxfId="1" priority="323" operator="beginsWith" text="VRE">
      <formula>LEFT((O11),LEN("VRE"))=("VRE")</formula>
    </cfRule>
  </conditionalFormatting>
  <conditionalFormatting sqref="O11">
    <cfRule type="beginsWith" dxfId="2" priority="324" operator="beginsWith" text="ONL">
      <formula>LEFT((O11),LEN("ONL"))=("ONL")</formula>
    </cfRule>
  </conditionalFormatting>
  <conditionalFormatting sqref="O11">
    <cfRule type="beginsWith" dxfId="3" priority="325" operator="beginsWith" text="ATR">
      <formula>LEFT((O11),LEN("ATR"))=("ATR")</formula>
    </cfRule>
  </conditionalFormatting>
  <conditionalFormatting sqref="O11">
    <cfRule type="beginsWith" dxfId="4" priority="326" operator="beginsWith" text="AUJ">
      <formula>LEFT((O11),LEN("AUJ"))=("AUJ")</formula>
    </cfRule>
  </conditionalFormatting>
  <conditionalFormatting sqref="O11">
    <cfRule type="beginsWith" dxfId="5" priority="327" operator="beginsWith" text="REC">
      <formula>LEFT((O11),LEN("REC"))=("REC")</formula>
    </cfRule>
  </conditionalFormatting>
  <conditionalFormatting sqref="O11">
    <cfRule type="beginsWith" dxfId="6" priority="328" operator="beginsWith" text="CLI">
      <formula>LEFT((O11),LEN("CLI"))=("CLI")</formula>
    </cfRule>
  </conditionalFormatting>
  <conditionalFormatting sqref="O11">
    <cfRule type="beginsWith" dxfId="7" priority="329" operator="beginsWith" text="INT">
      <formula>LEFT((O11),LEN("INT"))=("INT")</formula>
    </cfRule>
  </conditionalFormatting>
  <conditionalFormatting sqref="O11">
    <cfRule type="beginsWith" dxfId="8" priority="330" operator="beginsWith" text="CLIC">
      <formula>LEFT((O11),LEN("CLIC"))=("CLIC")</formula>
    </cfRule>
  </conditionalFormatting>
  <conditionalFormatting sqref="D13:H13">
    <cfRule type="beginsWith" dxfId="0" priority="331" operator="beginsWith" text="PRE">
      <formula>LEFT((D13),LEN("PRE"))=("PRE")</formula>
    </cfRule>
  </conditionalFormatting>
  <conditionalFormatting sqref="D13:H13">
    <cfRule type="beginsWith" dxfId="1" priority="332" operator="beginsWith" text="VRE">
      <formula>LEFT((D13),LEN("VRE"))=("VRE")</formula>
    </cfRule>
  </conditionalFormatting>
  <conditionalFormatting sqref="D13:H13">
    <cfRule type="beginsWith" dxfId="2" priority="333" operator="beginsWith" text="ONL">
      <formula>LEFT((D13),LEN("ONL"))=("ONL")</formula>
    </cfRule>
  </conditionalFormatting>
  <conditionalFormatting sqref="D13:H13">
    <cfRule type="beginsWith" dxfId="3" priority="334" operator="beginsWith" text="ATR">
      <formula>LEFT((D13),LEN("ATR"))=("ATR")</formula>
    </cfRule>
  </conditionalFormatting>
  <conditionalFormatting sqref="D13:H13">
    <cfRule type="beginsWith" dxfId="4" priority="335" operator="beginsWith" text="AUJ">
      <formula>LEFT((D13),LEN("AUJ"))=("AUJ")</formula>
    </cfRule>
  </conditionalFormatting>
  <conditionalFormatting sqref="D13:H13">
    <cfRule type="beginsWith" dxfId="5" priority="336" operator="beginsWith" text="REC">
      <formula>LEFT((D13),LEN("REC"))=("REC")</formula>
    </cfRule>
  </conditionalFormatting>
  <conditionalFormatting sqref="D13:H13">
    <cfRule type="beginsWith" dxfId="6" priority="337" operator="beginsWith" text="CLI">
      <formula>LEFT((D13),LEN("CLI"))=("CLI")</formula>
    </cfRule>
  </conditionalFormatting>
  <conditionalFormatting sqref="D13:H13">
    <cfRule type="beginsWith" dxfId="7" priority="338" operator="beginsWith" text="INT">
      <formula>LEFT((D13),LEN("INT"))=("INT")</formula>
    </cfRule>
  </conditionalFormatting>
  <conditionalFormatting sqref="D13:H13">
    <cfRule type="beginsWith" dxfId="8" priority="339" operator="beginsWith" text="CLIC">
      <formula>LEFT((D13),LEN("CLIC"))=("CLIC")</formula>
    </cfRule>
  </conditionalFormatting>
  <conditionalFormatting sqref="K13:O13">
    <cfRule type="beginsWith" dxfId="0" priority="340" operator="beginsWith" text="PRE">
      <formula>LEFT((K13),LEN("PRE"))=("PRE")</formula>
    </cfRule>
  </conditionalFormatting>
  <conditionalFormatting sqref="K13:O13">
    <cfRule type="beginsWith" dxfId="1" priority="341" operator="beginsWith" text="VRE">
      <formula>LEFT((K13),LEN("VRE"))=("VRE")</formula>
    </cfRule>
  </conditionalFormatting>
  <conditionalFormatting sqref="K13:O13">
    <cfRule type="beginsWith" dxfId="2" priority="342" operator="beginsWith" text="ONL">
      <formula>LEFT((K13),LEN("ONL"))=("ONL")</formula>
    </cfRule>
  </conditionalFormatting>
  <conditionalFormatting sqref="K13:O13">
    <cfRule type="beginsWith" dxfId="3" priority="343" operator="beginsWith" text="ATR">
      <formula>LEFT((K13),LEN("ATR"))=("ATR")</formula>
    </cfRule>
  </conditionalFormatting>
  <conditionalFormatting sqref="K13:O13">
    <cfRule type="beginsWith" dxfId="4" priority="344" operator="beginsWith" text="AUJ">
      <formula>LEFT((K13),LEN("AUJ"))=("AUJ")</formula>
    </cfRule>
  </conditionalFormatting>
  <conditionalFormatting sqref="K13:O13">
    <cfRule type="beginsWith" dxfId="5" priority="345" operator="beginsWith" text="REC">
      <formula>LEFT((K13),LEN("REC"))=("REC")</formula>
    </cfRule>
  </conditionalFormatting>
  <conditionalFormatting sqref="K13:O13">
    <cfRule type="beginsWith" dxfId="6" priority="346" operator="beginsWith" text="CLI">
      <formula>LEFT((K13),LEN("CLI"))=("CLI")</formula>
    </cfRule>
  </conditionalFormatting>
  <conditionalFormatting sqref="K13:O13">
    <cfRule type="beginsWith" dxfId="7" priority="347" operator="beginsWith" text="INT">
      <formula>LEFT((K13),LEN("INT"))=("INT")</formula>
    </cfRule>
  </conditionalFormatting>
  <conditionalFormatting sqref="K13:O13">
    <cfRule type="beginsWith" dxfId="8" priority="348" operator="beginsWith" text="CLIC">
      <formula>LEFT((K13),LEN("CLIC"))=("CLIC")</formula>
    </cfRule>
  </conditionalFormatting>
  <conditionalFormatting sqref="K4:O14 R4:V14 Y4:Y10 AA4:AA10 AB4:AB6 AC4:AC10 AF4:AJ14 X5 Z6 Z8:Z10 AB8:AB10">
    <cfRule type="beginsWith" dxfId="0" priority="349" operator="beginsWith" text="PRE">
      <formula>LEFT((K4),LEN("PRE"))=("PRE")</formula>
    </cfRule>
  </conditionalFormatting>
  <conditionalFormatting sqref="K4:O14 R4:V14 Y4:Y10 AA4:AA10 AB4:AB6 AC4:AC10 AF4:AJ14 X5 Z6 Z8:Z10 AB8:AB10">
    <cfRule type="beginsWith" dxfId="1" priority="350" operator="beginsWith" text="VRE">
      <formula>LEFT((K4),LEN("VRE"))=("VRE")</formula>
    </cfRule>
  </conditionalFormatting>
  <conditionalFormatting sqref="K4:O14 R4:V14 Y4:Y10 AA4:AA10 AB4:AB6 AC4:AC10 AF4:AJ14 X5 Z6 Z8:Z10 AB8:AB10">
    <cfRule type="beginsWith" dxfId="2" priority="351" operator="beginsWith" text="ONL">
      <formula>LEFT((K4),LEN("ONL"))=("ONL")</formula>
    </cfRule>
  </conditionalFormatting>
  <conditionalFormatting sqref="K4:O14 R4:V14 Y4:Y10 AA4:AA10 AB4:AB6 AC4:AC10 AF4:AJ14 X5 Z6 Z8:Z10 AB8:AB10">
    <cfRule type="beginsWith" dxfId="3" priority="352" operator="beginsWith" text="ATR">
      <formula>LEFT((K4),LEN("ATR"))=("ATR")</formula>
    </cfRule>
  </conditionalFormatting>
  <conditionalFormatting sqref="K4:O14 R4:V14 Y4:Y10 AA4:AA10 AB4:AB6 AC4:AC10 AF4:AJ14 X5 Z6 Z8:Z10 AB8:AB10">
    <cfRule type="beginsWith" dxfId="4" priority="353" operator="beginsWith" text="AUJ">
      <formula>LEFT((K4),LEN("AUJ"))=("AUJ")</formula>
    </cfRule>
  </conditionalFormatting>
  <conditionalFormatting sqref="K4:O14 R4:V14 Y4:Y10 AA4:AA10 AB4:AB6 AC4:AC10 AF4:AJ14 X5 Z6 Z8:Z10 AB8:AB10">
    <cfRule type="beginsWith" dxfId="5" priority="354" operator="beginsWith" text="REC">
      <formula>LEFT((K4),LEN("REC"))=("REC")</formula>
    </cfRule>
  </conditionalFormatting>
  <conditionalFormatting sqref="K4:O14 R4:V14 Y4:Y10 AA4:AA10 AB4:AB6 AC4:AC10 AF4:AJ14 X5 Z6 Z8:Z10 AB8:AB10">
    <cfRule type="beginsWith" dxfId="6" priority="355" operator="beginsWith" text="CLI">
      <formula>LEFT((K4),LEN("CLI"))=("CLI")</formula>
    </cfRule>
  </conditionalFormatting>
  <conditionalFormatting sqref="K4:O14 R4:V14 Y4:Y10 AA4:AA10 AB4:AB6 AC4:AC10 AF4:AJ14 X5 Z6 Z8:Z10 AB8:AB10">
    <cfRule type="beginsWith" dxfId="7" priority="356" operator="beginsWith" text="INT">
      <formula>LEFT((K4),LEN("INT"))=("INT")</formula>
    </cfRule>
  </conditionalFormatting>
  <conditionalFormatting sqref="K4:O14 R4:V14 Y4:Y10 AA4:AA10 AB4:AB6 AC4:AC10 AF4:AJ14 X5 Z6 Z8:Z10 AB8:AB10">
    <cfRule type="beginsWith" dxfId="8" priority="357" operator="beginsWith" text="CLIC">
      <formula>LEFT((K4),LEN("CLIC"))=("CLIC")</formula>
    </cfRule>
  </conditionalFormatting>
  <conditionalFormatting sqref="AF13:AJ13">
    <cfRule type="beginsWith" dxfId="0" priority="358" operator="beginsWith" text="PRE">
      <formula>LEFT((AF13),LEN("PRE"))=("PRE")</formula>
    </cfRule>
  </conditionalFormatting>
  <conditionalFormatting sqref="AF13:AJ13">
    <cfRule type="beginsWith" dxfId="1" priority="359" operator="beginsWith" text="VRE">
      <formula>LEFT((AF13),LEN("VRE"))=("VRE")</formula>
    </cfRule>
  </conditionalFormatting>
  <conditionalFormatting sqref="AF13:AJ13">
    <cfRule type="beginsWith" dxfId="2" priority="360" operator="beginsWith" text="ONL">
      <formula>LEFT((AF13),LEN("ONL"))=("ONL")</formula>
    </cfRule>
  </conditionalFormatting>
  <conditionalFormatting sqref="AF13:AJ13">
    <cfRule type="beginsWith" dxfId="3" priority="361" operator="beginsWith" text="ATR">
      <formula>LEFT((AF13),LEN("ATR"))=("ATR")</formula>
    </cfRule>
  </conditionalFormatting>
  <conditionalFormatting sqref="AF13:AJ13">
    <cfRule type="beginsWith" dxfId="4" priority="362" operator="beginsWith" text="AUJ">
      <formula>LEFT((AF13),LEN("AUJ"))=("AUJ")</formula>
    </cfRule>
  </conditionalFormatting>
  <conditionalFormatting sqref="AF13:AJ13">
    <cfRule type="beginsWith" dxfId="5" priority="363" operator="beginsWith" text="REC">
      <formula>LEFT((AF13),LEN("REC"))=("REC")</formula>
    </cfRule>
  </conditionalFormatting>
  <conditionalFormatting sqref="AF13:AJ13">
    <cfRule type="beginsWith" dxfId="6" priority="364" operator="beginsWith" text="CLI">
      <formula>LEFT((AF13),LEN("CLI"))=("CLI")</formula>
    </cfRule>
  </conditionalFormatting>
  <conditionalFormatting sqref="AF13:AJ13">
    <cfRule type="beginsWith" dxfId="7" priority="365" operator="beginsWith" text="INT">
      <formula>LEFT((AF13),LEN("INT"))=("INT")</formula>
    </cfRule>
  </conditionalFormatting>
  <conditionalFormatting sqref="AF13:AJ13">
    <cfRule type="beginsWith" dxfId="8" priority="366" operator="beginsWith" text="CLIC">
      <formula>LEFT((AF13),LEN("CLIC"))=("CLIC")</formula>
    </cfRule>
  </conditionalFormatting>
  <conditionalFormatting sqref="AF12:AJ12">
    <cfRule type="beginsWith" dxfId="0" priority="367" operator="beginsWith" text="PRE">
      <formula>LEFT((AF12),LEN("PRE"))=("PRE")</formula>
    </cfRule>
  </conditionalFormatting>
  <conditionalFormatting sqref="AF12:AJ12">
    <cfRule type="beginsWith" dxfId="1" priority="368" operator="beginsWith" text="VRE">
      <formula>LEFT((AF12),LEN("VRE"))=("VRE")</formula>
    </cfRule>
  </conditionalFormatting>
  <conditionalFormatting sqref="AF12:AJ12">
    <cfRule type="beginsWith" dxfId="2" priority="369" operator="beginsWith" text="ONL">
      <formula>LEFT((AF12),LEN("ONL"))=("ONL")</formula>
    </cfRule>
  </conditionalFormatting>
  <conditionalFormatting sqref="AF12:AJ12">
    <cfRule type="beginsWith" dxfId="3" priority="370" operator="beginsWith" text="ATR">
      <formula>LEFT((AF12),LEN("ATR"))=("ATR")</formula>
    </cfRule>
  </conditionalFormatting>
  <conditionalFormatting sqref="AF12:AJ12">
    <cfRule type="beginsWith" dxfId="4" priority="371" operator="beginsWith" text="AUJ">
      <formula>LEFT((AF12),LEN("AUJ"))=("AUJ")</formula>
    </cfRule>
  </conditionalFormatting>
  <conditionalFormatting sqref="AF12:AJ12">
    <cfRule type="beginsWith" dxfId="5" priority="372" operator="beginsWith" text="REC">
      <formula>LEFT((AF12),LEN("REC"))=("REC")</formula>
    </cfRule>
  </conditionalFormatting>
  <conditionalFormatting sqref="AF12:AJ12">
    <cfRule type="beginsWith" dxfId="6" priority="373" operator="beginsWith" text="CLI">
      <formula>LEFT((AF12),LEN("CLI"))=("CLI")</formula>
    </cfRule>
  </conditionalFormatting>
  <conditionalFormatting sqref="AF12:AJ12">
    <cfRule type="beginsWith" dxfId="7" priority="374" operator="beginsWith" text="INT">
      <formula>LEFT((AF12),LEN("INT"))=("INT")</formula>
    </cfRule>
  </conditionalFormatting>
  <conditionalFormatting sqref="AF12:AJ12">
    <cfRule type="beginsWith" dxfId="8" priority="375" operator="beginsWith" text="CLIC">
      <formula>LEFT((AF12),LEN("CLIC"))=("CLIC")</formula>
    </cfRule>
  </conditionalFormatting>
  <conditionalFormatting sqref="AC7">
    <cfRule type="beginsWith" dxfId="0" priority="376" operator="beginsWith" text="PRE">
      <formula>LEFT((AC7),LEN("PRE"))=("PRE")</formula>
    </cfRule>
  </conditionalFormatting>
  <conditionalFormatting sqref="AC7">
    <cfRule type="beginsWith" dxfId="1" priority="377" operator="beginsWith" text="VRE">
      <formula>LEFT((AC7),LEN("VRE"))=("VRE")</formula>
    </cfRule>
  </conditionalFormatting>
  <conditionalFormatting sqref="AC7">
    <cfRule type="beginsWith" dxfId="2" priority="378" operator="beginsWith" text="ONL">
      <formula>LEFT((AC7),LEN("ONL"))=("ONL")</formula>
    </cfRule>
  </conditionalFormatting>
  <conditionalFormatting sqref="AC7">
    <cfRule type="beginsWith" dxfId="3" priority="379" operator="beginsWith" text="ATR">
      <formula>LEFT((AC7),LEN("ATR"))=("ATR")</formula>
    </cfRule>
  </conditionalFormatting>
  <conditionalFormatting sqref="AC7">
    <cfRule type="beginsWith" dxfId="4" priority="380" operator="beginsWith" text="AUJ">
      <formula>LEFT((AC7),LEN("AUJ"))=("AUJ")</formula>
    </cfRule>
  </conditionalFormatting>
  <conditionalFormatting sqref="AC7">
    <cfRule type="beginsWith" dxfId="5" priority="381" operator="beginsWith" text="REC">
      <formula>LEFT((AC7),LEN("REC"))=("REC")</formula>
    </cfRule>
  </conditionalFormatting>
  <conditionalFormatting sqref="AC7">
    <cfRule type="beginsWith" dxfId="6" priority="382" operator="beginsWith" text="CLI">
      <formula>LEFT((AC7),LEN("CLI"))=("CLI")</formula>
    </cfRule>
  </conditionalFormatting>
  <conditionalFormatting sqref="AC7">
    <cfRule type="beginsWith" dxfId="7" priority="383" operator="beginsWith" text="INT">
      <formula>LEFT((AC7),LEN("INT"))=("INT")</formula>
    </cfRule>
  </conditionalFormatting>
  <conditionalFormatting sqref="AC7">
    <cfRule type="beginsWith" dxfId="8" priority="384" operator="beginsWith" text="CLIC">
      <formula>LEFT((AC7),LEN("CLIC"))=("CLIC")</formula>
    </cfRule>
  </conditionalFormatting>
  <conditionalFormatting sqref="AB4:AC14 AF4:AF6 AJ5:AJ6 R6:S6 T6:T8 U6:V6 AG6:AI6 AA7 R8:S8 U8:V8 AF8:AF10 AI9 K10:L10 V10 Y10:AA10">
    <cfRule type="beginsWith" dxfId="0" priority="385" operator="beginsWith" text="PRE">
      <formula>LEFT((AB4),LEN("PRE"))=("PRE")</formula>
    </cfRule>
  </conditionalFormatting>
  <conditionalFormatting sqref="AB4:AC14 AF4:AF6 AJ5:AJ6 R6:S6 T6:T8 U6:V6 AG6:AI6 AA7 R8:S8 U8:V8 AF8:AF10 AI9 K10:L10 V10 Y10:AA10">
    <cfRule type="beginsWith" dxfId="1" priority="386" operator="beginsWith" text="VRE">
      <formula>LEFT((AB4),LEN("VRE"))=("VRE")</formula>
    </cfRule>
  </conditionalFormatting>
  <conditionalFormatting sqref="AB4:AC14 AF4:AF6 AJ5:AJ6 R6:S6 T6:T8 U6:V6 AG6:AI6 AA7 R8:S8 U8:V8 AF8:AF10 AI9 K10:L10 V10 Y10:AA10">
    <cfRule type="beginsWith" dxfId="2" priority="387" operator="beginsWith" text="ONL">
      <formula>LEFT((AB4),LEN("ONL"))=("ONL")</formula>
    </cfRule>
  </conditionalFormatting>
  <conditionalFormatting sqref="AB4:AC14 AF4:AF6 AJ5:AJ6 R6:S6 T6:T8 U6:V6 AG6:AI6 AA7 R8:S8 U8:V8 AF8:AF10 AI9 K10:L10 V10 Y10:AA10">
    <cfRule type="beginsWith" dxfId="3" priority="388" operator="beginsWith" text="ATR">
      <formula>LEFT((AB4),LEN("ATR"))=("ATR")</formula>
    </cfRule>
  </conditionalFormatting>
  <conditionalFormatting sqref="AB4:AC14 AF4:AF6 AJ5:AJ6 R6:S6 T6:T8 U6:V6 AG6:AI6 AA7 R8:S8 U8:V8 AF8:AF10 AI9 K10:L10 V10 Y10:AA10">
    <cfRule type="beginsWith" dxfId="4" priority="389" operator="beginsWith" text="AUJ">
      <formula>LEFT((AB4),LEN("AUJ"))=("AUJ")</formula>
    </cfRule>
  </conditionalFormatting>
  <conditionalFormatting sqref="AB4:AC14 AF4:AF6 AJ5:AJ6 R6:S6 T6:T8 U6:V6 AG6:AI6 AA7 R8:S8 U8:V8 AF8:AF10 AI9 K10:L10 V10 Y10:AA10">
    <cfRule type="beginsWith" dxfId="5" priority="390" operator="beginsWith" text="REC">
      <formula>LEFT((AB4),LEN("REC"))=("REC")</formula>
    </cfRule>
  </conditionalFormatting>
  <conditionalFormatting sqref="AB4:AC14 AF4:AF6 AJ5:AJ6 R6:S6 T6:T8 U6:V6 AG6:AI6 AA7 R8:S8 U8:V8 AF8:AF10 AI9 K10:L10 V10 Y10:AA10">
    <cfRule type="beginsWith" dxfId="6" priority="391" operator="beginsWith" text="CLI">
      <formula>LEFT((AB4),LEN("CLI"))=("CLI")</formula>
    </cfRule>
  </conditionalFormatting>
  <conditionalFormatting sqref="AB4:AC14 AF4:AF6 AJ5:AJ6 R6:S6 T6:T8 U6:V6 AG6:AI6 AA7 R8:S8 U8:V8 AF8:AF10 AI9 K10:L10 V10 Y10:AA10">
    <cfRule type="beginsWith" dxfId="7" priority="392" operator="beginsWith" text="INT">
      <formula>LEFT((AB4),LEN("INT"))=("INT")</formula>
    </cfRule>
  </conditionalFormatting>
  <conditionalFormatting sqref="AB4:AC14 AF4:AF6 AJ5:AJ6 R6:S6 T6:T8 U6:V6 AG6:AI6 AA7 R8:S8 U8:V8 AF8:AF10 AI9 K10:L10 V10 Y10:AA10">
    <cfRule type="beginsWith" dxfId="8" priority="393" operator="beginsWith" text="CLIC">
      <formula>LEFT((AB4),LEN("CLIC"))=("CLIC")</formula>
    </cfRule>
  </conditionalFormatting>
  <conditionalFormatting sqref="D8:H8">
    <cfRule type="beginsWith" dxfId="0" priority="394" operator="beginsWith" text="PRE">
      <formula>LEFT((D8),LEN("PRE"))=("PRE")</formula>
    </cfRule>
  </conditionalFormatting>
  <conditionalFormatting sqref="D8:H8">
    <cfRule type="beginsWith" dxfId="1" priority="395" operator="beginsWith" text="VRE">
      <formula>LEFT((D8),LEN("VRE"))=("VRE")</formula>
    </cfRule>
  </conditionalFormatting>
  <conditionalFormatting sqref="D8:H8">
    <cfRule type="beginsWith" dxfId="2" priority="396" operator="beginsWith" text="ONL">
      <formula>LEFT((D8),LEN("ONL"))=("ONL")</formula>
    </cfRule>
  </conditionalFormatting>
  <conditionalFormatting sqref="D8:H8">
    <cfRule type="beginsWith" dxfId="3" priority="397" operator="beginsWith" text="ATR">
      <formula>LEFT((D8),LEN("ATR"))=("ATR")</formula>
    </cfRule>
  </conditionalFormatting>
  <conditionalFormatting sqref="D8:H8">
    <cfRule type="beginsWith" dxfId="4" priority="398" operator="beginsWith" text="AUJ">
      <formula>LEFT((D8),LEN("AUJ"))=("AUJ")</formula>
    </cfRule>
  </conditionalFormatting>
  <conditionalFormatting sqref="D8:H8">
    <cfRule type="beginsWith" dxfId="5" priority="399" operator="beginsWith" text="REC">
      <formula>LEFT((D8),LEN("REC"))=("REC")</formula>
    </cfRule>
  </conditionalFormatting>
  <conditionalFormatting sqref="D8:H8">
    <cfRule type="beginsWith" dxfId="6" priority="400" operator="beginsWith" text="CLI">
      <formula>LEFT((D8),LEN("CLI"))=("CLI")</formula>
    </cfRule>
  </conditionalFormatting>
  <conditionalFormatting sqref="D8:H8">
    <cfRule type="beginsWith" dxfId="7" priority="401" operator="beginsWith" text="INT">
      <formula>LEFT((D8),LEN("INT"))=("INT")</formula>
    </cfRule>
  </conditionalFormatting>
  <conditionalFormatting sqref="D8:H8">
    <cfRule type="beginsWith" dxfId="8" priority="402" operator="beginsWith" text="CLIC">
      <formula>LEFT((D8),LEN("CLIC"))=("CLIC")</formula>
    </cfRule>
  </conditionalFormatting>
  <conditionalFormatting sqref="C16:C17 C19:C21 C23">
    <cfRule type="beginsWith" dxfId="2" priority="403" operator="beginsWith" text="ONL">
      <formula>LEFT((C16),LEN("ONL"))=("ONL")</formula>
    </cfRule>
  </conditionalFormatting>
  <conditionalFormatting sqref="C16:C17 C19:C21 C23">
    <cfRule type="beginsWith" dxfId="3" priority="404" operator="beginsWith" text="ATR">
      <formula>LEFT((C16),LEN("ATR"))=("ATR")</formula>
    </cfRule>
  </conditionalFormatting>
  <conditionalFormatting sqref="C16:C17 C19:C21 C23">
    <cfRule type="beginsWith" dxfId="4" priority="405" operator="beginsWith" text="AUJ">
      <formula>LEFT((C16),LEN("AUJ"))=("AUJ")</formula>
    </cfRule>
  </conditionalFormatting>
  <conditionalFormatting sqref="C16:C17 C19:C21 C23">
    <cfRule type="beginsWith" dxfId="5" priority="406" operator="beginsWith" text="REC">
      <formula>LEFT((C16),LEN("REC"))=("REC")</formula>
    </cfRule>
  </conditionalFormatting>
  <conditionalFormatting sqref="C16:C17 C19:C21 C23">
    <cfRule type="beginsWith" dxfId="6" priority="407" operator="beginsWith" text="CLI">
      <formula>LEFT((C16),LEN("CLI"))=("CLI")</formula>
    </cfRule>
  </conditionalFormatting>
  <conditionalFormatting sqref="C16:C17 C19:C21 C23">
    <cfRule type="beginsWith" dxfId="7" priority="408" operator="beginsWith" text="INT">
      <formula>LEFT((C16),LEN("INT"))=("INT")</formula>
    </cfRule>
  </conditionalFormatting>
  <conditionalFormatting sqref="C24">
    <cfRule type="beginsWith" dxfId="2" priority="409" operator="beginsWith" text="ONL">
      <formula>LEFT((C24),LEN("ONL"))=("ONL")</formula>
    </cfRule>
  </conditionalFormatting>
  <conditionalFormatting sqref="C24">
    <cfRule type="beginsWith" dxfId="3" priority="410" operator="beginsWith" text="ATR">
      <formula>LEFT((C24),LEN("ATR"))=("ATR")</formula>
    </cfRule>
  </conditionalFormatting>
  <conditionalFormatting sqref="C24">
    <cfRule type="beginsWith" dxfId="4" priority="411" operator="beginsWith" text="AUJ">
      <formula>LEFT((C24),LEN("AUJ"))=("AUJ")</formula>
    </cfRule>
  </conditionalFormatting>
  <conditionalFormatting sqref="C24">
    <cfRule type="beginsWith" dxfId="5" priority="412" operator="beginsWith" text="REC">
      <formula>LEFT((C24),LEN("REC"))=("REC")</formula>
    </cfRule>
  </conditionalFormatting>
  <conditionalFormatting sqref="C24">
    <cfRule type="beginsWith" dxfId="6" priority="413" operator="beginsWith" text="CLI">
      <formula>LEFT((C24),LEN("CLI"))=("CLI")</formula>
    </cfRule>
  </conditionalFormatting>
  <conditionalFormatting sqref="C24">
    <cfRule type="beginsWith" dxfId="7" priority="414" operator="beginsWith" text="INT">
      <formula>LEFT((C24),LEN("INT"))=("INT")</formula>
    </cfRule>
  </conditionalFormatting>
  <conditionalFormatting sqref="C18">
    <cfRule type="beginsWith" dxfId="2" priority="415" operator="beginsWith" text="ONL">
      <formula>LEFT((C18),LEN("ONL"))=("ONL")</formula>
    </cfRule>
  </conditionalFormatting>
  <conditionalFormatting sqref="C18">
    <cfRule type="beginsWith" dxfId="3" priority="416" operator="beginsWith" text="ATR">
      <formula>LEFT((C18),LEN("ATR"))=("ATR")</formula>
    </cfRule>
  </conditionalFormatting>
  <conditionalFormatting sqref="C18">
    <cfRule type="beginsWith" dxfId="4" priority="417" operator="beginsWith" text="AUJ">
      <formula>LEFT((C18),LEN("AUJ"))=("AUJ")</formula>
    </cfRule>
  </conditionalFormatting>
  <conditionalFormatting sqref="C18">
    <cfRule type="beginsWith" dxfId="5" priority="418" operator="beginsWith" text="REC">
      <formula>LEFT((C18),LEN("REC"))=("REC")</formula>
    </cfRule>
  </conditionalFormatting>
  <conditionalFormatting sqref="C18">
    <cfRule type="beginsWith" dxfId="6" priority="419" operator="beginsWith" text="CLI">
      <formula>LEFT((C18),LEN("CLI"))=("CLI")</formula>
    </cfRule>
  </conditionalFormatting>
  <conditionalFormatting sqref="C18">
    <cfRule type="beginsWith" dxfId="7" priority="420" operator="beginsWith" text="INT">
      <formula>LEFT((C18),LEN("INT"))=("INT")</formula>
    </cfRule>
  </conditionalFormatting>
  <conditionalFormatting sqref="C22">
    <cfRule type="beginsWith" dxfId="0" priority="421" operator="beginsWith" text="PRE">
      <formula>LEFT((C22),LEN("PRE"))=("PRE")</formula>
    </cfRule>
  </conditionalFormatting>
  <conditionalFormatting sqref="C22">
    <cfRule type="beginsWith" dxfId="1" priority="422" operator="beginsWith" text="VRE">
      <formula>LEFT((C22),LEN("VRE"))=("VRE")</formula>
    </cfRule>
  </conditionalFormatting>
  <conditionalFormatting sqref="C22">
    <cfRule type="beginsWith" dxfId="2" priority="423" operator="beginsWith" text="ONL">
      <formula>LEFT((C22),LEN("ONL"))=("ONL")</formula>
    </cfRule>
  </conditionalFormatting>
  <conditionalFormatting sqref="C22">
    <cfRule type="beginsWith" dxfId="3" priority="424" operator="beginsWith" text="ATR">
      <formula>LEFT((C22),LEN("ATR"))=("ATR")</formula>
    </cfRule>
  </conditionalFormatting>
  <conditionalFormatting sqref="C22">
    <cfRule type="beginsWith" dxfId="4" priority="425" operator="beginsWith" text="AUJ">
      <formula>LEFT((C22),LEN("AUJ"))=("AUJ")</formula>
    </cfRule>
  </conditionalFormatting>
  <conditionalFormatting sqref="C22">
    <cfRule type="beginsWith" dxfId="5" priority="426" operator="beginsWith" text="REC">
      <formula>LEFT((C22),LEN("REC"))=("REC")</formula>
    </cfRule>
  </conditionalFormatting>
  <conditionalFormatting sqref="C22">
    <cfRule type="beginsWith" dxfId="6" priority="427" operator="beginsWith" text="CLI">
      <formula>LEFT((C22),LEN("CLI"))=("CLI")</formula>
    </cfRule>
  </conditionalFormatting>
  <conditionalFormatting sqref="C22">
    <cfRule type="beginsWith" dxfId="7" priority="428" operator="beginsWith" text="INT">
      <formula>LEFT((C22),LEN("INT"))=("INT")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8.43"/>
    <col customWidth="1" min="2" max="2" width="44.29"/>
    <col customWidth="1" min="3" max="3" width="13.86"/>
    <col customWidth="1" min="4" max="4" width="21.71"/>
    <col customWidth="1" min="5" max="19" width="21.14"/>
    <col customWidth="1" min="20" max="20" width="21.86"/>
    <col customWidth="1" min="21" max="21" width="20.57"/>
    <col customWidth="1" min="22" max="22" width="20.14"/>
    <col customWidth="1" min="23" max="23" width="18.43"/>
    <col customWidth="1" min="24" max="24" width="16.29"/>
    <col customWidth="1" min="25" max="29" width="20.71"/>
    <col customWidth="1" min="30" max="31" width="12.71"/>
    <col customWidth="1" min="32" max="32" width="20.71"/>
    <col customWidth="1" min="33" max="36" width="24.0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2"/>
      <c r="C1" s="3" t="s">
        <v>66</v>
      </c>
      <c r="D1" s="4">
        <v>2026.0</v>
      </c>
      <c r="E1" s="5" t="s">
        <v>127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 t="shared" ref="J1:L1" si="1">C1&amp;"-"&amp;B2&amp;" "&amp;C2</f>
        <v>AUJ-Dad kj</v>
      </c>
      <c r="K1" s="9" t="str">
        <f t="shared" si="1"/>
        <v>2026-kj SEGUNDA-FEIRA</v>
      </c>
      <c r="L1" s="9" t="str">
        <f t="shared" si="1"/>
        <v>março-SEGUNDA-FEIRA TERÇA-FEIRA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2"/>
      <c r="AQ1" s="10"/>
      <c r="AR1" s="10"/>
      <c r="AS1" s="10"/>
    </row>
    <row r="2" ht="24.75" customHeight="1">
      <c r="A2" s="14">
        <f>NETWORKDAYS($A$4,$A$5)</f>
        <v>22</v>
      </c>
      <c r="B2" s="15" t="s">
        <v>96</v>
      </c>
      <c r="C2" s="15" t="s">
        <v>97</v>
      </c>
      <c r="D2" s="17" t="s">
        <v>1</v>
      </c>
      <c r="E2" s="17" t="str">
        <f t="shared" ref="E2:AJ2" si="2">UPPER(TEXT(E3,"dddd"))</f>
        <v>TERÇA-FEIRA</v>
      </c>
      <c r="F2" s="17" t="str">
        <f t="shared" si="2"/>
        <v>QUARTA-FEIRA</v>
      </c>
      <c r="G2" s="17" t="str">
        <f t="shared" si="2"/>
        <v>QUINTA-FEIRA</v>
      </c>
      <c r="H2" s="17" t="str">
        <f t="shared" si="2"/>
        <v>SEXTA-FEIRA</v>
      </c>
      <c r="I2" s="18" t="str">
        <f t="shared" si="2"/>
        <v>SÁBADO</v>
      </c>
      <c r="J2" s="18" t="str">
        <f t="shared" si="2"/>
        <v>DOMINGO</v>
      </c>
      <c r="K2" s="17" t="str">
        <f t="shared" si="2"/>
        <v>SEGUNDA-FEIRA</v>
      </c>
      <c r="L2" s="17" t="str">
        <f t="shared" si="2"/>
        <v>TERÇA-FEIRA</v>
      </c>
      <c r="M2" s="17" t="str">
        <f t="shared" si="2"/>
        <v>QUARTA-FEIRA</v>
      </c>
      <c r="N2" s="17" t="str">
        <f t="shared" si="2"/>
        <v>QUINTA-FEIRA</v>
      </c>
      <c r="O2" s="17" t="str">
        <f t="shared" si="2"/>
        <v>SEXTA-FEIRA</v>
      </c>
      <c r="P2" s="18" t="str">
        <f t="shared" si="2"/>
        <v>SÁBADO</v>
      </c>
      <c r="Q2" s="18" t="str">
        <f t="shared" si="2"/>
        <v>DOMINGO</v>
      </c>
      <c r="R2" s="17" t="str">
        <f t="shared" si="2"/>
        <v>SEGUNDA-FEIRA</v>
      </c>
      <c r="S2" s="17" t="str">
        <f t="shared" si="2"/>
        <v>TERÇA-FEIRA</v>
      </c>
      <c r="T2" s="17" t="str">
        <f t="shared" si="2"/>
        <v>QUARTA-FEIRA</v>
      </c>
      <c r="U2" s="17" t="str">
        <f t="shared" si="2"/>
        <v>QUINTA-FEIRA</v>
      </c>
      <c r="V2" s="17" t="str">
        <f t="shared" si="2"/>
        <v>SEXTA-FEIRA</v>
      </c>
      <c r="W2" s="18" t="str">
        <f t="shared" si="2"/>
        <v>SÁBADO</v>
      </c>
      <c r="X2" s="18" t="str">
        <f t="shared" si="2"/>
        <v>DOMINGO</v>
      </c>
      <c r="Y2" s="17" t="str">
        <f t="shared" si="2"/>
        <v>SEGUNDA-FEIRA</v>
      </c>
      <c r="Z2" s="17" t="str">
        <f t="shared" si="2"/>
        <v>TERÇA-FEIRA</v>
      </c>
      <c r="AA2" s="17" t="str">
        <f t="shared" si="2"/>
        <v>QUARTA-FEIRA</v>
      </c>
      <c r="AB2" s="17" t="str">
        <f t="shared" si="2"/>
        <v>QUINTA-FEIRA</v>
      </c>
      <c r="AC2" s="17" t="str">
        <f t="shared" si="2"/>
        <v>SEXTA-FEIRA</v>
      </c>
      <c r="AD2" s="18" t="str">
        <f t="shared" si="2"/>
        <v>SÁBADO</v>
      </c>
      <c r="AE2" s="18" t="str">
        <f t="shared" si="2"/>
        <v>DOMINGO</v>
      </c>
      <c r="AF2" s="17" t="str">
        <f t="shared" si="2"/>
        <v>SEGUNDA-FEIRA</v>
      </c>
      <c r="AG2" s="17" t="str">
        <f t="shared" si="2"/>
        <v>TERÇA-FEIRA</v>
      </c>
      <c r="AH2" s="17" t="str">
        <f t="shared" si="2"/>
        <v>QUARTA-FEIRA</v>
      </c>
      <c r="AI2" s="17" t="str">
        <f t="shared" si="2"/>
        <v>QUINTA-FEIRA</v>
      </c>
      <c r="AJ2" s="17" t="str">
        <f t="shared" si="2"/>
        <v>SEXTA-FEIRA</v>
      </c>
      <c r="AK2" s="11"/>
      <c r="AL2" s="19"/>
      <c r="AM2" s="19"/>
      <c r="AN2" s="20"/>
      <c r="AO2" s="20"/>
      <c r="AP2" s="19"/>
      <c r="AQ2" s="20"/>
      <c r="AR2" s="20"/>
      <c r="AS2" s="20"/>
    </row>
    <row r="3" ht="30.0" customHeight="1">
      <c r="A3" s="12">
        <f>COUNTA(B4:B7)</f>
        <v>4</v>
      </c>
      <c r="B3" s="73" t="s">
        <v>2</v>
      </c>
      <c r="C3" s="23" t="s">
        <v>3</v>
      </c>
      <c r="D3" s="74">
        <v>46076.0</v>
      </c>
      <c r="E3" s="25">
        <f t="shared" ref="E3:AJ3" si="3">D3+1</f>
        <v>46077</v>
      </c>
      <c r="F3" s="25">
        <f t="shared" si="3"/>
        <v>46078</v>
      </c>
      <c r="G3" s="25">
        <f t="shared" si="3"/>
        <v>46079</v>
      </c>
      <c r="H3" s="25">
        <f t="shared" si="3"/>
        <v>46080</v>
      </c>
      <c r="I3" s="26">
        <f t="shared" si="3"/>
        <v>46081</v>
      </c>
      <c r="J3" s="26">
        <f t="shared" si="3"/>
        <v>46082</v>
      </c>
      <c r="K3" s="25">
        <f t="shared" si="3"/>
        <v>46083</v>
      </c>
      <c r="L3" s="25">
        <f t="shared" si="3"/>
        <v>46084</v>
      </c>
      <c r="M3" s="25">
        <f t="shared" si="3"/>
        <v>46085</v>
      </c>
      <c r="N3" s="25">
        <f t="shared" si="3"/>
        <v>46086</v>
      </c>
      <c r="O3" s="25">
        <f t="shared" si="3"/>
        <v>46087</v>
      </c>
      <c r="P3" s="26">
        <f t="shared" si="3"/>
        <v>46088</v>
      </c>
      <c r="Q3" s="26">
        <f t="shared" si="3"/>
        <v>46089</v>
      </c>
      <c r="R3" s="25">
        <f t="shared" si="3"/>
        <v>46090</v>
      </c>
      <c r="S3" s="25">
        <f t="shared" si="3"/>
        <v>46091</v>
      </c>
      <c r="T3" s="25">
        <f t="shared" si="3"/>
        <v>46092</v>
      </c>
      <c r="U3" s="25">
        <f t="shared" si="3"/>
        <v>46093</v>
      </c>
      <c r="V3" s="25">
        <f t="shared" si="3"/>
        <v>46094</v>
      </c>
      <c r="W3" s="26">
        <f t="shared" si="3"/>
        <v>46095</v>
      </c>
      <c r="X3" s="26">
        <f t="shared" si="3"/>
        <v>46096</v>
      </c>
      <c r="Y3" s="25">
        <f t="shared" si="3"/>
        <v>46097</v>
      </c>
      <c r="Z3" s="25">
        <f t="shared" si="3"/>
        <v>46098</v>
      </c>
      <c r="AA3" s="25">
        <f t="shared" si="3"/>
        <v>46099</v>
      </c>
      <c r="AB3" s="25">
        <f t="shared" si="3"/>
        <v>46100</v>
      </c>
      <c r="AC3" s="25">
        <f t="shared" si="3"/>
        <v>46101</v>
      </c>
      <c r="AD3" s="26">
        <f t="shared" si="3"/>
        <v>46102</v>
      </c>
      <c r="AE3" s="26">
        <f t="shared" si="3"/>
        <v>46103</v>
      </c>
      <c r="AF3" s="25">
        <f t="shared" si="3"/>
        <v>46104</v>
      </c>
      <c r="AG3" s="25">
        <f t="shared" si="3"/>
        <v>46105</v>
      </c>
      <c r="AH3" s="25">
        <f t="shared" si="3"/>
        <v>46106</v>
      </c>
      <c r="AI3" s="25">
        <f t="shared" si="3"/>
        <v>46107</v>
      </c>
      <c r="AJ3" s="25">
        <f t="shared" si="3"/>
        <v>46108</v>
      </c>
      <c r="AK3" s="11"/>
      <c r="AL3" s="27" t="s">
        <v>4</v>
      </c>
      <c r="AM3" s="27" t="s">
        <v>5</v>
      </c>
      <c r="AN3" s="28" t="s">
        <v>6</v>
      </c>
      <c r="AO3" s="10"/>
      <c r="AP3" s="12"/>
      <c r="AQ3" s="10"/>
      <c r="AR3" s="10"/>
      <c r="AS3" s="28" t="s">
        <v>6</v>
      </c>
    </row>
    <row r="4" ht="104.25" customHeight="1">
      <c r="A4" s="29">
        <v>46082.0</v>
      </c>
      <c r="B4" s="30" t="s">
        <v>7</v>
      </c>
      <c r="C4" s="31" t="s">
        <v>8</v>
      </c>
      <c r="D4" s="79" t="str">
        <f>Fev!AF4</f>
        <v>VRE - DESLOCAMENTO</v>
      </c>
      <c r="E4" s="79" t="str">
        <f>Fev!AG4</f>
        <v>CLI- TOp SKT90S - CIMENTOS NACIONAL - SETE LAGOAS - ALINHAR SOBRE ASSESSMENT FEITO PELO TIAGO BARBOZA NESTA OPERAÇÃO</v>
      </c>
      <c r="F4" s="79" t="str">
        <f>Fev!AH4</f>
        <v>CLI- TOp SKT90S - CIMENTOS NACIONAL - SETE LAGOAS - ALINHAR SOBRE ASSESSMENT FEITO PELO TIAGO BARBOZA NESTA OPERAÇÃO</v>
      </c>
      <c r="G4" s="79" t="str">
        <f>Fev!AI4</f>
        <v>CLI- TOp SKT90S - CIMENTOS NACIONAL - SETE LAGOAS - ALINHAR SOBRE ASSESSMENT FEITO PELO TIAGO BARBOZA NESTA OPERAÇÃO</v>
      </c>
      <c r="H4" s="79" t="str">
        <f>Fev!AJ4</f>
        <v>CLI- TOp SKT90S - CIMENTOS NACIONAL - SETE LAGOAS - ALINHAR SOBRE ASSESSMENT FEITO PELO TIAGO BARBOZA NESTA OPERAÇÃO</v>
      </c>
      <c r="I4" s="75"/>
      <c r="J4" s="75"/>
      <c r="K4" s="78" t="s">
        <v>128</v>
      </c>
      <c r="L4" s="78" t="s">
        <v>128</v>
      </c>
      <c r="M4" s="78" t="s">
        <v>128</v>
      </c>
      <c r="N4" s="78" t="s">
        <v>128</v>
      </c>
      <c r="O4" s="78" t="s">
        <v>128</v>
      </c>
      <c r="P4" s="75"/>
      <c r="Q4" s="75"/>
      <c r="R4" s="38" t="s">
        <v>14</v>
      </c>
      <c r="S4" s="48" t="s">
        <v>129</v>
      </c>
      <c r="T4" s="48" t="s">
        <v>129</v>
      </c>
      <c r="U4" s="38" t="s">
        <v>14</v>
      </c>
      <c r="V4" s="78" t="s">
        <v>128</v>
      </c>
      <c r="W4" s="75"/>
      <c r="X4" s="75"/>
      <c r="Y4" s="78" t="s">
        <v>118</v>
      </c>
      <c r="Z4" s="78" t="s">
        <v>118</v>
      </c>
      <c r="AA4" s="78" t="s">
        <v>118</v>
      </c>
      <c r="AB4" s="78" t="s">
        <v>128</v>
      </c>
      <c r="AC4" s="78" t="s">
        <v>128</v>
      </c>
      <c r="AD4" s="75"/>
      <c r="AE4" s="75"/>
      <c r="AF4" s="78" t="s">
        <v>130</v>
      </c>
      <c r="AG4" s="38" t="s">
        <v>14</v>
      </c>
      <c r="AH4" s="77" t="s">
        <v>131</v>
      </c>
      <c r="AI4" s="77" t="s">
        <v>131</v>
      </c>
      <c r="AJ4" s="77" t="s">
        <v>131</v>
      </c>
      <c r="AK4" s="11"/>
      <c r="AL4" s="12">
        <f t="shared" ref="AL4:AL10" si="4">$A$2-(COUNTIF(J4:AJ4,"AUJ*"))</f>
        <v>22</v>
      </c>
      <c r="AM4" s="12">
        <f t="shared" ref="AM4:AM10" si="5">(COUNTIF(J4:AJ4,"CLI*")+COUNTIF(J4:AJ4,"ATR*")+COUNTIF(J4:AJ4,"INT*")+COUNTIF(J4:AJ4,"VRE*")+COUNTIF(J4:AJ4,"ONL*"))</f>
        <v>11</v>
      </c>
      <c r="AN4" s="41">
        <f t="shared" ref="AN4:AN10" si="6">IFERROR(AM4/AL4,0)</f>
        <v>0.5</v>
      </c>
      <c r="AO4" s="10"/>
      <c r="AP4" s="42" t="s">
        <v>16</v>
      </c>
      <c r="AQ4" s="12">
        <f t="shared" ref="AQ4:AQ13" si="7">AK17</f>
        <v>61</v>
      </c>
      <c r="AR4" s="10"/>
      <c r="AS4" s="41">
        <f>AN16</f>
        <v>0.582781457</v>
      </c>
    </row>
    <row r="5" ht="74.25" customHeight="1">
      <c r="A5" s="29">
        <v>46112.0</v>
      </c>
      <c r="B5" s="43" t="s">
        <v>17</v>
      </c>
      <c r="C5" s="44" t="s">
        <v>18</v>
      </c>
      <c r="D5" s="79" t="str">
        <f>Fev!AF5</f>
        <v>VRE - DESLOCAMENTO</v>
      </c>
      <c r="E5" s="79" t="str">
        <f>Fev!AG5</f>
        <v>CLI - TOp SY750 E 500 - MML - TREINAR O INSTRUTOR DO CLIENTE E TALVEZ ALGUNS OPERADORES.</v>
      </c>
      <c r="F5" s="79" t="str">
        <f>Fev!AH5</f>
        <v>CLI - TOp SY750 E 500 - MML - TREINAR O INSTRUTOR DO CLIENTE E TALVEZ ALGUNS OPERADORES.</v>
      </c>
      <c r="G5" s="79" t="str">
        <f>Fev!AI5</f>
        <v>CLI - TOp SY750 E 500 - MML - TREINAR O INSTRUTOR DO CLIENTE E TALVEZ ALGUNS OPERADORES.</v>
      </c>
      <c r="H5" s="79" t="str">
        <f>Fev!AJ5</f>
        <v>VRE - DESLOCAMENTO</v>
      </c>
      <c r="I5" s="75"/>
      <c r="J5" s="75"/>
      <c r="K5" s="38" t="s">
        <v>14</v>
      </c>
      <c r="L5" s="48" t="s">
        <v>132</v>
      </c>
      <c r="M5" s="48" t="s">
        <v>132</v>
      </c>
      <c r="N5" s="48" t="s">
        <v>132</v>
      </c>
      <c r="O5" s="48" t="s">
        <v>132</v>
      </c>
      <c r="P5" s="75"/>
      <c r="Q5" s="75"/>
      <c r="R5" s="78" t="s">
        <v>128</v>
      </c>
      <c r="S5" s="48" t="s">
        <v>133</v>
      </c>
      <c r="T5" s="48" t="s">
        <v>134</v>
      </c>
      <c r="U5" s="48" t="s">
        <v>135</v>
      </c>
      <c r="V5" s="78" t="s">
        <v>128</v>
      </c>
      <c r="W5" s="75"/>
      <c r="X5" s="75"/>
      <c r="Y5" s="38" t="s">
        <v>14</v>
      </c>
      <c r="Z5" s="48" t="s">
        <v>136</v>
      </c>
      <c r="AA5" s="48" t="s">
        <v>136</v>
      </c>
      <c r="AB5" s="48" t="s">
        <v>136</v>
      </c>
      <c r="AC5" s="48" t="s">
        <v>136</v>
      </c>
      <c r="AD5" s="75"/>
      <c r="AE5" s="75"/>
      <c r="AF5" s="78" t="s">
        <v>137</v>
      </c>
      <c r="AG5" s="78" t="s">
        <v>118</v>
      </c>
      <c r="AH5" s="78" t="s">
        <v>118</v>
      </c>
      <c r="AI5" s="78" t="s">
        <v>138</v>
      </c>
      <c r="AJ5" s="78" t="s">
        <v>118</v>
      </c>
      <c r="AK5" s="11"/>
      <c r="AL5" s="12">
        <f t="shared" si="4"/>
        <v>21</v>
      </c>
      <c r="AM5" s="12">
        <f t="shared" si="5"/>
        <v>17</v>
      </c>
      <c r="AN5" s="41">
        <f t="shared" si="6"/>
        <v>0.8095238095</v>
      </c>
      <c r="AO5" s="10"/>
      <c r="AP5" s="42" t="s">
        <v>33</v>
      </c>
      <c r="AQ5" s="12">
        <f t="shared" si="7"/>
        <v>0</v>
      </c>
      <c r="AR5" s="10"/>
      <c r="AS5" s="10"/>
    </row>
    <row r="6" ht="67.5" customHeight="1">
      <c r="A6" s="49"/>
      <c r="B6" s="43" t="s">
        <v>34</v>
      </c>
      <c r="C6" s="44" t="s">
        <v>35</v>
      </c>
      <c r="D6" s="79" t="str">
        <f>Fev!AF6</f>
        <v>VRE - DESLOCAMENTO</v>
      </c>
      <c r="E6" s="79" t="str">
        <f>Fev!AG6</f>
        <v>CLI - ROTOGRAMA LHOIST MATOZINHOS</v>
      </c>
      <c r="F6" s="79" t="str">
        <f>Fev!AH6</f>
        <v>CLI - ROTOGRAMA LHOIST MATOZINHOS</v>
      </c>
      <c r="G6" s="79" t="str">
        <f>Fev!AI6</f>
        <v>VRE - DESLOCAMENTO</v>
      </c>
      <c r="H6" s="79" t="str">
        <f>Fev!AJ6</f>
        <v>VRE - RELATÓRIO ROTOGRAMA LHOIST</v>
      </c>
      <c r="I6" s="75"/>
      <c r="J6" s="75"/>
      <c r="K6" s="39" t="s">
        <v>14</v>
      </c>
      <c r="L6" s="48" t="s">
        <v>139</v>
      </c>
      <c r="M6" s="48" t="s">
        <v>139</v>
      </c>
      <c r="N6" s="48" t="s">
        <v>139</v>
      </c>
      <c r="O6" s="39" t="s">
        <v>14</v>
      </c>
      <c r="P6" s="75"/>
      <c r="Q6" s="75"/>
      <c r="R6" s="38" t="s">
        <v>14</v>
      </c>
      <c r="S6" s="48" t="s">
        <v>140</v>
      </c>
      <c r="T6" s="48" t="s">
        <v>140</v>
      </c>
      <c r="U6" s="48" t="s">
        <v>140</v>
      </c>
      <c r="V6" s="48" t="s">
        <v>140</v>
      </c>
      <c r="W6" s="75"/>
      <c r="X6" s="75"/>
      <c r="Y6" s="48" t="s">
        <v>141</v>
      </c>
      <c r="Z6" s="48" t="s">
        <v>141</v>
      </c>
      <c r="AA6" s="48" t="s">
        <v>141</v>
      </c>
      <c r="AB6" s="48" t="s">
        <v>141</v>
      </c>
      <c r="AC6" s="38" t="s">
        <v>14</v>
      </c>
      <c r="AD6" s="75"/>
      <c r="AE6" s="75"/>
      <c r="AF6" s="78" t="s">
        <v>142</v>
      </c>
      <c r="AG6" s="78" t="s">
        <v>142</v>
      </c>
      <c r="AH6" s="78" t="s">
        <v>142</v>
      </c>
      <c r="AI6" s="78" t="s">
        <v>142</v>
      </c>
      <c r="AJ6" s="78" t="s">
        <v>11</v>
      </c>
      <c r="AK6" s="11"/>
      <c r="AL6" s="12">
        <f t="shared" si="4"/>
        <v>21</v>
      </c>
      <c r="AM6" s="12">
        <f t="shared" si="5"/>
        <v>15</v>
      </c>
      <c r="AN6" s="41">
        <f t="shared" si="6"/>
        <v>0.7142857143</v>
      </c>
      <c r="AO6" s="10"/>
      <c r="AP6" s="42" t="s">
        <v>53</v>
      </c>
      <c r="AQ6" s="12">
        <f t="shared" si="7"/>
        <v>12</v>
      </c>
      <c r="AR6" s="10"/>
      <c r="AS6" s="10"/>
    </row>
    <row r="7" ht="54.0" customHeight="1">
      <c r="A7" s="49"/>
      <c r="B7" s="43" t="s">
        <v>54</v>
      </c>
      <c r="C7" s="44" t="s">
        <v>8</v>
      </c>
      <c r="D7" s="79" t="str">
        <f>Fev!AF7</f>
        <v>CLI - AOp Ferro+ - SKT130 e SKT110S</v>
      </c>
      <c r="E7" s="79" t="str">
        <f>Fev!AG7</f>
        <v>CLI - AOp Ferro+ - SKT130 e SKT110S</v>
      </c>
      <c r="F7" s="79" t="str">
        <f>Fev!AH7</f>
        <v>CLI - AOp Ferro+ - SKT130 e SKT110S</v>
      </c>
      <c r="G7" s="79" t="str">
        <f>Fev!AI7</f>
        <v>CLI - AOp Ferro+ - SKT130 e SKT110S</v>
      </c>
      <c r="H7" s="79" t="str">
        <f>Fev!AJ7</f>
        <v>CLI - AOp Ferro+ - SKT130 e SKT110S</v>
      </c>
      <c r="I7" s="75"/>
      <c r="J7" s="75"/>
      <c r="K7" s="78" t="s">
        <v>118</v>
      </c>
      <c r="L7" s="78" t="s">
        <v>118</v>
      </c>
      <c r="M7" s="78" t="s">
        <v>118</v>
      </c>
      <c r="N7" s="78" t="s">
        <v>118</v>
      </c>
      <c r="O7" s="78" t="s">
        <v>118</v>
      </c>
      <c r="P7" s="75"/>
      <c r="Q7" s="75"/>
      <c r="R7" s="78" t="s">
        <v>118</v>
      </c>
      <c r="S7" s="78" t="s">
        <v>118</v>
      </c>
      <c r="T7" s="78" t="s">
        <v>118</v>
      </c>
      <c r="U7" s="78" t="s">
        <v>118</v>
      </c>
      <c r="V7" s="78" t="s">
        <v>118</v>
      </c>
      <c r="W7" s="75"/>
      <c r="X7" s="75"/>
      <c r="Y7" s="48" t="s">
        <v>143</v>
      </c>
      <c r="Z7" s="48" t="s">
        <v>143</v>
      </c>
      <c r="AA7" s="48" t="s">
        <v>143</v>
      </c>
      <c r="AB7" s="78" t="s">
        <v>118</v>
      </c>
      <c r="AC7" s="78" t="s">
        <v>118</v>
      </c>
      <c r="AD7" s="75"/>
      <c r="AE7" s="75"/>
      <c r="AF7" s="48" t="s">
        <v>144</v>
      </c>
      <c r="AG7" s="48" t="s">
        <v>144</v>
      </c>
      <c r="AH7" s="48" t="s">
        <v>144</v>
      </c>
      <c r="AI7" s="48" t="s">
        <v>144</v>
      </c>
      <c r="AJ7" s="48" t="s">
        <v>144</v>
      </c>
      <c r="AK7" s="11"/>
      <c r="AL7" s="12">
        <f t="shared" si="4"/>
        <v>22</v>
      </c>
      <c r="AM7" s="12">
        <f t="shared" si="5"/>
        <v>15</v>
      </c>
      <c r="AN7" s="41">
        <f t="shared" si="6"/>
        <v>0.6818181818</v>
      </c>
      <c r="AO7" s="10"/>
      <c r="AP7" s="42" t="s">
        <v>57</v>
      </c>
      <c r="AQ7" s="12">
        <f t="shared" si="7"/>
        <v>15</v>
      </c>
      <c r="AR7" s="10"/>
      <c r="AS7" s="10"/>
    </row>
    <row r="8" ht="56.25" customHeight="1">
      <c r="A8" s="10"/>
      <c r="B8" s="43" t="s">
        <v>58</v>
      </c>
      <c r="C8" s="51" t="s">
        <v>59</v>
      </c>
      <c r="D8" s="79" t="str">
        <f>Fev!AF8</f>
        <v>VRE - DESLOCAMENTO</v>
      </c>
      <c r="E8" s="79" t="s">
        <v>121</v>
      </c>
      <c r="F8" s="79" t="s">
        <v>121</v>
      </c>
      <c r="G8" s="79" t="s">
        <v>121</v>
      </c>
      <c r="H8" s="79" t="s">
        <v>121</v>
      </c>
      <c r="I8" s="75"/>
      <c r="J8" s="75"/>
      <c r="K8" s="38" t="s">
        <v>14</v>
      </c>
      <c r="L8" s="48" t="s">
        <v>145</v>
      </c>
      <c r="M8" s="48" t="s">
        <v>145</v>
      </c>
      <c r="N8" s="48" t="s">
        <v>145</v>
      </c>
      <c r="O8" s="48" t="s">
        <v>145</v>
      </c>
      <c r="P8" s="75"/>
      <c r="Q8" s="75"/>
      <c r="R8" s="38" t="s">
        <v>14</v>
      </c>
      <c r="S8" s="48" t="s">
        <v>146</v>
      </c>
      <c r="T8" s="48" t="s">
        <v>146</v>
      </c>
      <c r="U8" s="48" t="s">
        <v>146</v>
      </c>
      <c r="V8" s="48" t="s">
        <v>146</v>
      </c>
      <c r="W8" s="75"/>
      <c r="X8" s="75"/>
      <c r="Y8" s="48" t="s">
        <v>147</v>
      </c>
      <c r="Z8" s="48" t="s">
        <v>147</v>
      </c>
      <c r="AA8" s="48" t="s">
        <v>148</v>
      </c>
      <c r="AB8" s="48" t="s">
        <v>147</v>
      </c>
      <c r="AC8" s="48" t="s">
        <v>147</v>
      </c>
      <c r="AD8" s="75"/>
      <c r="AE8" s="75"/>
      <c r="AF8" s="48" t="s">
        <v>149</v>
      </c>
      <c r="AG8" s="48" t="s">
        <v>149</v>
      </c>
      <c r="AH8" s="48" t="s">
        <v>149</v>
      </c>
      <c r="AI8" s="48" t="s">
        <v>149</v>
      </c>
      <c r="AJ8" s="48" t="s">
        <v>149</v>
      </c>
      <c r="AK8" s="11"/>
      <c r="AL8" s="12">
        <f t="shared" si="4"/>
        <v>21</v>
      </c>
      <c r="AM8" s="12">
        <f t="shared" si="5"/>
        <v>6</v>
      </c>
      <c r="AN8" s="41">
        <f t="shared" si="6"/>
        <v>0.2857142857</v>
      </c>
      <c r="AO8" s="10"/>
      <c r="AP8" s="42" t="s">
        <v>63</v>
      </c>
      <c r="AQ8" s="12">
        <f t="shared" si="7"/>
        <v>20</v>
      </c>
      <c r="AR8" s="10"/>
      <c r="AS8" s="10"/>
    </row>
    <row r="9" ht="45.0" customHeight="1">
      <c r="A9" s="10"/>
      <c r="B9" s="43" t="s">
        <v>64</v>
      </c>
      <c r="C9" s="51" t="s">
        <v>59</v>
      </c>
      <c r="D9" s="79" t="str">
        <f>Fev!AF9</f>
        <v>CLI - SUPORTE TEC. SKT130 / 110S na USIMINAS/SKAVA</v>
      </c>
      <c r="E9" s="79" t="s">
        <v>121</v>
      </c>
      <c r="F9" s="79" t="s">
        <v>121</v>
      </c>
      <c r="G9" s="79" t="s">
        <v>121</v>
      </c>
      <c r="H9" s="79" t="s">
        <v>121</v>
      </c>
      <c r="I9" s="75"/>
      <c r="J9" s="75"/>
      <c r="K9" s="64" t="s">
        <v>65</v>
      </c>
      <c r="L9" s="64" t="s">
        <v>65</v>
      </c>
      <c r="M9" s="64" t="s">
        <v>65</v>
      </c>
      <c r="N9" s="64" t="s">
        <v>65</v>
      </c>
      <c r="O9" s="64" t="s">
        <v>65</v>
      </c>
      <c r="P9" s="75"/>
      <c r="Q9" s="75"/>
      <c r="R9" s="64" t="s">
        <v>65</v>
      </c>
      <c r="S9" s="64" t="s">
        <v>65</v>
      </c>
      <c r="T9" s="64" t="s">
        <v>65</v>
      </c>
      <c r="U9" s="48" t="s">
        <v>150</v>
      </c>
      <c r="V9" s="48" t="s">
        <v>150</v>
      </c>
      <c r="W9" s="75"/>
      <c r="X9" s="75"/>
      <c r="Y9" s="64" t="s">
        <v>65</v>
      </c>
      <c r="Z9" s="64" t="s">
        <v>65</v>
      </c>
      <c r="AA9" s="64" t="s">
        <v>65</v>
      </c>
      <c r="AB9" s="64" t="s">
        <v>65</v>
      </c>
      <c r="AC9" s="64" t="s">
        <v>65</v>
      </c>
      <c r="AD9" s="75"/>
      <c r="AE9" s="75"/>
      <c r="AF9" s="48" t="s">
        <v>149</v>
      </c>
      <c r="AG9" s="48" t="s">
        <v>149</v>
      </c>
      <c r="AH9" s="48" t="s">
        <v>149</v>
      </c>
      <c r="AI9" s="48" t="s">
        <v>149</v>
      </c>
      <c r="AJ9" s="48" t="s">
        <v>149</v>
      </c>
      <c r="AK9" s="11"/>
      <c r="AL9" s="12">
        <f t="shared" si="4"/>
        <v>22</v>
      </c>
      <c r="AM9" s="12">
        <f t="shared" si="5"/>
        <v>13</v>
      </c>
      <c r="AN9" s="41">
        <f t="shared" si="6"/>
        <v>0.5909090909</v>
      </c>
      <c r="AO9" s="10"/>
      <c r="AP9" s="42" t="s">
        <v>66</v>
      </c>
      <c r="AQ9" s="12">
        <f t="shared" si="7"/>
        <v>3</v>
      </c>
      <c r="AR9" s="10"/>
      <c r="AS9" s="10"/>
    </row>
    <row r="10" ht="60.75" customHeight="1">
      <c r="A10" s="10"/>
      <c r="B10" s="43" t="s">
        <v>67</v>
      </c>
      <c r="C10" s="44" t="s">
        <v>68</v>
      </c>
      <c r="D10" s="79" t="str">
        <f>Fev!AF10</f>
        <v>VRE - DESLOCAMENTO</v>
      </c>
      <c r="E10" s="79" t="str">
        <f>Fev!AG10</f>
        <v>REC - SISTEMAS HIDRÁULICOS EQUIPAMENTOS SANY</v>
      </c>
      <c r="F10" s="79" t="str">
        <f>Fev!AH10</f>
        <v>REC - SISTEMAS HIDRÁULICOS EQUIPAMENTOS SANY</v>
      </c>
      <c r="G10" s="79" t="str">
        <f>Fev!AI10</f>
        <v>REC - SISTEMAS HIDRÁULICOS EQUIPAMENTOS SANY</v>
      </c>
      <c r="H10" s="79" t="str">
        <f>Fev!AJ10</f>
        <v>REC - SISTEMAS HIDRÁULICOS EQUIPAMENTOS SANY</v>
      </c>
      <c r="I10" s="75"/>
      <c r="J10" s="75"/>
      <c r="K10" s="48" t="s">
        <v>151</v>
      </c>
      <c r="L10" s="48" t="s">
        <v>151</v>
      </c>
      <c r="M10" s="77" t="s">
        <v>120</v>
      </c>
      <c r="N10" s="48" t="s">
        <v>69</v>
      </c>
      <c r="O10" s="48" t="s">
        <v>69</v>
      </c>
      <c r="P10" s="75"/>
      <c r="Q10" s="75"/>
      <c r="R10" s="48" t="s">
        <v>69</v>
      </c>
      <c r="S10" s="48" t="s">
        <v>152</v>
      </c>
      <c r="T10" s="48" t="s">
        <v>152</v>
      </c>
      <c r="U10" s="48" t="s">
        <v>152</v>
      </c>
      <c r="V10" s="48" t="s">
        <v>152</v>
      </c>
      <c r="W10" s="75"/>
      <c r="X10" s="75"/>
      <c r="Y10" s="48" t="s">
        <v>125</v>
      </c>
      <c r="Z10" s="48" t="s">
        <v>125</v>
      </c>
      <c r="AA10" s="48" t="s">
        <v>125</v>
      </c>
      <c r="AB10" s="48" t="s">
        <v>153</v>
      </c>
      <c r="AC10" s="48" t="s">
        <v>153</v>
      </c>
      <c r="AD10" s="75"/>
      <c r="AE10" s="75"/>
      <c r="AF10" s="77" t="s">
        <v>120</v>
      </c>
      <c r="AG10" s="48" t="s">
        <v>154</v>
      </c>
      <c r="AH10" s="48" t="s">
        <v>154</v>
      </c>
      <c r="AI10" s="48" t="s">
        <v>122</v>
      </c>
      <c r="AJ10" s="48" t="s">
        <v>122</v>
      </c>
      <c r="AK10" s="11"/>
      <c r="AL10" s="12">
        <f t="shared" si="4"/>
        <v>22</v>
      </c>
      <c r="AM10" s="12">
        <f t="shared" si="5"/>
        <v>11</v>
      </c>
      <c r="AN10" s="41">
        <f t="shared" si="6"/>
        <v>0.5</v>
      </c>
      <c r="AO10" s="10"/>
      <c r="AP10" s="53" t="s">
        <v>76</v>
      </c>
      <c r="AQ10" s="12">
        <f t="shared" si="7"/>
        <v>27</v>
      </c>
      <c r="AR10" s="10"/>
      <c r="AS10" s="10"/>
    </row>
    <row r="11" ht="54.0" customHeight="1">
      <c r="A11" s="10"/>
      <c r="B11" s="54" t="s">
        <v>155</v>
      </c>
      <c r="C11" s="44" t="s">
        <v>68</v>
      </c>
      <c r="D11" s="79" t="str">
        <f>Fev!AF11</f>
        <v/>
      </c>
      <c r="E11" s="79" t="str">
        <f>Fev!AG11</f>
        <v>INT - SISTEMAS HIDRÁULICOS EQUIPAMENTOS SANY</v>
      </c>
      <c r="F11" s="79" t="str">
        <f>Fev!AH11</f>
        <v>INT - SISTEMAS HIDRÁULICOS EQUIPAMENTOS SANY</v>
      </c>
      <c r="G11" s="79" t="str">
        <f>Fev!AI11</f>
        <v>INT - SISTEMAS HIDRÁULICOS EQUIPAMENTOS SANY</v>
      </c>
      <c r="H11" s="79" t="str">
        <f>Fev!AJ11</f>
        <v>INT - SISTEMAS HIDRÁULICOS EQUIPAMENTOS SANY</v>
      </c>
      <c r="I11" s="75"/>
      <c r="J11" s="75"/>
      <c r="K11" s="64"/>
      <c r="L11" s="64"/>
      <c r="M11" s="64"/>
      <c r="N11" s="64"/>
      <c r="O11" s="64"/>
      <c r="P11" s="75"/>
      <c r="Q11" s="75"/>
      <c r="R11" s="48" t="s">
        <v>156</v>
      </c>
      <c r="S11" s="48" t="s">
        <v>156</v>
      </c>
      <c r="T11" s="64"/>
      <c r="U11" s="48" t="s">
        <v>156</v>
      </c>
      <c r="V11" s="48" t="s">
        <v>156</v>
      </c>
      <c r="W11" s="75"/>
      <c r="X11" s="75"/>
      <c r="Y11" s="64"/>
      <c r="Z11" s="64"/>
      <c r="AA11" s="48" t="s">
        <v>147</v>
      </c>
      <c r="AB11" s="64"/>
      <c r="AC11" s="64"/>
      <c r="AD11" s="75"/>
      <c r="AE11" s="75"/>
      <c r="AF11" s="48" t="s">
        <v>157</v>
      </c>
      <c r="AG11" s="48" t="s">
        <v>157</v>
      </c>
      <c r="AH11" s="48" t="s">
        <v>157</v>
      </c>
      <c r="AI11" s="48" t="s">
        <v>157</v>
      </c>
      <c r="AJ11" s="48" t="s">
        <v>157</v>
      </c>
      <c r="AK11" s="11"/>
      <c r="AL11" s="12"/>
      <c r="AM11" s="12"/>
      <c r="AN11" s="41"/>
      <c r="AO11" s="10"/>
      <c r="AP11" s="69" t="s">
        <v>79</v>
      </c>
      <c r="AQ11" s="12">
        <f t="shared" si="7"/>
        <v>2</v>
      </c>
      <c r="AR11" s="10"/>
      <c r="AS11" s="10"/>
    </row>
    <row r="12" ht="45.0" customHeight="1">
      <c r="A12" s="10"/>
      <c r="B12" s="43" t="s">
        <v>80</v>
      </c>
      <c r="C12" s="51" t="s">
        <v>18</v>
      </c>
      <c r="D12" s="77"/>
      <c r="E12" s="79" t="str">
        <f>Fev!AG12</f>
        <v/>
      </c>
      <c r="F12" s="79" t="str">
        <f>Fev!AH12</f>
        <v/>
      </c>
      <c r="G12" s="77" t="s">
        <v>158</v>
      </c>
      <c r="H12" s="77" t="s">
        <v>158</v>
      </c>
      <c r="I12" s="75"/>
      <c r="J12" s="75"/>
      <c r="K12" s="64"/>
      <c r="L12" s="64"/>
      <c r="M12" s="64"/>
      <c r="N12" s="64"/>
      <c r="O12" s="64"/>
      <c r="P12" s="75"/>
      <c r="Q12" s="75"/>
      <c r="R12" s="64"/>
      <c r="S12" s="64"/>
      <c r="T12" s="64"/>
      <c r="U12" s="64"/>
      <c r="V12" s="64"/>
      <c r="W12" s="75"/>
      <c r="X12" s="75"/>
      <c r="Y12" s="64"/>
      <c r="Z12" s="64"/>
      <c r="AA12" s="64"/>
      <c r="AB12" s="64"/>
      <c r="AC12" s="64"/>
      <c r="AD12" s="75"/>
      <c r="AE12" s="75"/>
      <c r="AF12" s="64"/>
      <c r="AG12" s="64"/>
      <c r="AH12" s="64"/>
      <c r="AI12" s="64"/>
      <c r="AJ12" s="64"/>
      <c r="AK12" s="11"/>
      <c r="AL12" s="12"/>
      <c r="AM12" s="12"/>
      <c r="AN12" s="41"/>
      <c r="AO12" s="10"/>
      <c r="AP12" s="42" t="s">
        <v>81</v>
      </c>
      <c r="AQ12" s="12">
        <f t="shared" si="7"/>
        <v>0</v>
      </c>
      <c r="AR12" s="10"/>
      <c r="AS12" s="10"/>
    </row>
    <row r="13" ht="45.0" customHeight="1">
      <c r="A13" s="10"/>
      <c r="B13" s="43" t="s">
        <v>82</v>
      </c>
      <c r="C13" s="30"/>
      <c r="D13" s="79" t="str">
        <f>Fev!AF13</f>
        <v/>
      </c>
      <c r="E13" s="79" t="str">
        <f>Fev!AG13</f>
        <v/>
      </c>
      <c r="F13" s="79" t="str">
        <f>Fev!AH13</f>
        <v/>
      </c>
      <c r="G13" s="79" t="str">
        <f>Fev!AI13</f>
        <v/>
      </c>
      <c r="H13" s="79" t="str">
        <f>Fev!AJ13</f>
        <v/>
      </c>
      <c r="I13" s="75"/>
      <c r="J13" s="75"/>
      <c r="K13" s="64"/>
      <c r="L13" s="64"/>
      <c r="M13" s="64"/>
      <c r="N13" s="64"/>
      <c r="O13" s="64"/>
      <c r="P13" s="75"/>
      <c r="Q13" s="75"/>
      <c r="R13" s="64"/>
      <c r="S13" s="64"/>
      <c r="T13" s="64"/>
      <c r="U13" s="64"/>
      <c r="V13" s="64"/>
      <c r="W13" s="75"/>
      <c r="X13" s="75"/>
      <c r="Y13" s="64"/>
      <c r="Z13" s="64"/>
      <c r="AA13" s="64"/>
      <c r="AB13" s="64"/>
      <c r="AC13" s="64"/>
      <c r="AD13" s="75"/>
      <c r="AE13" s="75"/>
      <c r="AF13" s="64"/>
      <c r="AG13" s="64"/>
      <c r="AH13" s="64"/>
      <c r="AI13" s="64"/>
      <c r="AJ13" s="64"/>
      <c r="AK13" s="11"/>
      <c r="AL13" s="12"/>
      <c r="AM13" s="12"/>
      <c r="AN13" s="41"/>
      <c r="AO13" s="10"/>
      <c r="AP13" s="12" t="s">
        <v>84</v>
      </c>
      <c r="AQ13" s="12">
        <f t="shared" si="7"/>
        <v>140</v>
      </c>
      <c r="AR13" s="10"/>
      <c r="AS13" s="10"/>
    </row>
    <row r="14" ht="55.5" customHeight="1">
      <c r="A14" s="10"/>
      <c r="B14" s="54" t="s">
        <v>159</v>
      </c>
      <c r="C14" s="44" t="s">
        <v>68</v>
      </c>
      <c r="D14" s="79"/>
      <c r="E14" s="79"/>
      <c r="F14" s="79"/>
      <c r="G14" s="79"/>
      <c r="H14" s="79"/>
      <c r="I14" s="75"/>
      <c r="J14" s="75"/>
      <c r="K14" s="38" t="s">
        <v>14</v>
      </c>
      <c r="L14" s="48" t="s">
        <v>160</v>
      </c>
      <c r="M14" s="48" t="s">
        <v>160</v>
      </c>
      <c r="N14" s="38" t="s">
        <v>14</v>
      </c>
      <c r="O14" s="38" t="s">
        <v>14</v>
      </c>
      <c r="P14" s="75"/>
      <c r="Q14" s="75"/>
      <c r="R14" s="64"/>
      <c r="S14" s="64"/>
      <c r="T14" s="64"/>
      <c r="U14" s="64"/>
      <c r="V14" s="64"/>
      <c r="W14" s="75"/>
      <c r="X14" s="75"/>
      <c r="Y14" s="64"/>
      <c r="Z14" s="64"/>
      <c r="AA14" s="64"/>
      <c r="AB14" s="48"/>
      <c r="AC14" s="64"/>
      <c r="AD14" s="75"/>
      <c r="AE14" s="75"/>
      <c r="AF14" s="64"/>
      <c r="AG14" s="64"/>
      <c r="AH14" s="64"/>
      <c r="AI14" s="64"/>
      <c r="AJ14" s="64"/>
      <c r="AK14" s="10"/>
      <c r="AL14" s="12"/>
      <c r="AM14" s="12"/>
      <c r="AN14" s="68"/>
      <c r="AO14" s="10"/>
      <c r="AP14" s="12"/>
      <c r="AQ14" s="10"/>
      <c r="AR14" s="10"/>
      <c r="AS14" s="10"/>
    </row>
    <row r="15" ht="45.0" customHeight="1">
      <c r="A15" s="10"/>
      <c r="B15" s="43" t="s">
        <v>85</v>
      </c>
      <c r="C15" s="30"/>
      <c r="D15" s="79" t="str">
        <f>Fev!AF14</f>
        <v/>
      </c>
      <c r="E15" s="79" t="str">
        <f>Fev!AG14</f>
        <v/>
      </c>
      <c r="F15" s="79" t="str">
        <f>Fev!AH14</f>
        <v/>
      </c>
      <c r="G15" s="79" t="str">
        <f>Fev!AI14</f>
        <v/>
      </c>
      <c r="H15" s="79" t="str">
        <f>Fev!AJ14</f>
        <v/>
      </c>
      <c r="I15" s="75"/>
      <c r="J15" s="75"/>
      <c r="K15" s="64"/>
      <c r="L15" s="64"/>
      <c r="M15" s="64"/>
      <c r="N15" s="64"/>
      <c r="O15" s="64"/>
      <c r="P15" s="75"/>
      <c r="Q15" s="75"/>
      <c r="R15" s="64"/>
      <c r="S15" s="64"/>
      <c r="T15" s="64"/>
      <c r="U15" s="64"/>
      <c r="V15" s="64"/>
      <c r="W15" s="75"/>
      <c r="X15" s="75"/>
      <c r="Y15" s="64"/>
      <c r="Z15" s="64"/>
      <c r="AA15" s="64"/>
      <c r="AB15" s="64"/>
      <c r="AC15" s="64"/>
      <c r="AD15" s="75"/>
      <c r="AE15" s="75"/>
      <c r="AF15" s="64"/>
      <c r="AG15" s="64"/>
      <c r="AH15" s="64"/>
      <c r="AI15" s="64"/>
      <c r="AJ15" s="64"/>
      <c r="AK15" s="10"/>
      <c r="AL15" s="12"/>
      <c r="AM15" s="12"/>
      <c r="AN15" s="68"/>
      <c r="AO15" s="10"/>
      <c r="AP15" s="12"/>
      <c r="AQ15" s="10"/>
      <c r="AR15" s="10"/>
      <c r="AS15" s="10"/>
    </row>
    <row r="16" ht="24.75" customHeight="1">
      <c r="A16" s="10"/>
      <c r="B16" s="13"/>
      <c r="C16" s="13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2">
        <f t="shared" ref="AL16:AM16" si="8">SUM(AL4:AL13)</f>
        <v>151</v>
      </c>
      <c r="AM16" s="12">
        <f t="shared" si="8"/>
        <v>88</v>
      </c>
      <c r="AN16" s="68">
        <f>AM16/AL16</f>
        <v>0.582781457</v>
      </c>
      <c r="AO16" s="10"/>
      <c r="AP16" s="12"/>
      <c r="AQ16" s="10"/>
      <c r="AR16" s="10"/>
      <c r="AS16" s="10"/>
    </row>
    <row r="17" ht="24.75" customHeight="1">
      <c r="A17" s="10"/>
      <c r="B17" s="66" t="s">
        <v>86</v>
      </c>
      <c r="C17" s="69" t="s">
        <v>16</v>
      </c>
      <c r="D17" s="12"/>
      <c r="E17" s="12"/>
      <c r="F17" s="12"/>
      <c r="G17" s="12"/>
      <c r="H17" s="12"/>
      <c r="I17" s="12"/>
      <c r="J17" s="12"/>
      <c r="K17" s="12">
        <f t="shared" ref="K17:O17" si="9">COUNTIF(K4:K10,$C$17&amp;"*")</f>
        <v>2</v>
      </c>
      <c r="L17" s="12">
        <f t="shared" si="9"/>
        <v>4</v>
      </c>
      <c r="M17" s="12">
        <f t="shared" si="9"/>
        <v>4</v>
      </c>
      <c r="N17" s="12">
        <f t="shared" si="9"/>
        <v>4</v>
      </c>
      <c r="O17" s="12">
        <f t="shared" si="9"/>
        <v>3</v>
      </c>
      <c r="P17" s="12"/>
      <c r="Q17" s="12"/>
      <c r="R17" s="12">
        <f t="shared" ref="R17:V17" si="10">COUNTIF(R4:R10,$C$17&amp;"*")</f>
        <v>2</v>
      </c>
      <c r="S17" s="12">
        <f t="shared" si="10"/>
        <v>4</v>
      </c>
      <c r="T17" s="12">
        <f t="shared" si="10"/>
        <v>5</v>
      </c>
      <c r="U17" s="12">
        <f t="shared" si="10"/>
        <v>3</v>
      </c>
      <c r="V17" s="12">
        <f t="shared" si="10"/>
        <v>2</v>
      </c>
      <c r="W17" s="12"/>
      <c r="X17" s="12"/>
      <c r="Y17" s="12">
        <f t="shared" ref="Y17:AC17" si="11">COUNTIF(Y4:Y10,$C$17&amp;"*")</f>
        <v>4</v>
      </c>
      <c r="Z17" s="12">
        <f t="shared" si="11"/>
        <v>5</v>
      </c>
      <c r="AA17" s="12">
        <f t="shared" si="11"/>
        <v>4</v>
      </c>
      <c r="AB17" s="12">
        <f t="shared" si="11"/>
        <v>4</v>
      </c>
      <c r="AC17" s="12">
        <f t="shared" si="11"/>
        <v>4</v>
      </c>
      <c r="AD17" s="12"/>
      <c r="AE17" s="12"/>
      <c r="AF17" s="12">
        <f t="shared" ref="AF17:AJ17" si="12">COUNTIF(AF4:AF10,$C$17&amp;"*")</f>
        <v>0</v>
      </c>
      <c r="AG17" s="12">
        <f t="shared" si="12"/>
        <v>1</v>
      </c>
      <c r="AH17" s="12">
        <f t="shared" si="12"/>
        <v>2</v>
      </c>
      <c r="AI17" s="12">
        <f t="shared" si="12"/>
        <v>2</v>
      </c>
      <c r="AJ17" s="12">
        <f t="shared" si="12"/>
        <v>2</v>
      </c>
      <c r="AK17" s="12">
        <f t="shared" ref="AK17:AK25" si="17">SUM(D17:AJ17)</f>
        <v>61</v>
      </c>
      <c r="AL17" s="41">
        <f t="shared" ref="AL17:AL25" si="18">AK17/$AK$26</f>
        <v>0.4357142857</v>
      </c>
      <c r="AM17" s="12"/>
      <c r="AN17" s="10"/>
      <c r="AO17" s="10"/>
      <c r="AP17" s="12"/>
      <c r="AQ17" s="10"/>
      <c r="AR17" s="10"/>
      <c r="AS17" s="10"/>
    </row>
    <row r="18" ht="24.75" customHeight="1">
      <c r="A18" s="10"/>
      <c r="B18" s="66" t="s">
        <v>87</v>
      </c>
      <c r="C18" s="69" t="s">
        <v>33</v>
      </c>
      <c r="D18" s="12"/>
      <c r="E18" s="12"/>
      <c r="F18" s="12"/>
      <c r="G18" s="12"/>
      <c r="H18" s="12"/>
      <c r="I18" s="12"/>
      <c r="J18" s="12"/>
      <c r="K18" s="12">
        <f t="shared" ref="K18:O18" si="13">COUNTIF(K4:K10,$C$18&amp;"*")</f>
        <v>0</v>
      </c>
      <c r="L18" s="12">
        <f t="shared" si="13"/>
        <v>0</v>
      </c>
      <c r="M18" s="12">
        <f t="shared" si="13"/>
        <v>0</v>
      </c>
      <c r="N18" s="12">
        <f t="shared" si="13"/>
        <v>0</v>
      </c>
      <c r="O18" s="12">
        <f t="shared" si="13"/>
        <v>0</v>
      </c>
      <c r="P18" s="12"/>
      <c r="Q18" s="12"/>
      <c r="R18" s="12">
        <f t="shared" ref="R18:V18" si="14">COUNTIF(R4:R10,$C$18&amp;"*")</f>
        <v>0</v>
      </c>
      <c r="S18" s="12">
        <f t="shared" si="14"/>
        <v>0</v>
      </c>
      <c r="T18" s="12">
        <f t="shared" si="14"/>
        <v>0</v>
      </c>
      <c r="U18" s="12">
        <f t="shared" si="14"/>
        <v>0</v>
      </c>
      <c r="V18" s="12">
        <f t="shared" si="14"/>
        <v>0</v>
      </c>
      <c r="W18" s="12"/>
      <c r="X18" s="12"/>
      <c r="Y18" s="12">
        <f t="shared" ref="Y18:AC18" si="15">COUNTIF(Y4:Y10,$C$18&amp;"*")</f>
        <v>0</v>
      </c>
      <c r="Z18" s="12">
        <f t="shared" si="15"/>
        <v>0</v>
      </c>
      <c r="AA18" s="12">
        <f t="shared" si="15"/>
        <v>0</v>
      </c>
      <c r="AB18" s="12">
        <f t="shared" si="15"/>
        <v>0</v>
      </c>
      <c r="AC18" s="12">
        <f t="shared" si="15"/>
        <v>0</v>
      </c>
      <c r="AD18" s="12"/>
      <c r="AE18" s="12"/>
      <c r="AF18" s="12">
        <f t="shared" ref="AF18:AJ18" si="16">COUNTIF(AF4:AF10,$C$18&amp;"*")</f>
        <v>0</v>
      </c>
      <c r="AG18" s="12">
        <f t="shared" si="16"/>
        <v>0</v>
      </c>
      <c r="AH18" s="12">
        <f t="shared" si="16"/>
        <v>0</v>
      </c>
      <c r="AI18" s="12">
        <f t="shared" si="16"/>
        <v>0</v>
      </c>
      <c r="AJ18" s="12">
        <f t="shared" si="16"/>
        <v>0</v>
      </c>
      <c r="AK18" s="12">
        <f t="shared" si="17"/>
        <v>0</v>
      </c>
      <c r="AL18" s="41">
        <f t="shared" si="18"/>
        <v>0</v>
      </c>
      <c r="AM18" s="12"/>
      <c r="AN18" s="10"/>
      <c r="AO18" s="10"/>
      <c r="AP18" s="12"/>
      <c r="AQ18" s="10"/>
      <c r="AR18" s="10"/>
      <c r="AS18" s="10"/>
    </row>
    <row r="19" ht="24.75" customHeight="1">
      <c r="A19" s="10"/>
      <c r="B19" s="66" t="s">
        <v>88</v>
      </c>
      <c r="C19" s="69" t="s">
        <v>53</v>
      </c>
      <c r="D19" s="12"/>
      <c r="E19" s="12"/>
      <c r="F19" s="12"/>
      <c r="G19" s="12"/>
      <c r="H19" s="12"/>
      <c r="I19" s="12"/>
      <c r="J19" s="12"/>
      <c r="K19" s="12">
        <f t="shared" ref="K19:O19" si="19">COUNTIF(K4:K10,$C$19&amp;"*")</f>
        <v>3</v>
      </c>
      <c r="L19" s="12">
        <f t="shared" si="19"/>
        <v>0</v>
      </c>
      <c r="M19" s="12">
        <f t="shared" si="19"/>
        <v>0</v>
      </c>
      <c r="N19" s="12">
        <f t="shared" si="19"/>
        <v>0</v>
      </c>
      <c r="O19" s="12">
        <f t="shared" si="19"/>
        <v>1</v>
      </c>
      <c r="P19" s="12"/>
      <c r="Q19" s="12"/>
      <c r="R19" s="12">
        <f t="shared" ref="R19:V19" si="20">COUNTIF(R4:R10,$C$19&amp;"*")</f>
        <v>3</v>
      </c>
      <c r="S19" s="12">
        <f t="shared" si="20"/>
        <v>0</v>
      </c>
      <c r="T19" s="12">
        <f t="shared" si="20"/>
        <v>0</v>
      </c>
      <c r="U19" s="12">
        <f t="shared" si="20"/>
        <v>1</v>
      </c>
      <c r="V19" s="12">
        <f t="shared" si="20"/>
        <v>0</v>
      </c>
      <c r="W19" s="12"/>
      <c r="X19" s="12"/>
      <c r="Y19" s="12">
        <f t="shared" ref="Y19:AC19" si="21">COUNTIF(Y4:Y10,$C$19&amp;"*")</f>
        <v>1</v>
      </c>
      <c r="Z19" s="12">
        <f t="shared" si="21"/>
        <v>0</v>
      </c>
      <c r="AA19" s="12">
        <f t="shared" si="21"/>
        <v>0</v>
      </c>
      <c r="AB19" s="12">
        <f t="shared" si="21"/>
        <v>0</v>
      </c>
      <c r="AC19" s="12">
        <f t="shared" si="21"/>
        <v>1</v>
      </c>
      <c r="AD19" s="12"/>
      <c r="AE19" s="12"/>
      <c r="AF19" s="12">
        <f t="shared" ref="AF19:AJ19" si="22">COUNTIF(AF4:AF10,$C$19&amp;"*")</f>
        <v>1</v>
      </c>
      <c r="AG19" s="12">
        <f t="shared" si="22"/>
        <v>1</v>
      </c>
      <c r="AH19" s="12">
        <f t="shared" si="22"/>
        <v>0</v>
      </c>
      <c r="AI19" s="12">
        <f t="shared" si="22"/>
        <v>0</v>
      </c>
      <c r="AJ19" s="12">
        <f t="shared" si="22"/>
        <v>0</v>
      </c>
      <c r="AK19" s="12">
        <f t="shared" si="17"/>
        <v>12</v>
      </c>
      <c r="AL19" s="41">
        <f t="shared" si="18"/>
        <v>0.08571428571</v>
      </c>
      <c r="AM19" s="12"/>
      <c r="AN19" s="10"/>
      <c r="AO19" s="10"/>
      <c r="AP19" s="12"/>
      <c r="AQ19" s="10"/>
      <c r="AR19" s="10"/>
      <c r="AS19" s="10"/>
    </row>
    <row r="20" ht="24.75" customHeight="1">
      <c r="A20" s="10"/>
      <c r="B20" s="66" t="s">
        <v>89</v>
      </c>
      <c r="C20" s="69" t="s">
        <v>57</v>
      </c>
      <c r="D20" s="12"/>
      <c r="E20" s="12"/>
      <c r="F20" s="12"/>
      <c r="G20" s="12"/>
      <c r="H20" s="12"/>
      <c r="I20" s="12"/>
      <c r="J20" s="12"/>
      <c r="K20" s="12">
        <f t="shared" ref="K20:O20" si="23">COUNTIF(K4:K10,$C$20&amp;"*")</f>
        <v>0</v>
      </c>
      <c r="L20" s="12">
        <f t="shared" si="23"/>
        <v>0</v>
      </c>
      <c r="M20" s="12">
        <f t="shared" si="23"/>
        <v>0</v>
      </c>
      <c r="N20" s="12">
        <f t="shared" si="23"/>
        <v>1</v>
      </c>
      <c r="O20" s="12">
        <f t="shared" si="23"/>
        <v>1</v>
      </c>
      <c r="P20" s="12"/>
      <c r="Q20" s="12"/>
      <c r="R20" s="12">
        <f t="shared" ref="R20:V20" si="24">COUNTIF(R4:R10,$C$20&amp;"*")</f>
        <v>1</v>
      </c>
      <c r="S20" s="12">
        <f t="shared" si="24"/>
        <v>1</v>
      </c>
      <c r="T20" s="12">
        <f t="shared" si="24"/>
        <v>1</v>
      </c>
      <c r="U20" s="12">
        <f t="shared" si="24"/>
        <v>1</v>
      </c>
      <c r="V20" s="12">
        <f t="shared" si="24"/>
        <v>1</v>
      </c>
      <c r="W20" s="12"/>
      <c r="X20" s="12"/>
      <c r="Y20" s="12">
        <f t="shared" ref="Y20:AC20" si="25">COUNTIF(Y4:Y10,$C$20&amp;"*")</f>
        <v>1</v>
      </c>
      <c r="Z20" s="12">
        <f t="shared" si="25"/>
        <v>1</v>
      </c>
      <c r="AA20" s="12">
        <f t="shared" si="25"/>
        <v>1</v>
      </c>
      <c r="AB20" s="12">
        <f t="shared" si="25"/>
        <v>1</v>
      </c>
      <c r="AC20" s="12">
        <f t="shared" si="25"/>
        <v>0</v>
      </c>
      <c r="AD20" s="12"/>
      <c r="AE20" s="12"/>
      <c r="AF20" s="12">
        <f t="shared" ref="AF20:AJ20" si="26">COUNTIF(AF4:AF10,$C$20&amp;"*")</f>
        <v>0</v>
      </c>
      <c r="AG20" s="12">
        <f t="shared" si="26"/>
        <v>1</v>
      </c>
      <c r="AH20" s="12">
        <f t="shared" si="26"/>
        <v>1</v>
      </c>
      <c r="AI20" s="12">
        <f t="shared" si="26"/>
        <v>1</v>
      </c>
      <c r="AJ20" s="12">
        <f t="shared" si="26"/>
        <v>1</v>
      </c>
      <c r="AK20" s="12">
        <f t="shared" si="17"/>
        <v>15</v>
      </c>
      <c r="AL20" s="41">
        <f t="shared" si="18"/>
        <v>0.1071428571</v>
      </c>
      <c r="AM20" s="12"/>
      <c r="AN20" s="10"/>
      <c r="AO20" s="10"/>
      <c r="AP20" s="12"/>
      <c r="AQ20" s="10"/>
      <c r="AR20" s="10"/>
      <c r="AS20" s="10"/>
    </row>
    <row r="21" ht="24.75" customHeight="1">
      <c r="A21" s="10"/>
      <c r="B21" s="66" t="s">
        <v>90</v>
      </c>
      <c r="C21" s="69" t="s">
        <v>63</v>
      </c>
      <c r="D21" s="12"/>
      <c r="E21" s="12"/>
      <c r="F21" s="12"/>
      <c r="G21" s="12"/>
      <c r="H21" s="12"/>
      <c r="I21" s="12"/>
      <c r="J21" s="12"/>
      <c r="K21" s="12">
        <f t="shared" ref="K21:O21" si="27">COUNTIF(K4:K10,$C$21&amp;"*")</f>
        <v>0</v>
      </c>
      <c r="L21" s="12">
        <f t="shared" si="27"/>
        <v>1</v>
      </c>
      <c r="M21" s="12">
        <f t="shared" si="27"/>
        <v>1</v>
      </c>
      <c r="N21" s="12">
        <f t="shared" si="27"/>
        <v>1</v>
      </c>
      <c r="O21" s="12">
        <f t="shared" si="27"/>
        <v>1</v>
      </c>
      <c r="P21" s="12"/>
      <c r="Q21" s="12"/>
      <c r="R21" s="12">
        <f t="shared" ref="R21:V21" si="28">COUNTIF(R4:R10,$C$21&amp;"*")</f>
        <v>0</v>
      </c>
      <c r="S21" s="12">
        <f t="shared" si="28"/>
        <v>1</v>
      </c>
      <c r="T21" s="12">
        <f t="shared" si="28"/>
        <v>1</v>
      </c>
      <c r="U21" s="12">
        <f t="shared" si="28"/>
        <v>2</v>
      </c>
      <c r="V21" s="12">
        <f t="shared" si="28"/>
        <v>2</v>
      </c>
      <c r="W21" s="12"/>
      <c r="X21" s="12"/>
      <c r="Y21" s="12">
        <f t="shared" ref="Y21:AC21" si="29">COUNTIF(Y4:Y10,$C$21&amp;"*")</f>
        <v>0</v>
      </c>
      <c r="Z21" s="12">
        <f t="shared" si="29"/>
        <v>0</v>
      </c>
      <c r="AA21" s="12">
        <f t="shared" si="29"/>
        <v>0</v>
      </c>
      <c r="AB21" s="12">
        <f t="shared" si="29"/>
        <v>0</v>
      </c>
      <c r="AC21" s="12">
        <f t="shared" si="29"/>
        <v>0</v>
      </c>
      <c r="AD21" s="12"/>
      <c r="AE21" s="12"/>
      <c r="AF21" s="12">
        <f t="shared" ref="AF21:AJ21" si="30">COUNTIF(AF4:AF10,$C$21&amp;"*")</f>
        <v>2</v>
      </c>
      <c r="AG21" s="12">
        <f t="shared" si="30"/>
        <v>2</v>
      </c>
      <c r="AH21" s="12">
        <f t="shared" si="30"/>
        <v>2</v>
      </c>
      <c r="AI21" s="12">
        <f t="shared" si="30"/>
        <v>2</v>
      </c>
      <c r="AJ21" s="12">
        <f t="shared" si="30"/>
        <v>2</v>
      </c>
      <c r="AK21" s="12">
        <f t="shared" si="17"/>
        <v>20</v>
      </c>
      <c r="AL21" s="41">
        <f t="shared" si="18"/>
        <v>0.1428571429</v>
      </c>
      <c r="AM21" s="12"/>
      <c r="AN21" s="10"/>
      <c r="AO21" s="10"/>
      <c r="AP21" s="12"/>
      <c r="AQ21" s="10"/>
      <c r="AR21" s="10"/>
      <c r="AS21" s="10"/>
    </row>
    <row r="22" ht="24.75" customHeight="1">
      <c r="A22" s="10"/>
      <c r="B22" s="66" t="s">
        <v>91</v>
      </c>
      <c r="C22" s="69" t="s">
        <v>66</v>
      </c>
      <c r="D22" s="12"/>
      <c r="E22" s="12"/>
      <c r="F22" s="12"/>
      <c r="G22" s="12"/>
      <c r="H22" s="12"/>
      <c r="I22" s="12"/>
      <c r="J22" s="12"/>
      <c r="K22" s="12">
        <f t="shared" ref="K22:O22" si="31">COUNTIF(K4:K10,$C$22&amp;"*")</f>
        <v>0</v>
      </c>
      <c r="L22" s="12">
        <f t="shared" si="31"/>
        <v>0</v>
      </c>
      <c r="M22" s="12">
        <f t="shared" si="31"/>
        <v>0</v>
      </c>
      <c r="N22" s="12">
        <f t="shared" si="31"/>
        <v>0</v>
      </c>
      <c r="O22" s="12">
        <f t="shared" si="31"/>
        <v>0</v>
      </c>
      <c r="P22" s="12"/>
      <c r="Q22" s="12"/>
      <c r="R22" s="12">
        <f t="shared" ref="R22:V22" si="32">COUNTIF(R4:R10,$C$22&amp;"*")</f>
        <v>0</v>
      </c>
      <c r="S22" s="12">
        <f t="shared" si="32"/>
        <v>1</v>
      </c>
      <c r="T22" s="12">
        <f t="shared" si="32"/>
        <v>0</v>
      </c>
      <c r="U22" s="12">
        <f t="shared" si="32"/>
        <v>0</v>
      </c>
      <c r="V22" s="12">
        <f t="shared" si="32"/>
        <v>0</v>
      </c>
      <c r="W22" s="12"/>
      <c r="X22" s="12"/>
      <c r="Y22" s="12">
        <f t="shared" ref="Y22:AC22" si="33">COUNTIF(Y4:Y10,$C$22&amp;"*")</f>
        <v>0</v>
      </c>
      <c r="Z22" s="12">
        <f t="shared" si="33"/>
        <v>0</v>
      </c>
      <c r="AA22" s="12">
        <f t="shared" si="33"/>
        <v>1</v>
      </c>
      <c r="AB22" s="12">
        <f t="shared" si="33"/>
        <v>0</v>
      </c>
      <c r="AC22" s="12">
        <f t="shared" si="33"/>
        <v>0</v>
      </c>
      <c r="AD22" s="12"/>
      <c r="AE22" s="12"/>
      <c r="AF22" s="12">
        <f t="shared" ref="AF22:AJ22" si="34">COUNTIF(AF4:AF10,$C$22&amp;"*")</f>
        <v>0</v>
      </c>
      <c r="AG22" s="12">
        <f t="shared" si="34"/>
        <v>0</v>
      </c>
      <c r="AH22" s="12">
        <f t="shared" si="34"/>
        <v>0</v>
      </c>
      <c r="AI22" s="12">
        <f t="shared" si="34"/>
        <v>0</v>
      </c>
      <c r="AJ22" s="12">
        <f t="shared" si="34"/>
        <v>1</v>
      </c>
      <c r="AK22" s="12">
        <f t="shared" si="17"/>
        <v>3</v>
      </c>
      <c r="AL22" s="41">
        <f t="shared" si="18"/>
        <v>0.02142857143</v>
      </c>
      <c r="AM22" s="12"/>
      <c r="AN22" s="10"/>
      <c r="AO22" s="10"/>
      <c r="AP22" s="12"/>
      <c r="AQ22" s="10"/>
      <c r="AR22" s="10"/>
      <c r="AS22" s="10"/>
    </row>
    <row r="23" ht="24.75" customHeight="1">
      <c r="A23" s="10"/>
      <c r="B23" s="66" t="s">
        <v>92</v>
      </c>
      <c r="C23" s="70" t="s">
        <v>76</v>
      </c>
      <c r="D23" s="12"/>
      <c r="E23" s="12"/>
      <c r="F23" s="12"/>
      <c r="G23" s="12"/>
      <c r="H23" s="12"/>
      <c r="I23" s="12"/>
      <c r="J23" s="12"/>
      <c r="K23" s="12">
        <f t="shared" ref="K23:O23" si="35">COUNTIF(K4:K10,$C$23&amp;"*")</f>
        <v>2</v>
      </c>
      <c r="L23" s="12">
        <f t="shared" si="35"/>
        <v>2</v>
      </c>
      <c r="M23" s="12">
        <f t="shared" si="35"/>
        <v>1</v>
      </c>
      <c r="N23" s="12">
        <f t="shared" si="35"/>
        <v>1</v>
      </c>
      <c r="O23" s="12">
        <f t="shared" si="35"/>
        <v>1</v>
      </c>
      <c r="P23" s="12"/>
      <c r="Q23" s="12"/>
      <c r="R23" s="12">
        <f t="shared" ref="R23:V23" si="36">COUNTIF(R4:R10,$C$23&amp;"*")</f>
        <v>1</v>
      </c>
      <c r="S23" s="12">
        <f t="shared" si="36"/>
        <v>0</v>
      </c>
      <c r="T23" s="12">
        <f t="shared" si="36"/>
        <v>0</v>
      </c>
      <c r="U23" s="12">
        <f t="shared" si="36"/>
        <v>0</v>
      </c>
      <c r="V23" s="12">
        <f t="shared" si="36"/>
        <v>2</v>
      </c>
      <c r="W23" s="12"/>
      <c r="X23" s="12"/>
      <c r="Y23" s="12">
        <f t="shared" ref="Y23:AC23" si="37">COUNTIF(Y4:Y10,$C$23&amp;"*")</f>
        <v>1</v>
      </c>
      <c r="Z23" s="12">
        <f t="shared" si="37"/>
        <v>1</v>
      </c>
      <c r="AA23" s="12">
        <f t="shared" si="37"/>
        <v>1</v>
      </c>
      <c r="AB23" s="12">
        <f t="shared" si="37"/>
        <v>2</v>
      </c>
      <c r="AC23" s="12">
        <f t="shared" si="37"/>
        <v>2</v>
      </c>
      <c r="AD23" s="12"/>
      <c r="AE23" s="12"/>
      <c r="AF23" s="12">
        <f t="shared" ref="AF23:AJ23" si="38">COUNTIF(AF4:AF10,$C$23&amp;"*")</f>
        <v>3</v>
      </c>
      <c r="AG23" s="12">
        <f t="shared" si="38"/>
        <v>2</v>
      </c>
      <c r="AH23" s="12">
        <f t="shared" si="38"/>
        <v>2</v>
      </c>
      <c r="AI23" s="12">
        <f t="shared" si="38"/>
        <v>2</v>
      </c>
      <c r="AJ23" s="12">
        <f t="shared" si="38"/>
        <v>1</v>
      </c>
      <c r="AK23" s="12">
        <f t="shared" si="17"/>
        <v>27</v>
      </c>
      <c r="AL23" s="41">
        <f t="shared" si="18"/>
        <v>0.1928571429</v>
      </c>
      <c r="AM23" s="12"/>
      <c r="AN23" s="10"/>
      <c r="AO23" s="10"/>
      <c r="AP23" s="12"/>
      <c r="AQ23" s="10"/>
      <c r="AR23" s="10"/>
      <c r="AS23" s="10"/>
    </row>
    <row r="24" ht="24.75" customHeight="1">
      <c r="A24" s="10"/>
      <c r="B24" s="66" t="s">
        <v>93</v>
      </c>
      <c r="C24" s="69" t="s">
        <v>79</v>
      </c>
      <c r="D24" s="12"/>
      <c r="E24" s="12"/>
      <c r="F24" s="12"/>
      <c r="G24" s="12"/>
      <c r="H24" s="12"/>
      <c r="I24" s="12"/>
      <c r="J24" s="12"/>
      <c r="K24" s="12">
        <f t="shared" ref="K24:O24" si="39">(COUNTIF(K4:K10,$C$24&amp;"*")+COUNTIF(K4:K10,""))</f>
        <v>0</v>
      </c>
      <c r="L24" s="12">
        <f t="shared" si="39"/>
        <v>0</v>
      </c>
      <c r="M24" s="12">
        <f t="shared" si="39"/>
        <v>1</v>
      </c>
      <c r="N24" s="12">
        <f t="shared" si="39"/>
        <v>0</v>
      </c>
      <c r="O24" s="12">
        <f t="shared" si="39"/>
        <v>0</v>
      </c>
      <c r="P24" s="12"/>
      <c r="Q24" s="12"/>
      <c r="R24" s="12">
        <f t="shared" ref="R24:V24" si="40">(COUNTIF(R4:R10,$C$24&amp;"*")+COUNTIF(R4:R10,""))</f>
        <v>0</v>
      </c>
      <c r="S24" s="12">
        <f t="shared" si="40"/>
        <v>0</v>
      </c>
      <c r="T24" s="12">
        <f t="shared" si="40"/>
        <v>0</v>
      </c>
      <c r="U24" s="12">
        <f t="shared" si="40"/>
        <v>0</v>
      </c>
      <c r="V24" s="12">
        <f t="shared" si="40"/>
        <v>0</v>
      </c>
      <c r="W24" s="12"/>
      <c r="X24" s="12"/>
      <c r="Y24" s="12">
        <f t="shared" ref="Y24:AC24" si="41">(COUNTIF(Y4:Y10,$C$24&amp;"*")+COUNTIF(Y4:Y10,""))</f>
        <v>0</v>
      </c>
      <c r="Z24" s="12">
        <f t="shared" si="41"/>
        <v>0</v>
      </c>
      <c r="AA24" s="12">
        <f t="shared" si="41"/>
        <v>0</v>
      </c>
      <c r="AB24" s="12">
        <f t="shared" si="41"/>
        <v>0</v>
      </c>
      <c r="AC24" s="12">
        <f t="shared" si="41"/>
        <v>0</v>
      </c>
      <c r="AD24" s="12"/>
      <c r="AE24" s="12"/>
      <c r="AF24" s="12">
        <f t="shared" ref="AF24:AJ24" si="42">(COUNTIF(AF4:AF10,$C$24&amp;"*")+COUNTIF(AF4:AF10,""))</f>
        <v>1</v>
      </c>
      <c r="AG24" s="12">
        <f t="shared" si="42"/>
        <v>0</v>
      </c>
      <c r="AH24" s="12">
        <f t="shared" si="42"/>
        <v>0</v>
      </c>
      <c r="AI24" s="12">
        <f t="shared" si="42"/>
        <v>0</v>
      </c>
      <c r="AJ24" s="12">
        <f t="shared" si="42"/>
        <v>0</v>
      </c>
      <c r="AK24" s="12">
        <f t="shared" si="17"/>
        <v>2</v>
      </c>
      <c r="AL24" s="41">
        <f t="shared" si="18"/>
        <v>0.01428571429</v>
      </c>
      <c r="AM24" s="12"/>
      <c r="AN24" s="10"/>
      <c r="AO24" s="10"/>
      <c r="AP24" s="12"/>
      <c r="AQ24" s="10"/>
      <c r="AR24" s="10"/>
      <c r="AS24" s="10"/>
    </row>
    <row r="25" ht="24.75" customHeight="1">
      <c r="A25" s="10"/>
      <c r="B25" s="66" t="s">
        <v>94</v>
      </c>
      <c r="C25" s="69" t="s">
        <v>81</v>
      </c>
      <c r="D25" s="12"/>
      <c r="E25" s="12"/>
      <c r="F25" s="12"/>
      <c r="G25" s="12"/>
      <c r="H25" s="12"/>
      <c r="I25" s="12"/>
      <c r="J25" s="12"/>
      <c r="K25" s="12">
        <f t="shared" ref="K25:O25" si="43">COUNTIF(K4:K10,$C$25&amp;"*")</f>
        <v>0</v>
      </c>
      <c r="L25" s="12">
        <f t="shared" si="43"/>
        <v>0</v>
      </c>
      <c r="M25" s="12">
        <f t="shared" si="43"/>
        <v>0</v>
      </c>
      <c r="N25" s="12">
        <f t="shared" si="43"/>
        <v>0</v>
      </c>
      <c r="O25" s="12">
        <f t="shared" si="43"/>
        <v>0</v>
      </c>
      <c r="P25" s="12"/>
      <c r="Q25" s="12"/>
      <c r="R25" s="12">
        <f t="shared" ref="R25:V25" si="44">COUNTIF(R4:R10,$C$25&amp;"*")</f>
        <v>0</v>
      </c>
      <c r="S25" s="12">
        <f t="shared" si="44"/>
        <v>0</v>
      </c>
      <c r="T25" s="12">
        <f t="shared" si="44"/>
        <v>0</v>
      </c>
      <c r="U25" s="12">
        <f t="shared" si="44"/>
        <v>0</v>
      </c>
      <c r="V25" s="12">
        <f t="shared" si="44"/>
        <v>0</v>
      </c>
      <c r="W25" s="12"/>
      <c r="X25" s="12"/>
      <c r="Y25" s="12">
        <f t="shared" ref="Y25:AC25" si="45">COUNTIF(Y4:Y10,$C$25&amp;"*")</f>
        <v>0</v>
      </c>
      <c r="Z25" s="12">
        <f t="shared" si="45"/>
        <v>0</v>
      </c>
      <c r="AA25" s="12">
        <f t="shared" si="45"/>
        <v>0</v>
      </c>
      <c r="AB25" s="12">
        <f t="shared" si="45"/>
        <v>0</v>
      </c>
      <c r="AC25" s="12">
        <f t="shared" si="45"/>
        <v>0</v>
      </c>
      <c r="AD25" s="12"/>
      <c r="AE25" s="12"/>
      <c r="AF25" s="12">
        <f t="shared" ref="AF25:AJ25" si="46">COUNTIF(AF4:AF10,$C$25&amp;"*")</f>
        <v>0</v>
      </c>
      <c r="AG25" s="12">
        <f t="shared" si="46"/>
        <v>0</v>
      </c>
      <c r="AH25" s="12">
        <f t="shared" si="46"/>
        <v>0</v>
      </c>
      <c r="AI25" s="12">
        <f t="shared" si="46"/>
        <v>0</v>
      </c>
      <c r="AJ25" s="12">
        <f t="shared" si="46"/>
        <v>0</v>
      </c>
      <c r="AK25" s="12">
        <f t="shared" si="17"/>
        <v>0</v>
      </c>
      <c r="AL25" s="41">
        <f t="shared" si="18"/>
        <v>0</v>
      </c>
      <c r="AM25" s="12"/>
      <c r="AN25" s="10"/>
      <c r="AO25" s="10"/>
      <c r="AP25" s="12"/>
      <c r="AQ25" s="10"/>
      <c r="AR25" s="10"/>
      <c r="AS25" s="10"/>
    </row>
    <row r="26" ht="24.75" customHeight="1">
      <c r="A26" s="10"/>
      <c r="B26" s="13"/>
      <c r="C26" s="1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71">
        <f>SUM(AK17:AK25)</f>
        <v>140</v>
      </c>
      <c r="AL26" s="12"/>
      <c r="AM26" s="12"/>
      <c r="AN26" s="10"/>
      <c r="AO26" s="10"/>
      <c r="AP26" s="12"/>
      <c r="AQ26" s="10"/>
      <c r="AR26" s="10"/>
      <c r="AS26" s="10"/>
    </row>
    <row r="27" ht="24.75" customHeight="1">
      <c r="A27" s="10"/>
      <c r="B27" s="13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2"/>
      <c r="AQ27" s="10"/>
      <c r="AR27" s="10"/>
      <c r="AS27" s="10"/>
    </row>
    <row r="28" ht="24.75" customHeight="1">
      <c r="A28" s="10"/>
      <c r="B28" s="13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2"/>
      <c r="AQ28" s="10"/>
      <c r="AR28" s="10"/>
      <c r="AS28" s="10"/>
    </row>
    <row r="29" ht="24.75" customHeight="1">
      <c r="A29" s="10"/>
      <c r="B29" s="13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2"/>
      <c r="AQ29" s="10"/>
      <c r="AR29" s="10"/>
      <c r="AS29" s="10"/>
    </row>
    <row r="30" ht="24.75" customHeight="1">
      <c r="A30" s="10"/>
      <c r="B30" s="13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2"/>
      <c r="AQ30" s="10"/>
      <c r="AR30" s="10"/>
      <c r="AS30" s="10"/>
    </row>
    <row r="31" ht="24.75" customHeight="1">
      <c r="A31" s="10"/>
      <c r="B31" s="13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2"/>
      <c r="AQ31" s="10"/>
      <c r="AR31" s="10"/>
      <c r="AS31" s="10"/>
    </row>
    <row r="32" ht="24.75" customHeight="1">
      <c r="A32" s="10"/>
      <c r="B32" s="13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2"/>
      <c r="AQ32" s="10"/>
      <c r="AR32" s="10"/>
      <c r="AS32" s="10"/>
    </row>
    <row r="33" ht="24.75" customHeight="1">
      <c r="A33" s="10"/>
      <c r="B33" s="13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2"/>
      <c r="AQ33" s="10"/>
      <c r="AR33" s="10"/>
      <c r="AS33" s="10"/>
    </row>
    <row r="34" ht="24.75" customHeight="1">
      <c r="A34" s="10"/>
      <c r="B34" s="13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2"/>
      <c r="AQ34" s="10"/>
      <c r="AR34" s="10"/>
      <c r="AS34" s="10"/>
    </row>
    <row r="35" ht="24.75" customHeight="1">
      <c r="A35" s="10"/>
      <c r="B35" s="13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2"/>
      <c r="AQ35" s="10"/>
      <c r="AR35" s="10"/>
      <c r="AS35" s="10"/>
    </row>
    <row r="36" ht="24.75" customHeight="1">
      <c r="A36" s="10"/>
      <c r="B36" s="13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2"/>
      <c r="AQ36" s="10"/>
      <c r="AR36" s="10"/>
      <c r="AS36" s="10"/>
    </row>
    <row r="37" ht="24.75" customHeight="1">
      <c r="A37" s="10"/>
      <c r="B37" s="13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2"/>
      <c r="AQ37" s="10"/>
      <c r="AR37" s="10"/>
      <c r="AS37" s="10"/>
    </row>
    <row r="38" ht="24.75" customHeight="1">
      <c r="A38" s="10"/>
      <c r="B38" s="13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2"/>
      <c r="AQ38" s="10"/>
      <c r="AR38" s="10"/>
      <c r="AS38" s="10"/>
    </row>
    <row r="39" ht="24.75" customHeight="1">
      <c r="A39" s="10"/>
      <c r="B39" s="13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2"/>
      <c r="AQ39" s="10"/>
      <c r="AR39" s="10"/>
      <c r="AS39" s="10"/>
    </row>
    <row r="40" ht="24.75" customHeight="1">
      <c r="A40" s="10"/>
      <c r="B40" s="13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2"/>
      <c r="AQ40" s="10"/>
      <c r="AR40" s="10"/>
      <c r="AS40" s="10"/>
    </row>
    <row r="41" ht="24.75" customHeight="1">
      <c r="A41" s="10"/>
      <c r="B41" s="13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2"/>
      <c r="AQ41" s="10"/>
      <c r="AR41" s="10"/>
      <c r="AS41" s="10"/>
    </row>
    <row r="42" ht="24.75" customHeight="1">
      <c r="A42" s="10"/>
      <c r="B42" s="13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2"/>
      <c r="AQ42" s="10"/>
      <c r="AR42" s="10"/>
      <c r="AS42" s="10"/>
    </row>
    <row r="43" ht="24.75" customHeight="1">
      <c r="A43" s="10"/>
      <c r="B43" s="13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2"/>
      <c r="AQ43" s="10"/>
      <c r="AR43" s="10"/>
      <c r="AS43" s="10"/>
    </row>
    <row r="44" ht="24.75" customHeight="1">
      <c r="A44" s="10"/>
      <c r="B44" s="13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2"/>
      <c r="AQ44" s="10"/>
      <c r="AR44" s="10"/>
      <c r="AS44" s="10"/>
    </row>
    <row r="45" ht="24.75" customHeight="1">
      <c r="A45" s="10"/>
      <c r="B45" s="13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2"/>
      <c r="AQ45" s="10"/>
      <c r="AR45" s="10"/>
      <c r="AS45" s="10"/>
    </row>
    <row r="46" ht="24.75" customHeight="1">
      <c r="A46" s="10"/>
      <c r="B46" s="13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2"/>
      <c r="AQ46" s="10"/>
      <c r="AR46" s="10"/>
      <c r="AS46" s="10"/>
    </row>
    <row r="47" ht="24.75" customHeight="1">
      <c r="A47" s="10"/>
      <c r="B47" s="13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2"/>
      <c r="AQ47" s="10"/>
      <c r="AR47" s="10"/>
      <c r="AS47" s="10"/>
    </row>
    <row r="48" ht="24.75" customHeight="1">
      <c r="A48" s="10"/>
      <c r="B48" s="13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2"/>
      <c r="AQ48" s="10"/>
      <c r="AR48" s="10"/>
      <c r="AS48" s="10"/>
    </row>
    <row r="49" ht="24.75" customHeight="1">
      <c r="A49" s="10"/>
      <c r="B49" s="13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2"/>
      <c r="AQ49" s="10"/>
      <c r="AR49" s="10"/>
      <c r="AS49" s="10"/>
    </row>
    <row r="50" ht="24.75" customHeight="1">
      <c r="A50" s="10"/>
      <c r="B50" s="13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2"/>
      <c r="AQ50" s="10"/>
      <c r="AR50" s="10"/>
      <c r="AS50" s="10"/>
    </row>
    <row r="51" ht="24.75" customHeight="1">
      <c r="A51" s="10"/>
      <c r="B51" s="13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2"/>
      <c r="AQ51" s="10"/>
      <c r="AR51" s="10"/>
      <c r="AS51" s="10"/>
    </row>
    <row r="52" ht="24.75" customHeight="1">
      <c r="A52" s="10"/>
      <c r="B52" s="13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2"/>
      <c r="AQ52" s="10"/>
      <c r="AR52" s="10"/>
      <c r="AS52" s="10"/>
    </row>
    <row r="53" ht="24.75" customHeight="1">
      <c r="A53" s="10"/>
      <c r="B53" s="13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2"/>
      <c r="AQ53" s="10"/>
      <c r="AR53" s="10"/>
      <c r="AS53" s="10"/>
    </row>
    <row r="54" ht="24.75" customHeight="1">
      <c r="A54" s="10"/>
      <c r="B54" s="13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2"/>
      <c r="AQ54" s="10"/>
      <c r="AR54" s="10"/>
      <c r="AS54" s="10"/>
    </row>
    <row r="55" ht="24.75" customHeight="1">
      <c r="A55" s="10"/>
      <c r="B55" s="13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2"/>
      <c r="AQ55" s="10"/>
      <c r="AR55" s="10"/>
      <c r="AS55" s="10"/>
    </row>
    <row r="56" ht="24.75" customHeight="1">
      <c r="A56" s="10"/>
      <c r="B56" s="13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2"/>
      <c r="AQ56" s="10"/>
      <c r="AR56" s="10"/>
      <c r="AS56" s="10"/>
    </row>
    <row r="57" ht="24.75" customHeight="1">
      <c r="A57" s="10"/>
      <c r="B57" s="13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2"/>
      <c r="AQ57" s="10"/>
      <c r="AR57" s="10"/>
      <c r="AS57" s="10"/>
    </row>
    <row r="58" ht="24.75" customHeight="1">
      <c r="A58" s="10"/>
      <c r="B58" s="13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2"/>
      <c r="AQ58" s="10"/>
      <c r="AR58" s="10"/>
      <c r="AS58" s="10"/>
    </row>
    <row r="59" ht="24.75" customHeight="1">
      <c r="A59" s="10"/>
      <c r="B59" s="13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2"/>
      <c r="AQ59" s="10"/>
      <c r="AR59" s="10"/>
      <c r="AS59" s="10"/>
    </row>
    <row r="60" ht="24.75" customHeight="1">
      <c r="A60" s="10"/>
      <c r="B60" s="13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2"/>
      <c r="AQ60" s="10"/>
      <c r="AR60" s="10"/>
      <c r="AS60" s="10"/>
    </row>
    <row r="61" ht="24.75" customHeight="1">
      <c r="A61" s="10"/>
      <c r="B61" s="13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2"/>
      <c r="AQ61" s="10"/>
      <c r="AR61" s="10"/>
      <c r="AS61" s="10"/>
    </row>
    <row r="62" ht="24.75" customHeight="1">
      <c r="A62" s="10"/>
      <c r="B62" s="13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2"/>
      <c r="AQ62" s="10"/>
      <c r="AR62" s="10"/>
      <c r="AS62" s="10"/>
    </row>
    <row r="63" ht="24.75" customHeight="1">
      <c r="A63" s="10"/>
      <c r="B63" s="13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2"/>
      <c r="AQ63" s="10"/>
      <c r="AR63" s="10"/>
      <c r="AS63" s="10"/>
    </row>
    <row r="64" ht="24.75" customHeight="1">
      <c r="A64" s="10"/>
      <c r="B64" s="13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2"/>
      <c r="AQ64" s="10"/>
      <c r="AR64" s="10"/>
      <c r="AS64" s="10"/>
    </row>
    <row r="65" ht="24.75" customHeight="1">
      <c r="A65" s="10"/>
      <c r="B65" s="13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2"/>
      <c r="AQ65" s="10"/>
      <c r="AR65" s="10"/>
      <c r="AS65" s="10"/>
    </row>
    <row r="66" ht="24.75" customHeight="1">
      <c r="A66" s="10"/>
      <c r="B66" s="13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2"/>
      <c r="AQ66" s="10"/>
      <c r="AR66" s="10"/>
      <c r="AS66" s="10"/>
    </row>
    <row r="67" ht="24.75" customHeight="1">
      <c r="A67" s="10"/>
      <c r="B67" s="13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2"/>
      <c r="AQ67" s="10"/>
      <c r="AR67" s="10"/>
      <c r="AS67" s="10"/>
    </row>
    <row r="68" ht="24.75" customHeight="1">
      <c r="A68" s="10"/>
      <c r="B68" s="13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2"/>
      <c r="AQ68" s="10"/>
      <c r="AR68" s="10"/>
      <c r="AS68" s="10"/>
    </row>
    <row r="69" ht="24.75" customHeight="1">
      <c r="A69" s="10"/>
      <c r="B69" s="13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2"/>
      <c r="AQ69" s="10"/>
      <c r="AR69" s="10"/>
      <c r="AS69" s="10"/>
    </row>
    <row r="70" ht="24.75" customHeight="1">
      <c r="A70" s="10"/>
      <c r="B70" s="13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2"/>
      <c r="AQ70" s="10"/>
      <c r="AR70" s="10"/>
      <c r="AS70" s="10"/>
    </row>
    <row r="71" ht="24.75" customHeight="1">
      <c r="A71" s="10"/>
      <c r="B71" s="13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2"/>
      <c r="AQ71" s="10"/>
      <c r="AR71" s="10"/>
      <c r="AS71" s="10"/>
    </row>
    <row r="72" ht="24.75" customHeight="1">
      <c r="A72" s="10"/>
      <c r="B72" s="13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2"/>
      <c r="AQ72" s="10"/>
      <c r="AR72" s="10"/>
      <c r="AS72" s="10"/>
    </row>
    <row r="73" ht="24.75" customHeight="1">
      <c r="A73" s="10"/>
      <c r="B73" s="13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2"/>
      <c r="AQ73" s="10"/>
      <c r="AR73" s="10"/>
      <c r="AS73" s="10"/>
    </row>
    <row r="74" ht="24.75" customHeight="1">
      <c r="A74" s="10"/>
      <c r="B74" s="13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2"/>
      <c r="AQ74" s="10"/>
      <c r="AR74" s="10"/>
      <c r="AS74" s="10"/>
    </row>
    <row r="75" ht="24.75" customHeight="1">
      <c r="A75" s="10"/>
      <c r="B75" s="13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2"/>
      <c r="AQ75" s="10"/>
      <c r="AR75" s="10"/>
      <c r="AS75" s="10"/>
    </row>
    <row r="76" ht="24.75" customHeight="1">
      <c r="A76" s="10"/>
      <c r="B76" s="13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2"/>
      <c r="AQ76" s="10"/>
      <c r="AR76" s="10"/>
      <c r="AS76" s="10"/>
    </row>
    <row r="77" ht="24.75" customHeight="1">
      <c r="A77" s="10"/>
      <c r="B77" s="13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2"/>
      <c r="AQ77" s="10"/>
      <c r="AR77" s="10"/>
      <c r="AS77" s="10"/>
    </row>
    <row r="78" ht="24.75" customHeight="1">
      <c r="A78" s="10"/>
      <c r="B78" s="13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2"/>
      <c r="AQ78" s="10"/>
      <c r="AR78" s="10"/>
      <c r="AS78" s="10"/>
    </row>
    <row r="79" ht="24.75" customHeight="1">
      <c r="A79" s="10"/>
      <c r="B79" s="13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2"/>
      <c r="AQ79" s="10"/>
      <c r="AR79" s="10"/>
      <c r="AS79" s="10"/>
    </row>
    <row r="80" ht="24.75" customHeight="1">
      <c r="A80" s="10"/>
      <c r="B80" s="13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2"/>
      <c r="AQ80" s="10"/>
      <c r="AR80" s="10"/>
      <c r="AS80" s="10"/>
    </row>
    <row r="81" ht="24.75" customHeight="1">
      <c r="A81" s="10"/>
      <c r="B81" s="13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2"/>
      <c r="AQ81" s="10"/>
      <c r="AR81" s="10"/>
      <c r="AS81" s="10"/>
    </row>
    <row r="82" ht="24.75" customHeight="1">
      <c r="A82" s="10"/>
      <c r="B82" s="13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2"/>
      <c r="AQ82" s="10"/>
      <c r="AR82" s="10"/>
      <c r="AS82" s="10"/>
    </row>
    <row r="83" ht="24.75" customHeight="1">
      <c r="A83" s="10"/>
      <c r="B83" s="13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2"/>
      <c r="AQ83" s="10"/>
      <c r="AR83" s="10"/>
      <c r="AS83" s="10"/>
    </row>
    <row r="84" ht="24.75" customHeight="1">
      <c r="A84" s="10"/>
      <c r="B84" s="13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2"/>
      <c r="AQ84" s="10"/>
      <c r="AR84" s="10"/>
      <c r="AS84" s="10"/>
    </row>
    <row r="85" ht="24.75" customHeight="1">
      <c r="A85" s="10"/>
      <c r="B85" s="13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2"/>
      <c r="AQ85" s="10"/>
      <c r="AR85" s="10"/>
      <c r="AS85" s="10"/>
    </row>
    <row r="86" ht="24.75" customHeight="1">
      <c r="A86" s="10"/>
      <c r="B86" s="13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2"/>
      <c r="AQ86" s="10"/>
      <c r="AR86" s="10"/>
      <c r="AS86" s="10"/>
    </row>
    <row r="87" ht="24.75" customHeight="1">
      <c r="A87" s="10"/>
      <c r="B87" s="13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2"/>
      <c r="AQ87" s="10"/>
      <c r="AR87" s="10"/>
      <c r="AS87" s="10"/>
    </row>
    <row r="88" ht="24.75" customHeight="1">
      <c r="A88" s="10"/>
      <c r="B88" s="13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2"/>
      <c r="AQ88" s="10"/>
      <c r="AR88" s="10"/>
      <c r="AS88" s="10"/>
    </row>
    <row r="89" ht="24.75" customHeight="1">
      <c r="A89" s="10"/>
      <c r="B89" s="13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2"/>
      <c r="AQ89" s="10"/>
      <c r="AR89" s="10"/>
      <c r="AS89" s="10"/>
    </row>
    <row r="90" ht="24.75" customHeight="1">
      <c r="A90" s="10"/>
      <c r="B90" s="13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2"/>
      <c r="AQ90" s="10"/>
      <c r="AR90" s="10"/>
      <c r="AS90" s="10"/>
    </row>
    <row r="91" ht="24.75" customHeight="1">
      <c r="A91" s="10"/>
      <c r="B91" s="13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2"/>
      <c r="AQ91" s="10"/>
      <c r="AR91" s="10"/>
      <c r="AS91" s="10"/>
    </row>
    <row r="92" ht="24.75" customHeight="1">
      <c r="A92" s="10"/>
      <c r="B92" s="13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2"/>
      <c r="AQ92" s="10"/>
      <c r="AR92" s="10"/>
      <c r="AS92" s="10"/>
    </row>
    <row r="93" ht="24.75" customHeight="1">
      <c r="A93" s="10"/>
      <c r="B93" s="13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2"/>
      <c r="AQ93" s="10"/>
      <c r="AR93" s="10"/>
      <c r="AS93" s="10"/>
    </row>
    <row r="94" ht="24.75" customHeight="1">
      <c r="A94" s="10"/>
      <c r="B94" s="13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2"/>
      <c r="AQ94" s="10"/>
      <c r="AR94" s="10"/>
      <c r="AS94" s="10"/>
    </row>
    <row r="95" ht="24.75" customHeight="1">
      <c r="A95" s="10"/>
      <c r="B95" s="13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2"/>
      <c r="AQ95" s="10"/>
      <c r="AR95" s="10"/>
      <c r="AS95" s="10"/>
    </row>
    <row r="96" ht="24.75" customHeight="1">
      <c r="A96" s="10"/>
      <c r="B96" s="13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2"/>
      <c r="AQ96" s="10"/>
      <c r="AR96" s="10"/>
      <c r="AS96" s="10"/>
    </row>
    <row r="97" ht="24.75" customHeight="1">
      <c r="A97" s="10"/>
      <c r="B97" s="13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2"/>
      <c r="AQ97" s="10"/>
      <c r="AR97" s="10"/>
      <c r="AS97" s="10"/>
    </row>
    <row r="98" ht="24.75" customHeight="1">
      <c r="A98" s="10"/>
      <c r="B98" s="13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2"/>
      <c r="AQ98" s="10"/>
      <c r="AR98" s="10"/>
      <c r="AS98" s="10"/>
    </row>
    <row r="99" ht="24.75" customHeight="1">
      <c r="A99" s="10"/>
      <c r="B99" s="13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2"/>
      <c r="AQ99" s="10"/>
      <c r="AR99" s="10"/>
      <c r="AS99" s="10"/>
    </row>
    <row r="100" ht="24.75" customHeight="1">
      <c r="A100" s="10"/>
      <c r="B100" s="13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2"/>
      <c r="AQ100" s="10"/>
      <c r="AR100" s="10"/>
      <c r="AS100" s="10"/>
    </row>
    <row r="101" ht="24.75" customHeight="1">
      <c r="A101" s="10"/>
      <c r="B101" s="13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2"/>
      <c r="AQ101" s="10"/>
      <c r="AR101" s="10"/>
      <c r="AS101" s="10"/>
    </row>
    <row r="102" ht="24.75" customHeight="1">
      <c r="A102" s="10"/>
      <c r="B102" s="13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2"/>
      <c r="AQ102" s="10"/>
      <c r="AR102" s="10"/>
      <c r="AS102" s="10"/>
    </row>
    <row r="103" ht="24.75" customHeight="1">
      <c r="A103" s="10"/>
      <c r="B103" s="13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2"/>
      <c r="AQ103" s="10"/>
      <c r="AR103" s="10"/>
      <c r="AS103" s="10"/>
    </row>
    <row r="104" ht="24.75" customHeight="1">
      <c r="A104" s="10"/>
      <c r="B104" s="13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2"/>
      <c r="AQ104" s="10"/>
      <c r="AR104" s="10"/>
      <c r="AS104" s="10"/>
    </row>
    <row r="105" ht="24.75" customHeight="1">
      <c r="A105" s="10"/>
      <c r="B105" s="13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2"/>
      <c r="AQ105" s="10"/>
      <c r="AR105" s="10"/>
      <c r="AS105" s="10"/>
    </row>
    <row r="106" ht="24.75" customHeight="1">
      <c r="A106" s="10"/>
      <c r="B106" s="13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2"/>
      <c r="AQ106" s="10"/>
      <c r="AR106" s="10"/>
      <c r="AS106" s="10"/>
    </row>
    <row r="107" ht="24.75" customHeight="1">
      <c r="A107" s="10"/>
      <c r="B107" s="13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2"/>
      <c r="AQ107" s="10"/>
      <c r="AR107" s="10"/>
      <c r="AS107" s="10"/>
    </row>
    <row r="108" ht="24.75" customHeight="1">
      <c r="A108" s="10"/>
      <c r="B108" s="13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2"/>
      <c r="AQ108" s="10"/>
      <c r="AR108" s="10"/>
      <c r="AS108" s="10"/>
    </row>
    <row r="109" ht="24.75" customHeight="1">
      <c r="A109" s="10"/>
      <c r="B109" s="13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2"/>
      <c r="AQ109" s="10"/>
      <c r="AR109" s="10"/>
      <c r="AS109" s="10"/>
    </row>
    <row r="110" ht="24.75" customHeight="1">
      <c r="A110" s="10"/>
      <c r="B110" s="13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2"/>
      <c r="AQ110" s="10"/>
      <c r="AR110" s="10"/>
      <c r="AS110" s="10"/>
    </row>
    <row r="111" ht="24.75" customHeight="1">
      <c r="A111" s="10"/>
      <c r="B111" s="13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2"/>
      <c r="AQ111" s="10"/>
      <c r="AR111" s="10"/>
      <c r="AS111" s="10"/>
    </row>
    <row r="112" ht="24.75" customHeight="1">
      <c r="A112" s="10"/>
      <c r="B112" s="13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2"/>
      <c r="AQ112" s="10"/>
      <c r="AR112" s="10"/>
      <c r="AS112" s="10"/>
    </row>
    <row r="113" ht="24.75" customHeight="1">
      <c r="A113" s="10"/>
      <c r="B113" s="13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2"/>
      <c r="AQ113" s="10"/>
      <c r="AR113" s="10"/>
      <c r="AS113" s="10"/>
    </row>
    <row r="114" ht="24.75" customHeight="1">
      <c r="A114" s="10"/>
      <c r="B114" s="13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2"/>
      <c r="AQ114" s="10"/>
      <c r="AR114" s="10"/>
      <c r="AS114" s="10"/>
    </row>
    <row r="115" ht="24.75" customHeight="1">
      <c r="A115" s="10"/>
      <c r="B115" s="13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2"/>
      <c r="AQ115" s="10"/>
      <c r="AR115" s="10"/>
      <c r="AS115" s="10"/>
    </row>
    <row r="116" ht="24.75" customHeight="1">
      <c r="A116" s="10"/>
      <c r="B116" s="13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2"/>
      <c r="AQ116" s="10"/>
      <c r="AR116" s="10"/>
      <c r="AS116" s="10"/>
    </row>
    <row r="117" ht="24.75" customHeight="1">
      <c r="A117" s="10"/>
      <c r="B117" s="13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2"/>
      <c r="AQ117" s="10"/>
      <c r="AR117" s="10"/>
      <c r="AS117" s="10"/>
    </row>
    <row r="118" ht="24.75" customHeight="1">
      <c r="A118" s="10"/>
      <c r="B118" s="13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2"/>
      <c r="AQ118" s="10"/>
      <c r="AR118" s="10"/>
      <c r="AS118" s="10"/>
    </row>
    <row r="119" ht="24.75" customHeight="1">
      <c r="A119" s="10"/>
      <c r="B119" s="13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2"/>
      <c r="AQ119" s="10"/>
      <c r="AR119" s="10"/>
      <c r="AS119" s="10"/>
    </row>
    <row r="120" ht="24.75" customHeight="1">
      <c r="A120" s="10"/>
      <c r="B120" s="13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2"/>
      <c r="AQ120" s="10"/>
      <c r="AR120" s="10"/>
      <c r="AS120" s="10"/>
    </row>
    <row r="121" ht="24.75" customHeight="1">
      <c r="A121" s="10"/>
      <c r="B121" s="13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2"/>
      <c r="AQ121" s="10"/>
      <c r="AR121" s="10"/>
      <c r="AS121" s="10"/>
    </row>
    <row r="122" ht="24.75" customHeight="1">
      <c r="A122" s="10"/>
      <c r="B122" s="13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2"/>
      <c r="AQ122" s="10"/>
      <c r="AR122" s="10"/>
      <c r="AS122" s="10"/>
    </row>
    <row r="123" ht="24.75" customHeight="1">
      <c r="A123" s="10"/>
      <c r="B123" s="13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2"/>
      <c r="AQ123" s="10"/>
      <c r="AR123" s="10"/>
      <c r="AS123" s="10"/>
    </row>
    <row r="124" ht="24.75" customHeight="1">
      <c r="A124" s="10"/>
      <c r="B124" s="13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2"/>
      <c r="AQ124" s="10"/>
      <c r="AR124" s="10"/>
      <c r="AS124" s="10"/>
    </row>
    <row r="125" ht="24.75" customHeight="1">
      <c r="A125" s="10"/>
      <c r="B125" s="13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2"/>
      <c r="AQ125" s="10"/>
      <c r="AR125" s="10"/>
      <c r="AS125" s="10"/>
    </row>
    <row r="126" ht="24.75" customHeight="1">
      <c r="A126" s="10"/>
      <c r="B126" s="13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2"/>
      <c r="AQ126" s="10"/>
      <c r="AR126" s="10"/>
      <c r="AS126" s="10"/>
    </row>
    <row r="127" ht="24.75" customHeight="1">
      <c r="A127" s="10"/>
      <c r="B127" s="13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2"/>
      <c r="AQ127" s="10"/>
      <c r="AR127" s="10"/>
      <c r="AS127" s="10"/>
    </row>
    <row r="128" ht="24.75" customHeight="1">
      <c r="A128" s="10"/>
      <c r="B128" s="13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2"/>
      <c r="AQ128" s="10"/>
      <c r="AR128" s="10"/>
      <c r="AS128" s="10"/>
    </row>
    <row r="129" ht="24.75" customHeight="1">
      <c r="A129" s="10"/>
      <c r="B129" s="13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2"/>
      <c r="AQ129" s="10"/>
      <c r="AR129" s="10"/>
      <c r="AS129" s="10"/>
    </row>
    <row r="130" ht="24.75" customHeight="1">
      <c r="A130" s="10"/>
      <c r="B130" s="13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2"/>
      <c r="AQ130" s="10"/>
      <c r="AR130" s="10"/>
      <c r="AS130" s="10"/>
    </row>
    <row r="131" ht="24.75" customHeight="1">
      <c r="A131" s="10"/>
      <c r="B131" s="13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2"/>
      <c r="AQ131" s="10"/>
      <c r="AR131" s="10"/>
      <c r="AS131" s="10"/>
    </row>
    <row r="132" ht="24.75" customHeight="1">
      <c r="A132" s="10"/>
      <c r="B132" s="13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2"/>
      <c r="AQ132" s="10"/>
      <c r="AR132" s="10"/>
      <c r="AS132" s="10"/>
    </row>
    <row r="133" ht="24.75" customHeight="1">
      <c r="A133" s="10"/>
      <c r="B133" s="13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2"/>
      <c r="AQ133" s="10"/>
      <c r="AR133" s="10"/>
      <c r="AS133" s="10"/>
    </row>
    <row r="134" ht="24.75" customHeight="1">
      <c r="A134" s="10"/>
      <c r="B134" s="13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2"/>
      <c r="AQ134" s="10"/>
      <c r="AR134" s="10"/>
      <c r="AS134" s="10"/>
    </row>
    <row r="135" ht="24.75" customHeight="1">
      <c r="A135" s="10"/>
      <c r="B135" s="13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2"/>
      <c r="AQ135" s="10"/>
      <c r="AR135" s="10"/>
      <c r="AS135" s="10"/>
    </row>
    <row r="136" ht="24.75" customHeight="1">
      <c r="A136" s="10"/>
      <c r="B136" s="13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2"/>
      <c r="AQ136" s="10"/>
      <c r="AR136" s="10"/>
      <c r="AS136" s="10"/>
    </row>
    <row r="137" ht="24.75" customHeight="1">
      <c r="A137" s="10"/>
      <c r="B137" s="13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2"/>
      <c r="AQ137" s="10"/>
      <c r="AR137" s="10"/>
      <c r="AS137" s="10"/>
    </row>
    <row r="138" ht="24.75" customHeight="1">
      <c r="A138" s="10"/>
      <c r="B138" s="13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2"/>
      <c r="AQ138" s="10"/>
      <c r="AR138" s="10"/>
      <c r="AS138" s="10"/>
    </row>
    <row r="139" ht="24.75" customHeight="1">
      <c r="A139" s="10"/>
      <c r="B139" s="13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2"/>
      <c r="AQ139" s="10"/>
      <c r="AR139" s="10"/>
      <c r="AS139" s="10"/>
    </row>
    <row r="140" ht="24.75" customHeight="1">
      <c r="A140" s="10"/>
      <c r="B140" s="13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2"/>
      <c r="AQ140" s="10"/>
      <c r="AR140" s="10"/>
      <c r="AS140" s="10"/>
    </row>
    <row r="141" ht="24.75" customHeight="1">
      <c r="A141" s="10"/>
      <c r="B141" s="13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2"/>
      <c r="AQ141" s="10"/>
      <c r="AR141" s="10"/>
      <c r="AS141" s="10"/>
    </row>
    <row r="142" ht="24.75" customHeight="1">
      <c r="A142" s="10"/>
      <c r="B142" s="13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2"/>
      <c r="AQ142" s="10"/>
      <c r="AR142" s="10"/>
      <c r="AS142" s="10"/>
    </row>
    <row r="143" ht="24.75" customHeight="1">
      <c r="A143" s="10"/>
      <c r="B143" s="13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2"/>
      <c r="AQ143" s="10"/>
      <c r="AR143" s="10"/>
      <c r="AS143" s="10"/>
    </row>
    <row r="144" ht="24.75" customHeight="1">
      <c r="A144" s="10"/>
      <c r="B144" s="13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2"/>
      <c r="AQ144" s="10"/>
      <c r="AR144" s="10"/>
      <c r="AS144" s="10"/>
    </row>
    <row r="145" ht="24.75" customHeight="1">
      <c r="A145" s="10"/>
      <c r="B145" s="13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2"/>
      <c r="AQ145" s="10"/>
      <c r="AR145" s="10"/>
      <c r="AS145" s="10"/>
    </row>
    <row r="146" ht="24.75" customHeight="1">
      <c r="A146" s="10"/>
      <c r="B146" s="13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2"/>
      <c r="AQ146" s="10"/>
      <c r="AR146" s="10"/>
      <c r="AS146" s="10"/>
    </row>
    <row r="147" ht="24.75" customHeight="1">
      <c r="A147" s="10"/>
      <c r="B147" s="13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2"/>
      <c r="AQ147" s="10"/>
      <c r="AR147" s="10"/>
      <c r="AS147" s="10"/>
    </row>
    <row r="148" ht="24.75" customHeight="1">
      <c r="A148" s="10"/>
      <c r="B148" s="13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2"/>
      <c r="AQ148" s="10"/>
      <c r="AR148" s="10"/>
      <c r="AS148" s="10"/>
    </row>
    <row r="149" ht="24.75" customHeight="1">
      <c r="A149" s="10"/>
      <c r="B149" s="13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2"/>
      <c r="AQ149" s="10"/>
      <c r="AR149" s="10"/>
      <c r="AS149" s="10"/>
    </row>
    <row r="150" ht="24.75" customHeight="1">
      <c r="A150" s="10"/>
      <c r="B150" s="13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2"/>
      <c r="AQ150" s="10"/>
      <c r="AR150" s="10"/>
      <c r="AS150" s="10"/>
    </row>
    <row r="151" ht="24.75" customHeight="1">
      <c r="A151" s="10"/>
      <c r="B151" s="13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2"/>
      <c r="AQ151" s="10"/>
      <c r="AR151" s="10"/>
      <c r="AS151" s="10"/>
    </row>
    <row r="152" ht="24.75" customHeight="1">
      <c r="A152" s="10"/>
      <c r="B152" s="13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2"/>
      <c r="AQ152" s="10"/>
      <c r="AR152" s="10"/>
      <c r="AS152" s="10"/>
    </row>
    <row r="153" ht="24.75" customHeight="1">
      <c r="A153" s="10"/>
      <c r="B153" s="13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2"/>
      <c r="AQ153" s="10"/>
      <c r="AR153" s="10"/>
      <c r="AS153" s="10"/>
    </row>
    <row r="154" ht="24.75" customHeight="1">
      <c r="A154" s="10"/>
      <c r="B154" s="13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2"/>
      <c r="AQ154" s="10"/>
      <c r="AR154" s="10"/>
      <c r="AS154" s="10"/>
    </row>
    <row r="155" ht="24.75" customHeight="1">
      <c r="A155" s="10"/>
      <c r="B155" s="13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2"/>
      <c r="AQ155" s="10"/>
      <c r="AR155" s="10"/>
      <c r="AS155" s="10"/>
    </row>
    <row r="156" ht="24.75" customHeight="1">
      <c r="A156" s="10"/>
      <c r="B156" s="13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2"/>
      <c r="AQ156" s="10"/>
      <c r="AR156" s="10"/>
      <c r="AS156" s="10"/>
    </row>
    <row r="157" ht="24.75" customHeight="1">
      <c r="A157" s="10"/>
      <c r="B157" s="13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2"/>
      <c r="AQ157" s="10"/>
      <c r="AR157" s="10"/>
      <c r="AS157" s="10"/>
    </row>
    <row r="158" ht="24.75" customHeight="1">
      <c r="A158" s="10"/>
      <c r="B158" s="13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2"/>
      <c r="AQ158" s="10"/>
      <c r="AR158" s="10"/>
      <c r="AS158" s="10"/>
    </row>
    <row r="159" ht="24.75" customHeight="1">
      <c r="A159" s="10"/>
      <c r="B159" s="13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2"/>
      <c r="AQ159" s="10"/>
      <c r="AR159" s="10"/>
      <c r="AS159" s="10"/>
    </row>
    <row r="160" ht="24.75" customHeight="1">
      <c r="A160" s="10"/>
      <c r="B160" s="13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2"/>
      <c r="AQ160" s="10"/>
      <c r="AR160" s="10"/>
      <c r="AS160" s="10"/>
    </row>
    <row r="161" ht="24.75" customHeight="1">
      <c r="A161" s="10"/>
      <c r="B161" s="13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2"/>
      <c r="AQ161" s="10"/>
      <c r="AR161" s="10"/>
      <c r="AS161" s="10"/>
    </row>
    <row r="162" ht="24.75" customHeight="1">
      <c r="A162" s="10"/>
      <c r="B162" s="13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2"/>
      <c r="AQ162" s="10"/>
      <c r="AR162" s="10"/>
      <c r="AS162" s="10"/>
    </row>
    <row r="163" ht="24.75" customHeight="1">
      <c r="A163" s="10"/>
      <c r="B163" s="13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2"/>
      <c r="AQ163" s="10"/>
      <c r="AR163" s="10"/>
      <c r="AS163" s="10"/>
    </row>
    <row r="164" ht="24.75" customHeight="1">
      <c r="A164" s="10"/>
      <c r="B164" s="13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2"/>
      <c r="AQ164" s="10"/>
      <c r="AR164" s="10"/>
      <c r="AS164" s="10"/>
    </row>
    <row r="165" ht="24.75" customHeight="1">
      <c r="A165" s="10"/>
      <c r="B165" s="13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2"/>
      <c r="AQ165" s="10"/>
      <c r="AR165" s="10"/>
      <c r="AS165" s="10"/>
    </row>
    <row r="166" ht="24.75" customHeight="1">
      <c r="A166" s="10"/>
      <c r="B166" s="13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2"/>
      <c r="AQ166" s="10"/>
      <c r="AR166" s="10"/>
      <c r="AS166" s="10"/>
    </row>
    <row r="167" ht="24.75" customHeight="1">
      <c r="A167" s="10"/>
      <c r="B167" s="13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2"/>
      <c r="AQ167" s="10"/>
      <c r="AR167" s="10"/>
      <c r="AS167" s="10"/>
    </row>
    <row r="168" ht="24.75" customHeight="1">
      <c r="A168" s="10"/>
      <c r="B168" s="13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2"/>
      <c r="AQ168" s="10"/>
      <c r="AR168" s="10"/>
      <c r="AS168" s="10"/>
    </row>
    <row r="169" ht="24.75" customHeight="1">
      <c r="A169" s="10"/>
      <c r="B169" s="13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2"/>
      <c r="AQ169" s="10"/>
      <c r="AR169" s="10"/>
      <c r="AS169" s="10"/>
    </row>
    <row r="170" ht="24.75" customHeight="1">
      <c r="A170" s="10"/>
      <c r="B170" s="13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2"/>
      <c r="AQ170" s="10"/>
      <c r="AR170" s="10"/>
      <c r="AS170" s="10"/>
    </row>
    <row r="171" ht="24.75" customHeight="1">
      <c r="A171" s="10"/>
      <c r="B171" s="13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2"/>
      <c r="AQ171" s="10"/>
      <c r="AR171" s="10"/>
      <c r="AS171" s="10"/>
    </row>
    <row r="172" ht="24.75" customHeight="1">
      <c r="A172" s="10"/>
      <c r="B172" s="13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2"/>
      <c r="AQ172" s="10"/>
      <c r="AR172" s="10"/>
      <c r="AS172" s="10"/>
    </row>
    <row r="173" ht="24.75" customHeight="1">
      <c r="A173" s="10"/>
      <c r="B173" s="13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2"/>
      <c r="AQ173" s="10"/>
      <c r="AR173" s="10"/>
      <c r="AS173" s="10"/>
    </row>
    <row r="174" ht="24.75" customHeight="1">
      <c r="A174" s="10"/>
      <c r="B174" s="13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2"/>
      <c r="AQ174" s="10"/>
      <c r="AR174" s="10"/>
      <c r="AS174" s="10"/>
    </row>
    <row r="175" ht="24.75" customHeight="1">
      <c r="A175" s="10"/>
      <c r="B175" s="13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2"/>
      <c r="AQ175" s="10"/>
      <c r="AR175" s="10"/>
      <c r="AS175" s="10"/>
    </row>
    <row r="176" ht="24.75" customHeight="1">
      <c r="A176" s="10"/>
      <c r="B176" s="13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2"/>
      <c r="AQ176" s="10"/>
      <c r="AR176" s="10"/>
      <c r="AS176" s="10"/>
    </row>
    <row r="177" ht="24.75" customHeight="1">
      <c r="A177" s="10"/>
      <c r="B177" s="13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2"/>
      <c r="AQ177" s="10"/>
      <c r="AR177" s="10"/>
      <c r="AS177" s="10"/>
    </row>
    <row r="178" ht="24.75" customHeight="1">
      <c r="A178" s="10"/>
      <c r="B178" s="13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2"/>
      <c r="AQ178" s="10"/>
      <c r="AR178" s="10"/>
      <c r="AS178" s="10"/>
    </row>
    <row r="179" ht="24.75" customHeight="1">
      <c r="A179" s="10"/>
      <c r="B179" s="13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2"/>
      <c r="AQ179" s="10"/>
      <c r="AR179" s="10"/>
      <c r="AS179" s="10"/>
    </row>
    <row r="180" ht="24.75" customHeight="1">
      <c r="A180" s="10"/>
      <c r="B180" s="13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2"/>
      <c r="AQ180" s="10"/>
      <c r="AR180" s="10"/>
      <c r="AS180" s="10"/>
    </row>
    <row r="181" ht="24.75" customHeight="1">
      <c r="A181" s="10"/>
      <c r="B181" s="13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2"/>
      <c r="AQ181" s="10"/>
      <c r="AR181" s="10"/>
      <c r="AS181" s="10"/>
    </row>
    <row r="182" ht="24.75" customHeight="1">
      <c r="A182" s="10"/>
      <c r="B182" s="13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2"/>
      <c r="AQ182" s="10"/>
      <c r="AR182" s="10"/>
      <c r="AS182" s="10"/>
    </row>
    <row r="183" ht="24.75" customHeight="1">
      <c r="A183" s="10"/>
      <c r="B183" s="13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2"/>
      <c r="AQ183" s="10"/>
      <c r="AR183" s="10"/>
      <c r="AS183" s="10"/>
    </row>
    <row r="184" ht="24.75" customHeight="1">
      <c r="A184" s="10"/>
      <c r="B184" s="13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2"/>
      <c r="AQ184" s="10"/>
      <c r="AR184" s="10"/>
      <c r="AS184" s="10"/>
    </row>
    <row r="185" ht="24.75" customHeight="1">
      <c r="A185" s="10"/>
      <c r="B185" s="13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2"/>
      <c r="AQ185" s="10"/>
      <c r="AR185" s="10"/>
      <c r="AS185" s="10"/>
    </row>
    <row r="186" ht="24.75" customHeight="1">
      <c r="A186" s="10"/>
      <c r="B186" s="13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2"/>
      <c r="AQ186" s="10"/>
      <c r="AR186" s="10"/>
      <c r="AS186" s="10"/>
    </row>
    <row r="187" ht="24.75" customHeight="1">
      <c r="A187" s="10"/>
      <c r="B187" s="13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2"/>
      <c r="AQ187" s="10"/>
      <c r="AR187" s="10"/>
      <c r="AS187" s="10"/>
    </row>
    <row r="188" ht="24.75" customHeight="1">
      <c r="A188" s="10"/>
      <c r="B188" s="13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2"/>
      <c r="AQ188" s="10"/>
      <c r="AR188" s="10"/>
      <c r="AS188" s="10"/>
    </row>
    <row r="189" ht="24.75" customHeight="1">
      <c r="A189" s="10"/>
      <c r="B189" s="13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2"/>
      <c r="AQ189" s="10"/>
      <c r="AR189" s="10"/>
      <c r="AS189" s="10"/>
    </row>
    <row r="190" ht="24.75" customHeight="1">
      <c r="A190" s="10"/>
      <c r="B190" s="13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2"/>
      <c r="AQ190" s="10"/>
      <c r="AR190" s="10"/>
      <c r="AS190" s="10"/>
    </row>
    <row r="191" ht="24.75" customHeight="1">
      <c r="A191" s="10"/>
      <c r="B191" s="13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2"/>
      <c r="AQ191" s="10"/>
      <c r="AR191" s="10"/>
      <c r="AS191" s="10"/>
    </row>
    <row r="192" ht="24.75" customHeight="1">
      <c r="A192" s="10"/>
      <c r="B192" s="13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2"/>
      <c r="AQ192" s="10"/>
      <c r="AR192" s="10"/>
      <c r="AS192" s="10"/>
    </row>
    <row r="193" ht="24.75" customHeight="1">
      <c r="A193" s="10"/>
      <c r="B193" s="13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2"/>
      <c r="AQ193" s="10"/>
      <c r="AR193" s="10"/>
      <c r="AS193" s="10"/>
    </row>
    <row r="194" ht="24.75" customHeight="1">
      <c r="A194" s="10"/>
      <c r="B194" s="13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2"/>
      <c r="AQ194" s="10"/>
      <c r="AR194" s="10"/>
      <c r="AS194" s="10"/>
    </row>
    <row r="195" ht="24.75" customHeight="1">
      <c r="A195" s="10"/>
      <c r="B195" s="13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2"/>
      <c r="AQ195" s="10"/>
      <c r="AR195" s="10"/>
      <c r="AS195" s="10"/>
    </row>
    <row r="196" ht="24.75" customHeight="1">
      <c r="A196" s="10"/>
      <c r="B196" s="13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2"/>
      <c r="AQ196" s="10"/>
      <c r="AR196" s="10"/>
      <c r="AS196" s="10"/>
    </row>
    <row r="197" ht="24.75" customHeight="1">
      <c r="A197" s="10"/>
      <c r="B197" s="13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2"/>
      <c r="AQ197" s="10"/>
      <c r="AR197" s="10"/>
      <c r="AS197" s="10"/>
    </row>
    <row r="198" ht="24.75" customHeight="1">
      <c r="A198" s="10"/>
      <c r="B198" s="13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2"/>
      <c r="AQ198" s="10"/>
      <c r="AR198" s="10"/>
      <c r="AS198" s="10"/>
    </row>
    <row r="199" ht="24.75" customHeight="1">
      <c r="A199" s="10"/>
      <c r="B199" s="13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2"/>
      <c r="AQ199" s="10"/>
      <c r="AR199" s="10"/>
      <c r="AS199" s="10"/>
    </row>
    <row r="200" ht="24.75" customHeight="1">
      <c r="A200" s="10"/>
      <c r="B200" s="13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2"/>
      <c r="AQ200" s="10"/>
      <c r="AR200" s="10"/>
      <c r="AS200" s="10"/>
    </row>
    <row r="201" ht="24.75" customHeight="1">
      <c r="A201" s="10"/>
      <c r="B201" s="13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2"/>
      <c r="AQ201" s="10"/>
      <c r="AR201" s="10"/>
      <c r="AS201" s="10"/>
    </row>
    <row r="202" ht="24.75" customHeight="1">
      <c r="A202" s="10"/>
      <c r="B202" s="13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2"/>
      <c r="AQ202" s="10"/>
      <c r="AR202" s="10"/>
      <c r="AS202" s="10"/>
    </row>
    <row r="203" ht="24.75" customHeight="1">
      <c r="A203" s="10"/>
      <c r="B203" s="13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2"/>
      <c r="AQ203" s="10"/>
      <c r="AR203" s="10"/>
      <c r="AS203" s="10"/>
    </row>
    <row r="204" ht="24.75" customHeight="1">
      <c r="A204" s="10"/>
      <c r="B204" s="13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2"/>
      <c r="AQ204" s="10"/>
      <c r="AR204" s="10"/>
      <c r="AS204" s="10"/>
    </row>
    <row r="205" ht="24.75" customHeight="1">
      <c r="A205" s="10"/>
      <c r="B205" s="13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2"/>
      <c r="AQ205" s="10"/>
      <c r="AR205" s="10"/>
      <c r="AS205" s="10"/>
    </row>
    <row r="206" ht="24.75" customHeight="1">
      <c r="A206" s="10"/>
      <c r="B206" s="13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2"/>
      <c r="AQ206" s="10"/>
      <c r="AR206" s="10"/>
      <c r="AS206" s="10"/>
    </row>
    <row r="207" ht="24.75" customHeight="1">
      <c r="A207" s="10"/>
      <c r="B207" s="13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2"/>
      <c r="AQ207" s="10"/>
      <c r="AR207" s="10"/>
      <c r="AS207" s="10"/>
    </row>
    <row r="208" ht="24.75" customHeight="1">
      <c r="A208" s="10"/>
      <c r="B208" s="13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2"/>
      <c r="AQ208" s="10"/>
      <c r="AR208" s="10"/>
      <c r="AS208" s="10"/>
    </row>
    <row r="209" ht="24.75" customHeight="1">
      <c r="A209" s="10"/>
      <c r="B209" s="13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2"/>
      <c r="AQ209" s="10"/>
      <c r="AR209" s="10"/>
      <c r="AS209" s="10"/>
    </row>
    <row r="210" ht="24.75" customHeight="1">
      <c r="A210" s="10"/>
      <c r="B210" s="13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2"/>
      <c r="AQ210" s="10"/>
      <c r="AR210" s="10"/>
      <c r="AS210" s="10"/>
    </row>
    <row r="211" ht="24.75" customHeight="1">
      <c r="A211" s="10"/>
      <c r="B211" s="13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2"/>
      <c r="AQ211" s="10"/>
      <c r="AR211" s="10"/>
      <c r="AS211" s="10"/>
    </row>
    <row r="212" ht="24.75" customHeight="1">
      <c r="A212" s="10"/>
      <c r="B212" s="13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2"/>
      <c r="AQ212" s="10"/>
      <c r="AR212" s="10"/>
      <c r="AS212" s="10"/>
    </row>
    <row r="213" ht="24.75" customHeight="1">
      <c r="A213" s="10"/>
      <c r="B213" s="13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2"/>
      <c r="AQ213" s="10"/>
      <c r="AR213" s="10"/>
      <c r="AS213" s="10"/>
    </row>
    <row r="214" ht="24.75" customHeight="1">
      <c r="A214" s="10"/>
      <c r="B214" s="13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2"/>
      <c r="AQ214" s="10"/>
      <c r="AR214" s="10"/>
      <c r="AS214" s="10"/>
    </row>
    <row r="215" ht="24.75" customHeight="1">
      <c r="A215" s="10"/>
      <c r="B215" s="13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2"/>
      <c r="AQ215" s="10"/>
      <c r="AR215" s="10"/>
      <c r="AS215" s="10"/>
    </row>
    <row r="216" ht="24.75" customHeight="1">
      <c r="A216" s="10"/>
      <c r="B216" s="13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2"/>
      <c r="AQ216" s="10"/>
      <c r="AR216" s="10"/>
      <c r="AS216" s="10"/>
    </row>
    <row r="217" ht="24.75" customHeight="1">
      <c r="A217" s="10"/>
      <c r="B217" s="13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2"/>
      <c r="AQ217" s="10"/>
      <c r="AR217" s="10"/>
      <c r="AS217" s="10"/>
    </row>
    <row r="218" ht="24.75" customHeight="1">
      <c r="A218" s="10"/>
      <c r="B218" s="13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2"/>
      <c r="AQ218" s="10"/>
      <c r="AR218" s="10"/>
      <c r="AS218" s="10"/>
    </row>
    <row r="219" ht="24.75" customHeight="1">
      <c r="A219" s="10"/>
      <c r="B219" s="13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2"/>
      <c r="AQ219" s="10"/>
      <c r="AR219" s="10"/>
      <c r="AS219" s="10"/>
    </row>
    <row r="220" ht="24.75" customHeight="1">
      <c r="A220" s="10"/>
      <c r="B220" s="13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2"/>
      <c r="AQ220" s="10"/>
      <c r="AR220" s="10"/>
      <c r="AS220" s="10"/>
    </row>
    <row r="221" ht="24.75" customHeight="1">
      <c r="A221" s="10"/>
      <c r="B221" s="13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2"/>
      <c r="AQ221" s="10"/>
      <c r="AR221" s="10"/>
      <c r="AS221" s="10"/>
    </row>
    <row r="222" ht="24.75" customHeight="1">
      <c r="A222" s="10"/>
      <c r="B222" s="13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2"/>
      <c r="AQ222" s="10"/>
      <c r="AR222" s="10"/>
      <c r="AS222" s="10"/>
    </row>
    <row r="223" ht="24.75" customHeight="1">
      <c r="A223" s="10"/>
      <c r="B223" s="13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2"/>
      <c r="AQ223" s="10"/>
      <c r="AR223" s="10"/>
      <c r="AS223" s="10"/>
    </row>
    <row r="224" ht="24.75" customHeight="1">
      <c r="A224" s="10"/>
      <c r="B224" s="13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2"/>
      <c r="AQ224" s="10"/>
      <c r="AR224" s="10"/>
      <c r="AS224" s="10"/>
    </row>
    <row r="225" ht="24.75" customHeight="1">
      <c r="A225" s="10"/>
      <c r="B225" s="13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2"/>
      <c r="AQ225" s="10"/>
      <c r="AR225" s="10"/>
      <c r="AS225" s="10"/>
    </row>
    <row r="226" ht="24.75" customHeight="1">
      <c r="A226" s="10"/>
      <c r="B226" s="13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2"/>
      <c r="AQ226" s="10"/>
      <c r="AR226" s="10"/>
      <c r="AS226" s="10"/>
    </row>
    <row r="227" ht="24.75" customHeight="1">
      <c r="A227" s="10"/>
      <c r="B227" s="13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2"/>
      <c r="AQ227" s="10"/>
      <c r="AR227" s="10"/>
      <c r="AS227" s="10"/>
    </row>
    <row r="228" ht="24.75" customHeight="1">
      <c r="A228" s="10"/>
      <c r="B228" s="13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2"/>
      <c r="AQ228" s="10"/>
      <c r="AR228" s="10"/>
      <c r="AS228" s="10"/>
    </row>
    <row r="229" ht="24.75" customHeight="1">
      <c r="A229" s="10"/>
      <c r="B229" s="13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2"/>
      <c r="AQ229" s="10"/>
      <c r="AR229" s="10"/>
      <c r="AS229" s="10"/>
    </row>
    <row r="230" ht="24.75" customHeight="1">
      <c r="A230" s="10"/>
      <c r="B230" s="13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2"/>
      <c r="AQ230" s="10"/>
      <c r="AR230" s="10"/>
      <c r="AS230" s="10"/>
    </row>
    <row r="231" ht="24.75" customHeight="1">
      <c r="A231" s="10"/>
      <c r="B231" s="13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2"/>
      <c r="AQ231" s="10"/>
      <c r="AR231" s="10"/>
      <c r="AS231" s="10"/>
    </row>
    <row r="232" ht="24.75" customHeight="1">
      <c r="A232" s="10"/>
      <c r="B232" s="13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2"/>
      <c r="AQ232" s="10"/>
      <c r="AR232" s="10"/>
      <c r="AS232" s="10"/>
    </row>
    <row r="233" ht="24.75" customHeight="1">
      <c r="A233" s="10"/>
      <c r="B233" s="13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2"/>
      <c r="AQ233" s="10"/>
      <c r="AR233" s="10"/>
      <c r="AS233" s="10"/>
    </row>
    <row r="234" ht="24.75" customHeight="1">
      <c r="A234" s="10"/>
      <c r="B234" s="13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2"/>
      <c r="AQ234" s="10"/>
      <c r="AR234" s="10"/>
      <c r="AS234" s="10"/>
    </row>
    <row r="235" ht="24.75" customHeight="1">
      <c r="A235" s="10"/>
      <c r="B235" s="13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2"/>
      <c r="AQ235" s="10"/>
      <c r="AR235" s="10"/>
      <c r="AS235" s="10"/>
    </row>
    <row r="236" ht="24.75" customHeight="1">
      <c r="A236" s="10"/>
      <c r="B236" s="13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2"/>
      <c r="AQ236" s="10"/>
      <c r="AR236" s="10"/>
      <c r="AS236" s="10"/>
    </row>
    <row r="237" ht="24.75" customHeight="1">
      <c r="A237" s="10"/>
      <c r="B237" s="13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2"/>
      <c r="AQ237" s="10"/>
      <c r="AR237" s="10"/>
      <c r="AS237" s="10"/>
    </row>
    <row r="238" ht="24.75" customHeight="1">
      <c r="A238" s="10"/>
      <c r="B238" s="13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2"/>
      <c r="AQ238" s="10"/>
      <c r="AR238" s="10"/>
      <c r="AS238" s="10"/>
    </row>
    <row r="239" ht="24.75" customHeight="1">
      <c r="A239" s="10"/>
      <c r="B239" s="13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2"/>
      <c r="AQ239" s="10"/>
      <c r="AR239" s="10"/>
      <c r="AS239" s="10"/>
    </row>
    <row r="240" ht="24.75" customHeight="1">
      <c r="A240" s="10"/>
      <c r="B240" s="13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2"/>
      <c r="AQ240" s="10"/>
      <c r="AR240" s="10"/>
      <c r="AS240" s="10"/>
    </row>
    <row r="241" ht="24.75" customHeight="1">
      <c r="A241" s="10"/>
      <c r="B241" s="13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2"/>
      <c r="AQ241" s="10"/>
      <c r="AR241" s="10"/>
      <c r="AS241" s="10"/>
    </row>
    <row r="242" ht="24.75" customHeight="1">
      <c r="A242" s="10"/>
      <c r="B242" s="13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2"/>
      <c r="AQ242" s="10"/>
      <c r="AR242" s="10"/>
      <c r="AS242" s="10"/>
    </row>
    <row r="243" ht="24.75" customHeight="1">
      <c r="A243" s="10"/>
      <c r="B243" s="13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2"/>
      <c r="AQ243" s="10"/>
      <c r="AR243" s="10"/>
      <c r="AS243" s="10"/>
    </row>
    <row r="244" ht="24.75" customHeight="1">
      <c r="A244" s="10"/>
      <c r="B244" s="13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2"/>
      <c r="AQ244" s="10"/>
      <c r="AR244" s="10"/>
      <c r="AS244" s="10"/>
    </row>
    <row r="245" ht="24.75" customHeight="1">
      <c r="A245" s="10"/>
      <c r="B245" s="13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2"/>
      <c r="AQ245" s="10"/>
      <c r="AR245" s="10"/>
      <c r="AS245" s="10"/>
    </row>
    <row r="246" ht="24.75" customHeight="1">
      <c r="A246" s="10"/>
      <c r="B246" s="13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2"/>
      <c r="AQ246" s="10"/>
      <c r="AR246" s="10"/>
      <c r="AS246" s="10"/>
    </row>
    <row r="247" ht="24.75" customHeight="1">
      <c r="A247" s="10"/>
      <c r="B247" s="13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2"/>
      <c r="AQ247" s="10"/>
      <c r="AR247" s="10"/>
      <c r="AS247" s="10"/>
    </row>
    <row r="248" ht="24.75" customHeight="1">
      <c r="A248" s="10"/>
      <c r="B248" s="13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2"/>
      <c r="AQ248" s="10"/>
      <c r="AR248" s="10"/>
      <c r="AS248" s="10"/>
    </row>
    <row r="249" ht="24.75" customHeight="1">
      <c r="A249" s="10"/>
      <c r="B249" s="13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2"/>
      <c r="AQ249" s="10"/>
      <c r="AR249" s="10"/>
      <c r="AS249" s="10"/>
    </row>
    <row r="250" ht="24.75" customHeight="1">
      <c r="A250" s="10"/>
      <c r="B250" s="13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2"/>
      <c r="AQ250" s="10"/>
      <c r="AR250" s="10"/>
      <c r="AS250" s="10"/>
    </row>
    <row r="251" ht="24.75" customHeight="1">
      <c r="A251" s="10"/>
      <c r="B251" s="13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2"/>
      <c r="AQ251" s="10"/>
      <c r="AR251" s="10"/>
      <c r="AS251" s="10"/>
    </row>
    <row r="252" ht="24.75" customHeight="1">
      <c r="A252" s="10"/>
      <c r="B252" s="13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2"/>
      <c r="AQ252" s="10"/>
      <c r="AR252" s="10"/>
      <c r="AS252" s="10"/>
    </row>
    <row r="253" ht="24.75" customHeight="1">
      <c r="A253" s="10"/>
      <c r="B253" s="13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2"/>
      <c r="AQ253" s="10"/>
      <c r="AR253" s="10"/>
      <c r="AS253" s="10"/>
    </row>
    <row r="254" ht="24.75" customHeight="1">
      <c r="A254" s="10"/>
      <c r="B254" s="13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2"/>
      <c r="AQ254" s="10"/>
      <c r="AR254" s="10"/>
      <c r="AS254" s="10"/>
    </row>
    <row r="255" ht="24.75" customHeight="1">
      <c r="A255" s="10"/>
      <c r="B255" s="13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2"/>
      <c r="AQ255" s="10"/>
      <c r="AR255" s="10"/>
      <c r="AS255" s="10"/>
    </row>
    <row r="256" ht="24.75" customHeight="1">
      <c r="A256" s="10"/>
      <c r="B256" s="13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2"/>
      <c r="AQ256" s="10"/>
      <c r="AR256" s="10"/>
      <c r="AS256" s="10"/>
    </row>
    <row r="257" ht="24.75" customHeight="1">
      <c r="A257" s="10"/>
      <c r="B257" s="13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2"/>
      <c r="AQ257" s="10"/>
      <c r="AR257" s="10"/>
      <c r="AS257" s="10"/>
    </row>
    <row r="258" ht="24.75" customHeight="1">
      <c r="A258" s="10"/>
      <c r="B258" s="13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2"/>
      <c r="AQ258" s="10"/>
      <c r="AR258" s="10"/>
      <c r="AS258" s="10"/>
    </row>
    <row r="259" ht="24.75" customHeight="1">
      <c r="A259" s="10"/>
      <c r="B259" s="13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2"/>
      <c r="AQ259" s="10"/>
      <c r="AR259" s="10"/>
      <c r="AS259" s="10"/>
    </row>
    <row r="260" ht="24.75" customHeight="1">
      <c r="A260" s="10"/>
      <c r="B260" s="13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2"/>
      <c r="AQ260" s="10"/>
      <c r="AR260" s="10"/>
      <c r="AS260" s="10"/>
    </row>
    <row r="261" ht="24.75" customHeight="1">
      <c r="A261" s="10"/>
      <c r="B261" s="13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2"/>
      <c r="AQ261" s="10"/>
      <c r="AR261" s="10"/>
      <c r="AS261" s="10"/>
    </row>
    <row r="262" ht="24.75" customHeight="1">
      <c r="A262" s="10"/>
      <c r="B262" s="13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2"/>
      <c r="AQ262" s="10"/>
      <c r="AR262" s="10"/>
      <c r="AS262" s="10"/>
    </row>
    <row r="263" ht="24.75" customHeight="1">
      <c r="A263" s="10"/>
      <c r="B263" s="13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2"/>
      <c r="AQ263" s="10"/>
      <c r="AR263" s="10"/>
      <c r="AS263" s="10"/>
    </row>
    <row r="264" ht="24.75" customHeight="1">
      <c r="A264" s="10"/>
      <c r="B264" s="13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2"/>
      <c r="AQ264" s="10"/>
      <c r="AR264" s="10"/>
      <c r="AS264" s="10"/>
    </row>
    <row r="265" ht="24.75" customHeight="1">
      <c r="A265" s="10"/>
      <c r="B265" s="13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2"/>
      <c r="AQ265" s="10"/>
      <c r="AR265" s="10"/>
      <c r="AS265" s="10"/>
    </row>
    <row r="266" ht="24.75" customHeight="1">
      <c r="A266" s="10"/>
      <c r="B266" s="13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2"/>
      <c r="AQ266" s="10"/>
      <c r="AR266" s="10"/>
      <c r="AS266" s="10"/>
    </row>
    <row r="267" ht="24.75" customHeight="1">
      <c r="A267" s="10"/>
      <c r="B267" s="13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2"/>
      <c r="AQ267" s="10"/>
      <c r="AR267" s="10"/>
      <c r="AS267" s="10"/>
    </row>
    <row r="268" ht="24.75" customHeight="1">
      <c r="A268" s="10"/>
      <c r="B268" s="13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2"/>
      <c r="AQ268" s="10"/>
      <c r="AR268" s="10"/>
      <c r="AS268" s="10"/>
    </row>
    <row r="269" ht="24.75" customHeight="1">
      <c r="A269" s="10"/>
      <c r="B269" s="13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2"/>
      <c r="AQ269" s="10"/>
      <c r="AR269" s="10"/>
      <c r="AS269" s="10"/>
    </row>
    <row r="270" ht="24.75" customHeight="1">
      <c r="A270" s="10"/>
      <c r="B270" s="13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2"/>
      <c r="AQ270" s="10"/>
      <c r="AR270" s="10"/>
      <c r="AS270" s="10"/>
    </row>
    <row r="271" ht="24.75" customHeight="1">
      <c r="A271" s="10"/>
      <c r="B271" s="13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2"/>
      <c r="AQ271" s="10"/>
      <c r="AR271" s="10"/>
      <c r="AS271" s="10"/>
    </row>
    <row r="272" ht="24.75" customHeight="1">
      <c r="A272" s="10"/>
      <c r="B272" s="13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2"/>
      <c r="AQ272" s="10"/>
      <c r="AR272" s="10"/>
      <c r="AS272" s="10"/>
    </row>
    <row r="273" ht="24.75" customHeight="1">
      <c r="A273" s="10"/>
      <c r="B273" s="13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2"/>
      <c r="AQ273" s="10"/>
      <c r="AR273" s="10"/>
      <c r="AS273" s="10"/>
    </row>
    <row r="274" ht="24.75" customHeight="1">
      <c r="A274" s="10"/>
      <c r="B274" s="13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2"/>
      <c r="AQ274" s="10"/>
      <c r="AR274" s="10"/>
      <c r="AS274" s="10"/>
    </row>
    <row r="275" ht="24.75" customHeight="1">
      <c r="A275" s="10"/>
      <c r="B275" s="13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2"/>
      <c r="AQ275" s="10"/>
      <c r="AR275" s="10"/>
      <c r="AS275" s="10"/>
    </row>
    <row r="276" ht="24.75" customHeight="1">
      <c r="A276" s="10"/>
      <c r="B276" s="13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2"/>
      <c r="AQ276" s="10"/>
      <c r="AR276" s="10"/>
      <c r="AS276" s="10"/>
    </row>
    <row r="277" ht="24.75" customHeight="1">
      <c r="A277" s="10"/>
      <c r="B277" s="13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2"/>
      <c r="AQ277" s="10"/>
      <c r="AR277" s="10"/>
      <c r="AS277" s="10"/>
    </row>
    <row r="278" ht="24.75" customHeight="1">
      <c r="A278" s="10"/>
      <c r="B278" s="13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2"/>
      <c r="AQ278" s="10"/>
      <c r="AR278" s="10"/>
      <c r="AS278" s="10"/>
    </row>
    <row r="279" ht="24.75" customHeight="1">
      <c r="A279" s="10"/>
      <c r="B279" s="13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2"/>
      <c r="AQ279" s="10"/>
      <c r="AR279" s="10"/>
      <c r="AS279" s="10"/>
    </row>
    <row r="280" ht="24.75" customHeight="1">
      <c r="A280" s="10"/>
      <c r="B280" s="13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2"/>
      <c r="AQ280" s="10"/>
      <c r="AR280" s="10"/>
      <c r="AS280" s="10"/>
    </row>
    <row r="281" ht="24.75" customHeight="1">
      <c r="A281" s="10"/>
      <c r="B281" s="13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2"/>
      <c r="AQ281" s="10"/>
      <c r="AR281" s="10"/>
      <c r="AS281" s="10"/>
    </row>
    <row r="282" ht="24.75" customHeight="1">
      <c r="A282" s="10"/>
      <c r="B282" s="13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2"/>
      <c r="AQ282" s="10"/>
      <c r="AR282" s="10"/>
      <c r="AS282" s="10"/>
    </row>
    <row r="283" ht="24.75" customHeight="1">
      <c r="A283" s="10"/>
      <c r="B283" s="13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2"/>
      <c r="AQ283" s="10"/>
      <c r="AR283" s="10"/>
      <c r="AS283" s="10"/>
    </row>
    <row r="284" ht="24.75" customHeight="1">
      <c r="A284" s="10"/>
      <c r="B284" s="13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2"/>
      <c r="AQ284" s="10"/>
      <c r="AR284" s="10"/>
      <c r="AS284" s="10"/>
    </row>
    <row r="285" ht="24.75" customHeight="1">
      <c r="A285" s="10"/>
      <c r="B285" s="13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2"/>
      <c r="AQ285" s="10"/>
      <c r="AR285" s="10"/>
      <c r="AS285" s="10"/>
    </row>
    <row r="286" ht="24.75" customHeight="1">
      <c r="A286" s="10"/>
      <c r="B286" s="13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2"/>
      <c r="AQ286" s="10"/>
      <c r="AR286" s="10"/>
      <c r="AS286" s="10"/>
    </row>
    <row r="287" ht="24.75" customHeight="1">
      <c r="A287" s="10"/>
      <c r="B287" s="13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2"/>
      <c r="AQ287" s="10"/>
      <c r="AR287" s="10"/>
      <c r="AS287" s="10"/>
    </row>
    <row r="288" ht="24.75" customHeight="1">
      <c r="A288" s="10"/>
      <c r="B288" s="13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2"/>
      <c r="AQ288" s="10"/>
      <c r="AR288" s="10"/>
      <c r="AS288" s="10"/>
    </row>
    <row r="289" ht="24.75" customHeight="1">
      <c r="A289" s="10"/>
      <c r="B289" s="13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2"/>
      <c r="AQ289" s="10"/>
      <c r="AR289" s="10"/>
      <c r="AS289" s="10"/>
    </row>
    <row r="290" ht="24.75" customHeight="1">
      <c r="A290" s="10"/>
      <c r="B290" s="13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2"/>
      <c r="AQ290" s="10"/>
      <c r="AR290" s="10"/>
      <c r="AS290" s="10"/>
    </row>
    <row r="291" ht="24.75" customHeight="1">
      <c r="A291" s="10"/>
      <c r="B291" s="13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2"/>
      <c r="AQ291" s="10"/>
      <c r="AR291" s="10"/>
      <c r="AS291" s="10"/>
    </row>
    <row r="292" ht="24.75" customHeight="1">
      <c r="A292" s="10"/>
      <c r="B292" s="13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2"/>
      <c r="AQ292" s="10"/>
      <c r="AR292" s="10"/>
      <c r="AS292" s="10"/>
    </row>
    <row r="293" ht="24.75" customHeight="1">
      <c r="A293" s="10"/>
      <c r="B293" s="13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2"/>
      <c r="AQ293" s="10"/>
      <c r="AR293" s="10"/>
      <c r="AS293" s="10"/>
    </row>
    <row r="294" ht="24.75" customHeight="1">
      <c r="A294" s="10"/>
      <c r="B294" s="13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2"/>
      <c r="AQ294" s="10"/>
      <c r="AR294" s="10"/>
      <c r="AS294" s="10"/>
    </row>
    <row r="295" ht="24.75" customHeight="1">
      <c r="A295" s="10"/>
      <c r="B295" s="13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2"/>
      <c r="AQ295" s="10"/>
      <c r="AR295" s="10"/>
      <c r="AS295" s="10"/>
    </row>
    <row r="296" ht="24.75" customHeight="1">
      <c r="A296" s="10"/>
      <c r="B296" s="13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2"/>
      <c r="AQ296" s="10"/>
      <c r="AR296" s="10"/>
      <c r="AS296" s="10"/>
    </row>
    <row r="297" ht="24.75" customHeight="1">
      <c r="A297" s="10"/>
      <c r="B297" s="13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2"/>
      <c r="AQ297" s="10"/>
      <c r="AR297" s="10"/>
      <c r="AS297" s="10"/>
    </row>
    <row r="298" ht="24.75" customHeight="1">
      <c r="A298" s="10"/>
      <c r="B298" s="13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2"/>
      <c r="AQ298" s="10"/>
      <c r="AR298" s="10"/>
      <c r="AS298" s="10"/>
    </row>
    <row r="299" ht="24.75" customHeight="1">
      <c r="A299" s="10"/>
      <c r="B299" s="13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2"/>
      <c r="AQ299" s="10"/>
      <c r="AR299" s="10"/>
      <c r="AS299" s="10"/>
    </row>
    <row r="300" ht="24.75" customHeight="1">
      <c r="A300" s="10"/>
      <c r="B300" s="13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2"/>
      <c r="AQ300" s="10"/>
      <c r="AR300" s="10"/>
      <c r="AS300" s="10"/>
    </row>
    <row r="301" ht="24.75" customHeight="1">
      <c r="A301" s="10"/>
      <c r="B301" s="13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2"/>
      <c r="AQ301" s="10"/>
      <c r="AR301" s="10"/>
      <c r="AS301" s="10"/>
    </row>
    <row r="302" ht="24.75" customHeight="1">
      <c r="A302" s="10"/>
      <c r="B302" s="13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2"/>
      <c r="AQ302" s="10"/>
      <c r="AR302" s="10"/>
      <c r="AS302" s="10"/>
    </row>
    <row r="303" ht="24.75" customHeight="1">
      <c r="A303" s="10"/>
      <c r="B303" s="13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2"/>
      <c r="AQ303" s="10"/>
      <c r="AR303" s="10"/>
      <c r="AS303" s="10"/>
    </row>
    <row r="304" ht="24.75" customHeight="1">
      <c r="A304" s="10"/>
      <c r="B304" s="13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2"/>
      <c r="AQ304" s="10"/>
      <c r="AR304" s="10"/>
      <c r="AS304" s="10"/>
    </row>
    <row r="305" ht="24.75" customHeight="1">
      <c r="A305" s="10"/>
      <c r="B305" s="13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2"/>
      <c r="AQ305" s="10"/>
      <c r="AR305" s="10"/>
      <c r="AS305" s="10"/>
    </row>
    <row r="306" ht="24.75" customHeight="1">
      <c r="A306" s="10"/>
      <c r="B306" s="13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2"/>
      <c r="AQ306" s="10"/>
      <c r="AR306" s="10"/>
      <c r="AS306" s="10"/>
    </row>
    <row r="307" ht="24.75" customHeight="1">
      <c r="A307" s="10"/>
      <c r="B307" s="13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2"/>
      <c r="AQ307" s="10"/>
      <c r="AR307" s="10"/>
      <c r="AS307" s="10"/>
    </row>
    <row r="308" ht="24.75" customHeight="1">
      <c r="A308" s="10"/>
      <c r="B308" s="13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2"/>
      <c r="AQ308" s="10"/>
      <c r="AR308" s="10"/>
      <c r="AS308" s="10"/>
    </row>
    <row r="309" ht="24.75" customHeight="1">
      <c r="A309" s="10"/>
      <c r="B309" s="13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2"/>
      <c r="AQ309" s="10"/>
      <c r="AR309" s="10"/>
      <c r="AS309" s="10"/>
    </row>
    <row r="310" ht="24.75" customHeight="1">
      <c r="A310" s="10"/>
      <c r="B310" s="13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2"/>
      <c r="AQ310" s="10"/>
      <c r="AR310" s="10"/>
      <c r="AS310" s="10"/>
    </row>
    <row r="311" ht="24.75" customHeight="1">
      <c r="A311" s="10"/>
      <c r="B311" s="13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2"/>
      <c r="AQ311" s="10"/>
      <c r="AR311" s="10"/>
      <c r="AS311" s="10"/>
    </row>
    <row r="312" ht="24.75" customHeight="1">
      <c r="A312" s="10"/>
      <c r="B312" s="13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2"/>
      <c r="AQ312" s="10"/>
      <c r="AR312" s="10"/>
      <c r="AS312" s="10"/>
    </row>
    <row r="313" ht="24.75" customHeight="1">
      <c r="A313" s="10"/>
      <c r="B313" s="13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2"/>
      <c r="AQ313" s="10"/>
      <c r="AR313" s="10"/>
      <c r="AS313" s="10"/>
    </row>
    <row r="314" ht="24.75" customHeight="1">
      <c r="A314" s="10"/>
      <c r="B314" s="13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2"/>
      <c r="AQ314" s="10"/>
      <c r="AR314" s="10"/>
      <c r="AS314" s="10"/>
    </row>
    <row r="315" ht="24.75" customHeight="1">
      <c r="A315" s="10"/>
      <c r="B315" s="13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2"/>
      <c r="AQ315" s="10"/>
      <c r="AR315" s="10"/>
      <c r="AS315" s="10"/>
    </row>
    <row r="316" ht="24.75" customHeight="1">
      <c r="A316" s="10"/>
      <c r="B316" s="13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2"/>
      <c r="AQ316" s="10"/>
      <c r="AR316" s="10"/>
      <c r="AS316" s="10"/>
    </row>
    <row r="317" ht="24.75" customHeight="1">
      <c r="A317" s="10"/>
      <c r="B317" s="13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2"/>
      <c r="AQ317" s="10"/>
      <c r="AR317" s="10"/>
      <c r="AS317" s="10"/>
    </row>
    <row r="318" ht="24.75" customHeight="1">
      <c r="A318" s="10"/>
      <c r="B318" s="13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2"/>
      <c r="AQ318" s="10"/>
      <c r="AR318" s="10"/>
      <c r="AS318" s="10"/>
    </row>
    <row r="319" ht="24.75" customHeight="1">
      <c r="A319" s="10"/>
      <c r="B319" s="13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2"/>
      <c r="AQ319" s="10"/>
      <c r="AR319" s="10"/>
      <c r="AS319" s="10"/>
    </row>
    <row r="320" ht="24.75" customHeight="1">
      <c r="A320" s="10"/>
      <c r="B320" s="13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2"/>
      <c r="AQ320" s="10"/>
      <c r="AR320" s="10"/>
      <c r="AS320" s="10"/>
    </row>
    <row r="321" ht="24.75" customHeight="1">
      <c r="A321" s="10"/>
      <c r="B321" s="13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2"/>
      <c r="AQ321" s="10"/>
      <c r="AR321" s="10"/>
      <c r="AS321" s="10"/>
    </row>
    <row r="322" ht="24.75" customHeight="1">
      <c r="A322" s="10"/>
      <c r="B322" s="13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2"/>
      <c r="AQ322" s="10"/>
      <c r="AR322" s="10"/>
      <c r="AS322" s="10"/>
    </row>
    <row r="323" ht="24.75" customHeight="1">
      <c r="A323" s="10"/>
      <c r="B323" s="13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2"/>
      <c r="AQ323" s="10"/>
      <c r="AR323" s="10"/>
      <c r="AS323" s="10"/>
    </row>
    <row r="324" ht="24.75" customHeight="1">
      <c r="A324" s="10"/>
      <c r="B324" s="13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2"/>
      <c r="AQ324" s="10"/>
      <c r="AR324" s="10"/>
      <c r="AS324" s="10"/>
    </row>
    <row r="325" ht="24.75" customHeight="1">
      <c r="A325" s="10"/>
      <c r="B325" s="13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2"/>
      <c r="AQ325" s="10"/>
      <c r="AR325" s="10"/>
      <c r="AS325" s="10"/>
    </row>
    <row r="326" ht="24.75" customHeight="1">
      <c r="A326" s="10"/>
      <c r="B326" s="13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2"/>
      <c r="AQ326" s="10"/>
      <c r="AR326" s="10"/>
      <c r="AS326" s="10"/>
    </row>
    <row r="327" ht="24.75" customHeight="1">
      <c r="A327" s="10"/>
      <c r="B327" s="13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2"/>
      <c r="AQ327" s="10"/>
      <c r="AR327" s="10"/>
      <c r="AS327" s="10"/>
    </row>
    <row r="328" ht="24.75" customHeight="1">
      <c r="A328" s="10"/>
      <c r="B328" s="13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2"/>
      <c r="AQ328" s="10"/>
      <c r="AR328" s="10"/>
      <c r="AS328" s="10"/>
    </row>
    <row r="329" ht="24.75" customHeight="1">
      <c r="A329" s="10"/>
      <c r="B329" s="13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2"/>
      <c r="AQ329" s="10"/>
      <c r="AR329" s="10"/>
      <c r="AS329" s="10"/>
    </row>
    <row r="330" ht="24.75" customHeight="1">
      <c r="A330" s="10"/>
      <c r="B330" s="13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2"/>
      <c r="AQ330" s="10"/>
      <c r="AR330" s="10"/>
      <c r="AS330" s="10"/>
    </row>
    <row r="331" ht="24.75" customHeight="1">
      <c r="A331" s="10"/>
      <c r="B331" s="13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2"/>
      <c r="AQ331" s="10"/>
      <c r="AR331" s="10"/>
      <c r="AS331" s="10"/>
    </row>
    <row r="332" ht="24.75" customHeight="1">
      <c r="A332" s="10"/>
      <c r="B332" s="13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2"/>
      <c r="AQ332" s="10"/>
      <c r="AR332" s="10"/>
      <c r="AS332" s="10"/>
    </row>
    <row r="333" ht="24.75" customHeight="1">
      <c r="A333" s="10"/>
      <c r="B333" s="13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2"/>
      <c r="AQ333" s="10"/>
      <c r="AR333" s="10"/>
      <c r="AS333" s="10"/>
    </row>
    <row r="334" ht="24.75" customHeight="1">
      <c r="A334" s="10"/>
      <c r="B334" s="13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2"/>
      <c r="AQ334" s="10"/>
      <c r="AR334" s="10"/>
      <c r="AS334" s="10"/>
    </row>
    <row r="335" ht="24.75" customHeight="1">
      <c r="A335" s="10"/>
      <c r="B335" s="13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2"/>
      <c r="AQ335" s="10"/>
      <c r="AR335" s="10"/>
      <c r="AS335" s="10"/>
    </row>
    <row r="336" ht="24.75" customHeight="1">
      <c r="A336" s="10"/>
      <c r="B336" s="13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2"/>
      <c r="AQ336" s="10"/>
      <c r="AR336" s="10"/>
      <c r="AS336" s="10"/>
    </row>
    <row r="337" ht="24.75" customHeight="1">
      <c r="A337" s="10"/>
      <c r="B337" s="13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2"/>
      <c r="AQ337" s="10"/>
      <c r="AR337" s="10"/>
      <c r="AS337" s="10"/>
    </row>
    <row r="338" ht="24.75" customHeight="1">
      <c r="A338" s="10"/>
      <c r="B338" s="13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2"/>
      <c r="AQ338" s="10"/>
      <c r="AR338" s="10"/>
      <c r="AS338" s="10"/>
    </row>
    <row r="339" ht="24.75" customHeight="1">
      <c r="A339" s="10"/>
      <c r="B339" s="13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2"/>
      <c r="AQ339" s="10"/>
      <c r="AR339" s="10"/>
      <c r="AS339" s="10"/>
    </row>
    <row r="340" ht="24.75" customHeight="1">
      <c r="A340" s="10"/>
      <c r="B340" s="13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2"/>
      <c r="AQ340" s="10"/>
      <c r="AR340" s="10"/>
      <c r="AS340" s="10"/>
    </row>
    <row r="341" ht="24.75" customHeight="1">
      <c r="A341" s="10"/>
      <c r="B341" s="13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2"/>
      <c r="AQ341" s="10"/>
      <c r="AR341" s="10"/>
      <c r="AS341" s="10"/>
    </row>
    <row r="342" ht="24.75" customHeight="1">
      <c r="A342" s="10"/>
      <c r="B342" s="13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2"/>
      <c r="AQ342" s="10"/>
      <c r="AR342" s="10"/>
      <c r="AS342" s="10"/>
    </row>
    <row r="343" ht="24.75" customHeight="1">
      <c r="A343" s="10"/>
      <c r="B343" s="13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2"/>
      <c r="AQ343" s="10"/>
      <c r="AR343" s="10"/>
      <c r="AS343" s="10"/>
    </row>
    <row r="344" ht="24.75" customHeight="1">
      <c r="A344" s="10"/>
      <c r="B344" s="13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2"/>
      <c r="AQ344" s="10"/>
      <c r="AR344" s="10"/>
      <c r="AS344" s="10"/>
    </row>
    <row r="345" ht="24.75" customHeight="1">
      <c r="A345" s="10"/>
      <c r="B345" s="13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2"/>
      <c r="AQ345" s="10"/>
      <c r="AR345" s="10"/>
      <c r="AS345" s="10"/>
    </row>
    <row r="346" ht="24.75" customHeight="1">
      <c r="A346" s="10"/>
      <c r="B346" s="13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2"/>
      <c r="AQ346" s="10"/>
      <c r="AR346" s="10"/>
      <c r="AS346" s="10"/>
    </row>
    <row r="347" ht="24.75" customHeight="1">
      <c r="A347" s="10"/>
      <c r="B347" s="13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2"/>
      <c r="AQ347" s="10"/>
      <c r="AR347" s="10"/>
      <c r="AS347" s="10"/>
    </row>
    <row r="348" ht="24.75" customHeight="1">
      <c r="A348" s="10"/>
      <c r="B348" s="13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2"/>
      <c r="AQ348" s="10"/>
      <c r="AR348" s="10"/>
      <c r="AS348" s="10"/>
    </row>
    <row r="349" ht="24.75" customHeight="1">
      <c r="A349" s="10"/>
      <c r="B349" s="13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2"/>
      <c r="AQ349" s="10"/>
      <c r="AR349" s="10"/>
      <c r="AS349" s="10"/>
    </row>
    <row r="350" ht="24.75" customHeight="1">
      <c r="A350" s="10"/>
      <c r="B350" s="13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2"/>
      <c r="AQ350" s="10"/>
      <c r="AR350" s="10"/>
      <c r="AS350" s="10"/>
    </row>
    <row r="351" ht="24.75" customHeight="1">
      <c r="A351" s="10"/>
      <c r="B351" s="13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2"/>
      <c r="AQ351" s="10"/>
      <c r="AR351" s="10"/>
      <c r="AS351" s="10"/>
    </row>
    <row r="352" ht="24.75" customHeight="1">
      <c r="A352" s="10"/>
      <c r="B352" s="13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2"/>
      <c r="AQ352" s="10"/>
      <c r="AR352" s="10"/>
      <c r="AS352" s="10"/>
    </row>
    <row r="353" ht="24.75" customHeight="1">
      <c r="A353" s="10"/>
      <c r="B353" s="13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2"/>
      <c r="AQ353" s="10"/>
      <c r="AR353" s="10"/>
      <c r="AS353" s="10"/>
    </row>
    <row r="354" ht="24.75" customHeight="1">
      <c r="A354" s="10"/>
      <c r="B354" s="13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2"/>
      <c r="AQ354" s="10"/>
      <c r="AR354" s="10"/>
      <c r="AS354" s="10"/>
    </row>
    <row r="355" ht="24.75" customHeight="1">
      <c r="A355" s="10"/>
      <c r="B355" s="13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2"/>
      <c r="AQ355" s="10"/>
      <c r="AR355" s="10"/>
      <c r="AS355" s="10"/>
    </row>
    <row r="356" ht="24.75" customHeight="1">
      <c r="A356" s="10"/>
      <c r="B356" s="13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2"/>
      <c r="AQ356" s="10"/>
      <c r="AR356" s="10"/>
      <c r="AS356" s="10"/>
    </row>
    <row r="357" ht="24.75" customHeight="1">
      <c r="A357" s="10"/>
      <c r="B357" s="13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2"/>
      <c r="AQ357" s="10"/>
      <c r="AR357" s="10"/>
      <c r="AS357" s="10"/>
    </row>
    <row r="358" ht="24.75" customHeight="1">
      <c r="A358" s="10"/>
      <c r="B358" s="13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2"/>
      <c r="AQ358" s="10"/>
      <c r="AR358" s="10"/>
      <c r="AS358" s="10"/>
    </row>
    <row r="359" ht="24.75" customHeight="1">
      <c r="A359" s="10"/>
      <c r="B359" s="13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2"/>
      <c r="AQ359" s="10"/>
      <c r="AR359" s="10"/>
      <c r="AS359" s="10"/>
    </row>
    <row r="360" ht="24.75" customHeight="1">
      <c r="A360" s="10"/>
      <c r="B360" s="13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2"/>
      <c r="AQ360" s="10"/>
      <c r="AR360" s="10"/>
      <c r="AS360" s="10"/>
    </row>
    <row r="361" ht="24.75" customHeight="1">
      <c r="A361" s="10"/>
      <c r="B361" s="13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2"/>
      <c r="AQ361" s="10"/>
      <c r="AR361" s="10"/>
      <c r="AS361" s="10"/>
    </row>
    <row r="362" ht="24.75" customHeight="1">
      <c r="A362" s="10"/>
      <c r="B362" s="13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2"/>
      <c r="AQ362" s="10"/>
      <c r="AR362" s="10"/>
      <c r="AS362" s="10"/>
    </row>
    <row r="363" ht="24.75" customHeight="1">
      <c r="A363" s="10"/>
      <c r="B363" s="13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2"/>
      <c r="AQ363" s="10"/>
      <c r="AR363" s="10"/>
      <c r="AS363" s="10"/>
    </row>
    <row r="364" ht="24.75" customHeight="1">
      <c r="A364" s="10"/>
      <c r="B364" s="13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2"/>
      <c r="AQ364" s="10"/>
      <c r="AR364" s="10"/>
      <c r="AS364" s="10"/>
    </row>
    <row r="365" ht="24.75" customHeight="1">
      <c r="A365" s="10"/>
      <c r="B365" s="13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2"/>
      <c r="AQ365" s="10"/>
      <c r="AR365" s="10"/>
      <c r="AS365" s="10"/>
    </row>
    <row r="366" ht="24.75" customHeight="1">
      <c r="A366" s="10"/>
      <c r="B366" s="13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2"/>
      <c r="AQ366" s="10"/>
      <c r="AR366" s="10"/>
      <c r="AS366" s="10"/>
    </row>
    <row r="367" ht="24.75" customHeight="1">
      <c r="A367" s="10"/>
      <c r="B367" s="13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2"/>
      <c r="AQ367" s="10"/>
      <c r="AR367" s="10"/>
      <c r="AS367" s="10"/>
    </row>
    <row r="368" ht="24.75" customHeight="1">
      <c r="A368" s="10"/>
      <c r="B368" s="13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2"/>
      <c r="AQ368" s="10"/>
      <c r="AR368" s="10"/>
      <c r="AS368" s="10"/>
    </row>
    <row r="369" ht="24.75" customHeight="1">
      <c r="A369" s="10"/>
      <c r="B369" s="13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2"/>
      <c r="AQ369" s="10"/>
      <c r="AR369" s="10"/>
      <c r="AS369" s="10"/>
    </row>
    <row r="370" ht="24.75" customHeight="1">
      <c r="A370" s="10"/>
      <c r="B370" s="13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2"/>
      <c r="AQ370" s="10"/>
      <c r="AR370" s="10"/>
      <c r="AS370" s="10"/>
    </row>
    <row r="371" ht="24.75" customHeight="1">
      <c r="A371" s="10"/>
      <c r="B371" s="13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2"/>
      <c r="AQ371" s="10"/>
      <c r="AR371" s="10"/>
      <c r="AS371" s="10"/>
    </row>
    <row r="372" ht="24.75" customHeight="1">
      <c r="A372" s="10"/>
      <c r="B372" s="13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2"/>
      <c r="AQ372" s="10"/>
      <c r="AR372" s="10"/>
      <c r="AS372" s="10"/>
    </row>
    <row r="373" ht="24.75" customHeight="1">
      <c r="A373" s="10"/>
      <c r="B373" s="13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2"/>
      <c r="AQ373" s="10"/>
      <c r="AR373" s="10"/>
      <c r="AS373" s="10"/>
    </row>
    <row r="374" ht="24.75" customHeight="1">
      <c r="A374" s="10"/>
      <c r="B374" s="13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2"/>
      <c r="AQ374" s="10"/>
      <c r="AR374" s="10"/>
      <c r="AS374" s="10"/>
    </row>
    <row r="375" ht="24.75" customHeight="1">
      <c r="A375" s="10"/>
      <c r="B375" s="13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2"/>
      <c r="AQ375" s="10"/>
      <c r="AR375" s="10"/>
      <c r="AS375" s="10"/>
    </row>
    <row r="376" ht="24.75" customHeight="1">
      <c r="A376" s="10"/>
      <c r="B376" s="13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2"/>
      <c r="AQ376" s="10"/>
      <c r="AR376" s="10"/>
      <c r="AS376" s="10"/>
    </row>
    <row r="377" ht="24.75" customHeight="1">
      <c r="A377" s="10"/>
      <c r="B377" s="13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2"/>
      <c r="AQ377" s="10"/>
      <c r="AR377" s="10"/>
      <c r="AS377" s="10"/>
    </row>
    <row r="378" ht="24.75" customHeight="1">
      <c r="A378" s="10"/>
      <c r="B378" s="13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2"/>
      <c r="AQ378" s="10"/>
      <c r="AR378" s="10"/>
      <c r="AS378" s="10"/>
    </row>
    <row r="379" ht="24.75" customHeight="1">
      <c r="A379" s="10"/>
      <c r="B379" s="13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2"/>
      <c r="AQ379" s="10"/>
      <c r="AR379" s="10"/>
      <c r="AS379" s="10"/>
    </row>
    <row r="380" ht="24.75" customHeight="1">
      <c r="A380" s="10"/>
      <c r="B380" s="13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2"/>
      <c r="AQ380" s="10"/>
      <c r="AR380" s="10"/>
      <c r="AS380" s="10"/>
    </row>
    <row r="381" ht="24.75" customHeight="1">
      <c r="A381" s="10"/>
      <c r="B381" s="13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2"/>
      <c r="AQ381" s="10"/>
      <c r="AR381" s="10"/>
      <c r="AS381" s="10"/>
    </row>
    <row r="382" ht="24.75" customHeight="1">
      <c r="A382" s="10"/>
      <c r="B382" s="13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2"/>
      <c r="AQ382" s="10"/>
      <c r="AR382" s="10"/>
      <c r="AS382" s="10"/>
    </row>
    <row r="383" ht="24.75" customHeight="1">
      <c r="A383" s="10"/>
      <c r="B383" s="13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2"/>
      <c r="AQ383" s="10"/>
      <c r="AR383" s="10"/>
      <c r="AS383" s="10"/>
    </row>
    <row r="384" ht="24.75" customHeight="1">
      <c r="A384" s="10"/>
      <c r="B384" s="13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2"/>
      <c r="AQ384" s="10"/>
      <c r="AR384" s="10"/>
      <c r="AS384" s="10"/>
    </row>
    <row r="385" ht="24.75" customHeight="1">
      <c r="A385" s="10"/>
      <c r="B385" s="13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2"/>
      <c r="AQ385" s="10"/>
      <c r="AR385" s="10"/>
      <c r="AS385" s="10"/>
    </row>
    <row r="386" ht="24.75" customHeight="1">
      <c r="A386" s="10"/>
      <c r="B386" s="13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2"/>
      <c r="AQ386" s="10"/>
      <c r="AR386" s="10"/>
      <c r="AS386" s="10"/>
    </row>
    <row r="387" ht="24.75" customHeight="1">
      <c r="A387" s="10"/>
      <c r="B387" s="13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2"/>
      <c r="AQ387" s="10"/>
      <c r="AR387" s="10"/>
      <c r="AS387" s="10"/>
    </row>
    <row r="388" ht="24.75" customHeight="1">
      <c r="A388" s="10"/>
      <c r="B388" s="13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2"/>
      <c r="AQ388" s="10"/>
      <c r="AR388" s="10"/>
      <c r="AS388" s="10"/>
    </row>
    <row r="389" ht="24.75" customHeight="1">
      <c r="A389" s="10"/>
      <c r="B389" s="13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2"/>
      <c r="AQ389" s="10"/>
      <c r="AR389" s="10"/>
      <c r="AS389" s="10"/>
    </row>
    <row r="390" ht="24.75" customHeight="1">
      <c r="A390" s="10"/>
      <c r="B390" s="13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2"/>
      <c r="AQ390" s="10"/>
      <c r="AR390" s="10"/>
      <c r="AS390" s="10"/>
    </row>
    <row r="391" ht="24.75" customHeight="1">
      <c r="A391" s="10"/>
      <c r="B391" s="13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2"/>
      <c r="AQ391" s="10"/>
      <c r="AR391" s="10"/>
      <c r="AS391" s="10"/>
    </row>
    <row r="392" ht="24.75" customHeight="1">
      <c r="A392" s="10"/>
      <c r="B392" s="13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2"/>
      <c r="AQ392" s="10"/>
      <c r="AR392" s="10"/>
      <c r="AS392" s="10"/>
    </row>
    <row r="393" ht="24.75" customHeight="1">
      <c r="A393" s="10"/>
      <c r="B393" s="13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2"/>
      <c r="AQ393" s="10"/>
      <c r="AR393" s="10"/>
      <c r="AS393" s="10"/>
    </row>
    <row r="394" ht="24.75" customHeight="1">
      <c r="A394" s="10"/>
      <c r="B394" s="13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2"/>
      <c r="AQ394" s="10"/>
      <c r="AR394" s="10"/>
      <c r="AS394" s="10"/>
    </row>
    <row r="395" ht="24.75" customHeight="1">
      <c r="A395" s="10"/>
      <c r="B395" s="13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2"/>
      <c r="AQ395" s="10"/>
      <c r="AR395" s="10"/>
      <c r="AS395" s="10"/>
    </row>
    <row r="396" ht="24.75" customHeight="1">
      <c r="A396" s="10"/>
      <c r="B396" s="13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2"/>
      <c r="AQ396" s="10"/>
      <c r="AR396" s="10"/>
      <c r="AS396" s="10"/>
    </row>
    <row r="397" ht="24.75" customHeight="1">
      <c r="A397" s="10"/>
      <c r="B397" s="13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2"/>
      <c r="AQ397" s="10"/>
      <c r="AR397" s="10"/>
      <c r="AS397" s="10"/>
    </row>
    <row r="398" ht="24.75" customHeight="1">
      <c r="A398" s="10"/>
      <c r="B398" s="13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2"/>
      <c r="AQ398" s="10"/>
      <c r="AR398" s="10"/>
      <c r="AS398" s="10"/>
    </row>
    <row r="399" ht="24.75" customHeight="1">
      <c r="A399" s="10"/>
      <c r="B399" s="13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2"/>
      <c r="AQ399" s="10"/>
      <c r="AR399" s="10"/>
      <c r="AS399" s="10"/>
    </row>
    <row r="400" ht="24.75" customHeight="1">
      <c r="A400" s="10"/>
      <c r="B400" s="13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2"/>
      <c r="AQ400" s="10"/>
      <c r="AR400" s="10"/>
      <c r="AS400" s="10"/>
    </row>
    <row r="401" ht="24.75" customHeight="1">
      <c r="A401" s="10"/>
      <c r="B401" s="13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2"/>
      <c r="AQ401" s="10"/>
      <c r="AR401" s="10"/>
      <c r="AS401" s="10"/>
    </row>
    <row r="402" ht="24.75" customHeight="1">
      <c r="A402" s="10"/>
      <c r="B402" s="13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2"/>
      <c r="AQ402" s="10"/>
      <c r="AR402" s="10"/>
      <c r="AS402" s="10"/>
    </row>
    <row r="403" ht="24.75" customHeight="1">
      <c r="A403" s="10"/>
      <c r="B403" s="13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2"/>
      <c r="AQ403" s="10"/>
      <c r="AR403" s="10"/>
      <c r="AS403" s="10"/>
    </row>
    <row r="404" ht="24.75" customHeight="1">
      <c r="A404" s="10"/>
      <c r="B404" s="13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2"/>
      <c r="AQ404" s="10"/>
      <c r="AR404" s="10"/>
      <c r="AS404" s="10"/>
    </row>
    <row r="405" ht="24.75" customHeight="1">
      <c r="A405" s="10"/>
      <c r="B405" s="13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2"/>
      <c r="AQ405" s="10"/>
      <c r="AR405" s="10"/>
      <c r="AS405" s="10"/>
    </row>
    <row r="406" ht="24.75" customHeight="1">
      <c r="A406" s="10"/>
      <c r="B406" s="13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2"/>
      <c r="AQ406" s="10"/>
      <c r="AR406" s="10"/>
      <c r="AS406" s="10"/>
    </row>
    <row r="407" ht="24.75" customHeight="1">
      <c r="A407" s="10"/>
      <c r="B407" s="13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2"/>
      <c r="AQ407" s="10"/>
      <c r="AR407" s="10"/>
      <c r="AS407" s="10"/>
    </row>
    <row r="408" ht="24.75" customHeight="1">
      <c r="A408" s="10"/>
      <c r="B408" s="13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2"/>
      <c r="AQ408" s="10"/>
      <c r="AR408" s="10"/>
      <c r="AS408" s="10"/>
    </row>
    <row r="409" ht="24.75" customHeight="1">
      <c r="A409" s="10"/>
      <c r="B409" s="13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2"/>
      <c r="AQ409" s="10"/>
      <c r="AR409" s="10"/>
      <c r="AS409" s="10"/>
    </row>
    <row r="410" ht="24.75" customHeight="1">
      <c r="A410" s="10"/>
      <c r="B410" s="13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2"/>
      <c r="AQ410" s="10"/>
      <c r="AR410" s="10"/>
      <c r="AS410" s="10"/>
    </row>
    <row r="411" ht="24.75" customHeight="1">
      <c r="A411" s="10"/>
      <c r="B411" s="13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2"/>
      <c r="AQ411" s="10"/>
      <c r="AR411" s="10"/>
      <c r="AS411" s="10"/>
    </row>
    <row r="412" ht="24.75" customHeight="1">
      <c r="A412" s="10"/>
      <c r="B412" s="13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2"/>
      <c r="AQ412" s="10"/>
      <c r="AR412" s="10"/>
      <c r="AS412" s="10"/>
    </row>
    <row r="413" ht="24.75" customHeight="1">
      <c r="A413" s="10"/>
      <c r="B413" s="13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2"/>
      <c r="AQ413" s="10"/>
      <c r="AR413" s="10"/>
      <c r="AS413" s="10"/>
    </row>
    <row r="414" ht="24.75" customHeight="1">
      <c r="A414" s="10"/>
      <c r="B414" s="13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2"/>
      <c r="AQ414" s="10"/>
      <c r="AR414" s="10"/>
      <c r="AS414" s="10"/>
    </row>
    <row r="415" ht="24.75" customHeight="1">
      <c r="A415" s="10"/>
      <c r="B415" s="13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2"/>
      <c r="AQ415" s="10"/>
      <c r="AR415" s="10"/>
      <c r="AS415" s="10"/>
    </row>
    <row r="416" ht="24.75" customHeight="1">
      <c r="A416" s="10"/>
      <c r="B416" s="13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2"/>
      <c r="AQ416" s="10"/>
      <c r="AR416" s="10"/>
      <c r="AS416" s="10"/>
    </row>
    <row r="417" ht="24.75" customHeight="1">
      <c r="A417" s="10"/>
      <c r="B417" s="13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2"/>
      <c r="AQ417" s="10"/>
      <c r="AR417" s="10"/>
      <c r="AS417" s="10"/>
    </row>
    <row r="418" ht="24.75" customHeight="1">
      <c r="A418" s="10"/>
      <c r="B418" s="13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2"/>
      <c r="AQ418" s="10"/>
      <c r="AR418" s="10"/>
      <c r="AS418" s="10"/>
    </row>
    <row r="419" ht="24.75" customHeight="1">
      <c r="A419" s="10"/>
      <c r="B419" s="13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2"/>
      <c r="AQ419" s="10"/>
      <c r="AR419" s="10"/>
      <c r="AS419" s="10"/>
    </row>
    <row r="420" ht="24.75" customHeight="1">
      <c r="A420" s="10"/>
      <c r="B420" s="13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2"/>
      <c r="AQ420" s="10"/>
      <c r="AR420" s="10"/>
      <c r="AS420" s="10"/>
    </row>
    <row r="421" ht="24.75" customHeight="1">
      <c r="A421" s="10"/>
      <c r="B421" s="13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2"/>
      <c r="AQ421" s="10"/>
      <c r="AR421" s="10"/>
      <c r="AS421" s="10"/>
    </row>
    <row r="422" ht="24.75" customHeight="1">
      <c r="A422" s="10"/>
      <c r="B422" s="13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2"/>
      <c r="AQ422" s="10"/>
      <c r="AR422" s="10"/>
      <c r="AS422" s="10"/>
    </row>
    <row r="423" ht="24.75" customHeight="1">
      <c r="A423" s="10"/>
      <c r="B423" s="13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2"/>
      <c r="AQ423" s="10"/>
      <c r="AR423" s="10"/>
      <c r="AS423" s="10"/>
    </row>
    <row r="424" ht="24.75" customHeight="1">
      <c r="A424" s="10"/>
      <c r="B424" s="13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2"/>
      <c r="AQ424" s="10"/>
      <c r="AR424" s="10"/>
      <c r="AS424" s="10"/>
    </row>
    <row r="425" ht="24.75" customHeight="1">
      <c r="A425" s="10"/>
      <c r="B425" s="13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2"/>
      <c r="AQ425" s="10"/>
      <c r="AR425" s="10"/>
      <c r="AS425" s="10"/>
    </row>
    <row r="426" ht="24.75" customHeight="1">
      <c r="A426" s="10"/>
      <c r="B426" s="13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2"/>
      <c r="AQ426" s="10"/>
      <c r="AR426" s="10"/>
      <c r="AS426" s="10"/>
    </row>
    <row r="427" ht="24.75" customHeight="1">
      <c r="A427" s="10"/>
      <c r="B427" s="13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2"/>
      <c r="AQ427" s="10"/>
      <c r="AR427" s="10"/>
      <c r="AS427" s="10"/>
    </row>
    <row r="428" ht="24.75" customHeight="1">
      <c r="A428" s="10"/>
      <c r="B428" s="13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2"/>
      <c r="AQ428" s="10"/>
      <c r="AR428" s="10"/>
      <c r="AS428" s="10"/>
    </row>
    <row r="429" ht="24.75" customHeight="1">
      <c r="A429" s="10"/>
      <c r="B429" s="13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2"/>
      <c r="AQ429" s="10"/>
      <c r="AR429" s="10"/>
      <c r="AS429" s="10"/>
    </row>
    <row r="430" ht="24.75" customHeight="1">
      <c r="A430" s="10"/>
      <c r="B430" s="13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2"/>
      <c r="AQ430" s="10"/>
      <c r="AR430" s="10"/>
      <c r="AS430" s="10"/>
    </row>
    <row r="431" ht="24.75" customHeight="1">
      <c r="A431" s="10"/>
      <c r="B431" s="13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2"/>
      <c r="AQ431" s="10"/>
      <c r="AR431" s="10"/>
      <c r="AS431" s="10"/>
    </row>
    <row r="432" ht="24.75" customHeight="1">
      <c r="A432" s="10"/>
      <c r="B432" s="13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2"/>
      <c r="AQ432" s="10"/>
      <c r="AR432" s="10"/>
      <c r="AS432" s="10"/>
    </row>
    <row r="433" ht="24.75" customHeight="1">
      <c r="A433" s="10"/>
      <c r="B433" s="13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2"/>
      <c r="AQ433" s="10"/>
      <c r="AR433" s="10"/>
      <c r="AS433" s="10"/>
    </row>
    <row r="434" ht="24.75" customHeight="1">
      <c r="A434" s="10"/>
      <c r="B434" s="13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2"/>
      <c r="AQ434" s="10"/>
      <c r="AR434" s="10"/>
      <c r="AS434" s="10"/>
    </row>
    <row r="435" ht="24.75" customHeight="1">
      <c r="A435" s="10"/>
      <c r="B435" s="13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2"/>
      <c r="AQ435" s="10"/>
      <c r="AR435" s="10"/>
      <c r="AS435" s="10"/>
    </row>
    <row r="436" ht="24.75" customHeight="1">
      <c r="A436" s="10"/>
      <c r="B436" s="13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2"/>
      <c r="AQ436" s="10"/>
      <c r="AR436" s="10"/>
      <c r="AS436" s="10"/>
    </row>
    <row r="437" ht="24.75" customHeight="1">
      <c r="A437" s="10"/>
      <c r="B437" s="13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2"/>
      <c r="AQ437" s="10"/>
      <c r="AR437" s="10"/>
      <c r="AS437" s="10"/>
    </row>
    <row r="438" ht="24.75" customHeight="1">
      <c r="A438" s="10"/>
      <c r="B438" s="13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2"/>
      <c r="AQ438" s="10"/>
      <c r="AR438" s="10"/>
      <c r="AS438" s="10"/>
    </row>
    <row r="439" ht="24.75" customHeight="1">
      <c r="A439" s="10"/>
      <c r="B439" s="13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2"/>
      <c r="AQ439" s="10"/>
      <c r="AR439" s="10"/>
      <c r="AS439" s="10"/>
    </row>
    <row r="440" ht="24.75" customHeight="1">
      <c r="A440" s="10"/>
      <c r="B440" s="13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2"/>
      <c r="AQ440" s="10"/>
      <c r="AR440" s="10"/>
      <c r="AS440" s="10"/>
    </row>
    <row r="441" ht="24.75" customHeight="1">
      <c r="A441" s="10"/>
      <c r="B441" s="13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2"/>
      <c r="AQ441" s="10"/>
      <c r="AR441" s="10"/>
      <c r="AS441" s="10"/>
    </row>
    <row r="442" ht="24.75" customHeight="1">
      <c r="A442" s="10"/>
      <c r="B442" s="13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2"/>
      <c r="AQ442" s="10"/>
      <c r="AR442" s="10"/>
      <c r="AS442" s="10"/>
    </row>
    <row r="443" ht="24.75" customHeight="1">
      <c r="A443" s="10"/>
      <c r="B443" s="13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2"/>
      <c r="AQ443" s="10"/>
      <c r="AR443" s="10"/>
      <c r="AS443" s="10"/>
    </row>
    <row r="444" ht="24.75" customHeight="1">
      <c r="A444" s="10"/>
      <c r="B444" s="13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2"/>
      <c r="AQ444" s="10"/>
      <c r="AR444" s="10"/>
      <c r="AS444" s="10"/>
    </row>
    <row r="445" ht="24.75" customHeight="1">
      <c r="A445" s="10"/>
      <c r="B445" s="13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2"/>
      <c r="AQ445" s="10"/>
      <c r="AR445" s="10"/>
      <c r="AS445" s="10"/>
    </row>
    <row r="446" ht="24.75" customHeight="1">
      <c r="A446" s="10"/>
      <c r="B446" s="13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2"/>
      <c r="AQ446" s="10"/>
      <c r="AR446" s="10"/>
      <c r="AS446" s="10"/>
    </row>
    <row r="447" ht="24.75" customHeight="1">
      <c r="A447" s="10"/>
      <c r="B447" s="13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2"/>
      <c r="AQ447" s="10"/>
      <c r="AR447" s="10"/>
      <c r="AS447" s="10"/>
    </row>
    <row r="448" ht="24.75" customHeight="1">
      <c r="A448" s="10"/>
      <c r="B448" s="13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2"/>
      <c r="AQ448" s="10"/>
      <c r="AR448" s="10"/>
      <c r="AS448" s="10"/>
    </row>
    <row r="449" ht="24.75" customHeight="1">
      <c r="A449" s="10"/>
      <c r="B449" s="13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2"/>
      <c r="AQ449" s="10"/>
      <c r="AR449" s="10"/>
      <c r="AS449" s="10"/>
    </row>
    <row r="450" ht="24.75" customHeight="1">
      <c r="A450" s="10"/>
      <c r="B450" s="13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2"/>
      <c r="AQ450" s="10"/>
      <c r="AR450" s="10"/>
      <c r="AS450" s="10"/>
    </row>
    <row r="451" ht="24.75" customHeight="1">
      <c r="A451" s="10"/>
      <c r="B451" s="13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2"/>
      <c r="AQ451" s="10"/>
      <c r="AR451" s="10"/>
      <c r="AS451" s="10"/>
    </row>
    <row r="452" ht="24.75" customHeight="1">
      <c r="A452" s="10"/>
      <c r="B452" s="13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2"/>
      <c r="AQ452" s="10"/>
      <c r="AR452" s="10"/>
      <c r="AS452" s="10"/>
    </row>
    <row r="453" ht="24.75" customHeight="1">
      <c r="A453" s="10"/>
      <c r="B453" s="13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2"/>
      <c r="AQ453" s="10"/>
      <c r="AR453" s="10"/>
      <c r="AS453" s="10"/>
    </row>
    <row r="454" ht="24.75" customHeight="1">
      <c r="A454" s="10"/>
      <c r="B454" s="13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2"/>
      <c r="AQ454" s="10"/>
      <c r="AR454" s="10"/>
      <c r="AS454" s="10"/>
    </row>
    <row r="455" ht="24.75" customHeight="1">
      <c r="A455" s="10"/>
      <c r="B455" s="13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2"/>
      <c r="AQ455" s="10"/>
      <c r="AR455" s="10"/>
      <c r="AS455" s="10"/>
    </row>
    <row r="456" ht="24.75" customHeight="1">
      <c r="A456" s="10"/>
      <c r="B456" s="13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2"/>
      <c r="AQ456" s="10"/>
      <c r="AR456" s="10"/>
      <c r="AS456" s="10"/>
    </row>
    <row r="457" ht="24.75" customHeight="1">
      <c r="A457" s="10"/>
      <c r="B457" s="13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2"/>
      <c r="AQ457" s="10"/>
      <c r="AR457" s="10"/>
      <c r="AS457" s="10"/>
    </row>
    <row r="458" ht="24.75" customHeight="1">
      <c r="A458" s="10"/>
      <c r="B458" s="13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2"/>
      <c r="AQ458" s="10"/>
      <c r="AR458" s="10"/>
      <c r="AS458" s="10"/>
    </row>
    <row r="459" ht="24.75" customHeight="1">
      <c r="A459" s="10"/>
      <c r="B459" s="13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2"/>
      <c r="AQ459" s="10"/>
      <c r="AR459" s="10"/>
      <c r="AS459" s="10"/>
    </row>
    <row r="460" ht="24.75" customHeight="1">
      <c r="A460" s="10"/>
      <c r="B460" s="13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2"/>
      <c r="AQ460" s="10"/>
      <c r="AR460" s="10"/>
      <c r="AS460" s="10"/>
    </row>
    <row r="461" ht="24.75" customHeight="1">
      <c r="A461" s="10"/>
      <c r="B461" s="13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2"/>
      <c r="AQ461" s="10"/>
      <c r="AR461" s="10"/>
      <c r="AS461" s="10"/>
    </row>
    <row r="462" ht="24.75" customHeight="1">
      <c r="A462" s="10"/>
      <c r="B462" s="13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2"/>
      <c r="AQ462" s="10"/>
      <c r="AR462" s="10"/>
      <c r="AS462" s="10"/>
    </row>
    <row r="463" ht="24.75" customHeight="1">
      <c r="A463" s="10"/>
      <c r="B463" s="13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2"/>
      <c r="AQ463" s="10"/>
      <c r="AR463" s="10"/>
      <c r="AS463" s="10"/>
    </row>
    <row r="464" ht="24.75" customHeight="1">
      <c r="A464" s="10"/>
      <c r="B464" s="13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2"/>
      <c r="AQ464" s="10"/>
      <c r="AR464" s="10"/>
      <c r="AS464" s="10"/>
    </row>
    <row r="465" ht="24.75" customHeight="1">
      <c r="A465" s="10"/>
      <c r="B465" s="13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2"/>
      <c r="AQ465" s="10"/>
      <c r="AR465" s="10"/>
      <c r="AS465" s="10"/>
    </row>
    <row r="466" ht="24.75" customHeight="1">
      <c r="A466" s="10"/>
      <c r="B466" s="13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2"/>
      <c r="AQ466" s="10"/>
      <c r="AR466" s="10"/>
      <c r="AS466" s="10"/>
    </row>
    <row r="467" ht="24.75" customHeight="1">
      <c r="A467" s="10"/>
      <c r="B467" s="13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2"/>
      <c r="AQ467" s="10"/>
      <c r="AR467" s="10"/>
      <c r="AS467" s="10"/>
    </row>
    <row r="468" ht="24.75" customHeight="1">
      <c r="A468" s="10"/>
      <c r="B468" s="13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2"/>
      <c r="AQ468" s="10"/>
      <c r="AR468" s="10"/>
      <c r="AS468" s="10"/>
    </row>
    <row r="469" ht="24.75" customHeight="1">
      <c r="A469" s="10"/>
      <c r="B469" s="13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2"/>
      <c r="AQ469" s="10"/>
      <c r="AR469" s="10"/>
      <c r="AS469" s="10"/>
    </row>
    <row r="470" ht="24.75" customHeight="1">
      <c r="A470" s="10"/>
      <c r="B470" s="13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2"/>
      <c r="AQ470" s="10"/>
      <c r="AR470" s="10"/>
      <c r="AS470" s="10"/>
    </row>
    <row r="471" ht="24.75" customHeight="1">
      <c r="A471" s="10"/>
      <c r="B471" s="13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2"/>
      <c r="AQ471" s="10"/>
      <c r="AR471" s="10"/>
      <c r="AS471" s="10"/>
    </row>
    <row r="472" ht="24.75" customHeight="1">
      <c r="A472" s="10"/>
      <c r="B472" s="13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2"/>
      <c r="AQ472" s="10"/>
      <c r="AR472" s="10"/>
      <c r="AS472" s="10"/>
    </row>
    <row r="473" ht="24.75" customHeight="1">
      <c r="A473" s="10"/>
      <c r="B473" s="13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2"/>
      <c r="AQ473" s="10"/>
      <c r="AR473" s="10"/>
      <c r="AS473" s="10"/>
    </row>
    <row r="474" ht="24.75" customHeight="1">
      <c r="A474" s="10"/>
      <c r="B474" s="13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2"/>
      <c r="AQ474" s="10"/>
      <c r="AR474" s="10"/>
      <c r="AS474" s="10"/>
    </row>
    <row r="475" ht="24.75" customHeight="1">
      <c r="A475" s="10"/>
      <c r="B475" s="13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2"/>
      <c r="AQ475" s="10"/>
      <c r="AR475" s="10"/>
      <c r="AS475" s="10"/>
    </row>
    <row r="476" ht="24.75" customHeight="1">
      <c r="A476" s="10"/>
      <c r="B476" s="13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2"/>
      <c r="AQ476" s="10"/>
      <c r="AR476" s="10"/>
      <c r="AS476" s="10"/>
    </row>
    <row r="477" ht="24.75" customHeight="1">
      <c r="A477" s="10"/>
      <c r="B477" s="13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2"/>
      <c r="AQ477" s="10"/>
      <c r="AR477" s="10"/>
      <c r="AS477" s="10"/>
    </row>
    <row r="478" ht="24.75" customHeight="1">
      <c r="A478" s="10"/>
      <c r="B478" s="13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2"/>
      <c r="AQ478" s="10"/>
      <c r="AR478" s="10"/>
      <c r="AS478" s="10"/>
    </row>
    <row r="479" ht="24.75" customHeight="1">
      <c r="A479" s="10"/>
      <c r="B479" s="13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2"/>
      <c r="AQ479" s="10"/>
      <c r="AR479" s="10"/>
      <c r="AS479" s="10"/>
    </row>
    <row r="480" ht="24.75" customHeight="1">
      <c r="A480" s="10"/>
      <c r="B480" s="13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2"/>
      <c r="AQ480" s="10"/>
      <c r="AR480" s="10"/>
      <c r="AS480" s="10"/>
    </row>
    <row r="481" ht="24.75" customHeight="1">
      <c r="A481" s="10"/>
      <c r="B481" s="13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2"/>
      <c r="AQ481" s="10"/>
      <c r="AR481" s="10"/>
      <c r="AS481" s="10"/>
    </row>
    <row r="482" ht="24.75" customHeight="1">
      <c r="A482" s="10"/>
      <c r="B482" s="13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2"/>
      <c r="AQ482" s="10"/>
      <c r="AR482" s="10"/>
      <c r="AS482" s="10"/>
    </row>
    <row r="483" ht="24.75" customHeight="1">
      <c r="A483" s="10"/>
      <c r="B483" s="13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2"/>
      <c r="AQ483" s="10"/>
      <c r="AR483" s="10"/>
      <c r="AS483" s="10"/>
    </row>
    <row r="484" ht="24.75" customHeight="1">
      <c r="A484" s="10"/>
      <c r="B484" s="13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2"/>
      <c r="AQ484" s="10"/>
      <c r="AR484" s="10"/>
      <c r="AS484" s="10"/>
    </row>
    <row r="485" ht="24.75" customHeight="1">
      <c r="A485" s="10"/>
      <c r="B485" s="13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2"/>
      <c r="AQ485" s="10"/>
      <c r="AR485" s="10"/>
      <c r="AS485" s="10"/>
    </row>
    <row r="486" ht="24.75" customHeight="1">
      <c r="A486" s="10"/>
      <c r="B486" s="13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2"/>
      <c r="AQ486" s="10"/>
      <c r="AR486" s="10"/>
      <c r="AS486" s="10"/>
    </row>
    <row r="487" ht="24.75" customHeight="1">
      <c r="A487" s="10"/>
      <c r="B487" s="13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2"/>
      <c r="AQ487" s="10"/>
      <c r="AR487" s="10"/>
      <c r="AS487" s="10"/>
    </row>
    <row r="488" ht="24.75" customHeight="1">
      <c r="A488" s="10"/>
      <c r="B488" s="13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2"/>
      <c r="AQ488" s="10"/>
      <c r="AR488" s="10"/>
      <c r="AS488" s="10"/>
    </row>
    <row r="489" ht="24.75" customHeight="1">
      <c r="A489" s="10"/>
      <c r="B489" s="13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2"/>
      <c r="AQ489" s="10"/>
      <c r="AR489" s="10"/>
      <c r="AS489" s="10"/>
    </row>
    <row r="490" ht="24.75" customHeight="1">
      <c r="A490" s="10"/>
      <c r="B490" s="13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2"/>
      <c r="AQ490" s="10"/>
      <c r="AR490" s="10"/>
      <c r="AS490" s="10"/>
    </row>
    <row r="491" ht="24.75" customHeight="1">
      <c r="A491" s="10"/>
      <c r="B491" s="13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2"/>
      <c r="AQ491" s="10"/>
      <c r="AR491" s="10"/>
      <c r="AS491" s="10"/>
    </row>
    <row r="492" ht="24.75" customHeight="1">
      <c r="A492" s="10"/>
      <c r="B492" s="13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2"/>
      <c r="AQ492" s="10"/>
      <c r="AR492" s="10"/>
      <c r="AS492" s="10"/>
    </row>
    <row r="493" ht="24.75" customHeight="1">
      <c r="A493" s="10"/>
      <c r="B493" s="13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2"/>
      <c r="AQ493" s="10"/>
      <c r="AR493" s="10"/>
      <c r="AS493" s="10"/>
    </row>
    <row r="494" ht="24.75" customHeight="1">
      <c r="A494" s="10"/>
      <c r="B494" s="13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2"/>
      <c r="AQ494" s="10"/>
      <c r="AR494" s="10"/>
      <c r="AS494" s="10"/>
    </row>
    <row r="495" ht="24.75" customHeight="1">
      <c r="A495" s="10"/>
      <c r="B495" s="13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2"/>
      <c r="AQ495" s="10"/>
      <c r="AR495" s="10"/>
      <c r="AS495" s="10"/>
    </row>
    <row r="496" ht="24.75" customHeight="1">
      <c r="A496" s="10"/>
      <c r="B496" s="13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2"/>
      <c r="AQ496" s="10"/>
      <c r="AR496" s="10"/>
      <c r="AS496" s="10"/>
    </row>
    <row r="497" ht="24.75" customHeight="1">
      <c r="A497" s="10"/>
      <c r="B497" s="13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2"/>
      <c r="AQ497" s="10"/>
      <c r="AR497" s="10"/>
      <c r="AS497" s="10"/>
    </row>
    <row r="498" ht="24.75" customHeight="1">
      <c r="A498" s="10"/>
      <c r="B498" s="13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2"/>
      <c r="AQ498" s="10"/>
      <c r="AR498" s="10"/>
      <c r="AS498" s="10"/>
    </row>
    <row r="499" ht="24.75" customHeight="1">
      <c r="A499" s="10"/>
      <c r="B499" s="13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2"/>
      <c r="AQ499" s="10"/>
      <c r="AR499" s="10"/>
      <c r="AS499" s="10"/>
    </row>
    <row r="500" ht="24.75" customHeight="1">
      <c r="A500" s="10"/>
      <c r="B500" s="13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2"/>
      <c r="AQ500" s="10"/>
      <c r="AR500" s="10"/>
      <c r="AS500" s="10"/>
    </row>
    <row r="501" ht="24.75" customHeight="1">
      <c r="A501" s="10"/>
      <c r="B501" s="13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2"/>
      <c r="AQ501" s="10"/>
      <c r="AR501" s="10"/>
      <c r="AS501" s="10"/>
    </row>
    <row r="502" ht="24.75" customHeight="1">
      <c r="A502" s="10"/>
      <c r="B502" s="13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2"/>
      <c r="AQ502" s="10"/>
      <c r="AR502" s="10"/>
      <c r="AS502" s="10"/>
    </row>
    <row r="503" ht="24.75" customHeight="1">
      <c r="A503" s="10"/>
      <c r="B503" s="13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2"/>
      <c r="AQ503" s="10"/>
      <c r="AR503" s="10"/>
      <c r="AS503" s="10"/>
    </row>
    <row r="504" ht="24.75" customHeight="1">
      <c r="A504" s="10"/>
      <c r="B504" s="13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2"/>
      <c r="AQ504" s="10"/>
      <c r="AR504" s="10"/>
      <c r="AS504" s="10"/>
    </row>
    <row r="505" ht="24.75" customHeight="1">
      <c r="A505" s="10"/>
      <c r="B505" s="13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2"/>
      <c r="AQ505" s="10"/>
      <c r="AR505" s="10"/>
      <c r="AS505" s="10"/>
    </row>
    <row r="506" ht="24.75" customHeight="1">
      <c r="A506" s="10"/>
      <c r="B506" s="13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2"/>
      <c r="AQ506" s="10"/>
      <c r="AR506" s="10"/>
      <c r="AS506" s="10"/>
    </row>
    <row r="507" ht="24.75" customHeight="1">
      <c r="A507" s="10"/>
      <c r="B507" s="13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2"/>
      <c r="AQ507" s="10"/>
      <c r="AR507" s="10"/>
      <c r="AS507" s="10"/>
    </row>
    <row r="508" ht="24.75" customHeight="1">
      <c r="A508" s="10"/>
      <c r="B508" s="13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2"/>
      <c r="AQ508" s="10"/>
      <c r="AR508" s="10"/>
      <c r="AS508" s="10"/>
    </row>
    <row r="509" ht="24.75" customHeight="1">
      <c r="A509" s="10"/>
      <c r="B509" s="13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2"/>
      <c r="AQ509" s="10"/>
      <c r="AR509" s="10"/>
      <c r="AS509" s="10"/>
    </row>
    <row r="510" ht="24.75" customHeight="1">
      <c r="A510" s="10"/>
      <c r="B510" s="13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2"/>
      <c r="AQ510" s="10"/>
      <c r="AR510" s="10"/>
      <c r="AS510" s="10"/>
    </row>
    <row r="511" ht="24.75" customHeight="1">
      <c r="A511" s="10"/>
      <c r="B511" s="13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2"/>
      <c r="AQ511" s="10"/>
      <c r="AR511" s="10"/>
      <c r="AS511" s="10"/>
    </row>
    <row r="512" ht="24.75" customHeight="1">
      <c r="A512" s="10"/>
      <c r="B512" s="13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2"/>
      <c r="AQ512" s="10"/>
      <c r="AR512" s="10"/>
      <c r="AS512" s="10"/>
    </row>
    <row r="513" ht="24.75" customHeight="1">
      <c r="A513" s="10"/>
      <c r="B513" s="13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2"/>
      <c r="AQ513" s="10"/>
      <c r="AR513" s="10"/>
      <c r="AS513" s="10"/>
    </row>
    <row r="514" ht="24.75" customHeight="1">
      <c r="A514" s="10"/>
      <c r="B514" s="13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2"/>
      <c r="AQ514" s="10"/>
      <c r="AR514" s="10"/>
      <c r="AS514" s="10"/>
    </row>
    <row r="515" ht="24.75" customHeight="1">
      <c r="A515" s="10"/>
      <c r="B515" s="13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2"/>
      <c r="AQ515" s="10"/>
      <c r="AR515" s="10"/>
      <c r="AS515" s="10"/>
    </row>
    <row r="516" ht="24.75" customHeight="1">
      <c r="A516" s="10"/>
      <c r="B516" s="13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2"/>
      <c r="AQ516" s="10"/>
      <c r="AR516" s="10"/>
      <c r="AS516" s="10"/>
    </row>
    <row r="517" ht="24.75" customHeight="1">
      <c r="A517" s="10"/>
      <c r="B517" s="13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2"/>
      <c r="AQ517" s="10"/>
      <c r="AR517" s="10"/>
      <c r="AS517" s="10"/>
    </row>
    <row r="518" ht="24.75" customHeight="1">
      <c r="A518" s="10"/>
      <c r="B518" s="13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2"/>
      <c r="AQ518" s="10"/>
      <c r="AR518" s="10"/>
      <c r="AS518" s="10"/>
    </row>
    <row r="519" ht="24.75" customHeight="1">
      <c r="A519" s="10"/>
      <c r="B519" s="13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2"/>
      <c r="AQ519" s="10"/>
      <c r="AR519" s="10"/>
      <c r="AS519" s="10"/>
    </row>
    <row r="520" ht="24.75" customHeight="1">
      <c r="A520" s="10"/>
      <c r="B520" s="13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2"/>
      <c r="AQ520" s="10"/>
      <c r="AR520" s="10"/>
      <c r="AS520" s="10"/>
    </row>
    <row r="521" ht="24.75" customHeight="1">
      <c r="A521" s="10"/>
      <c r="B521" s="13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2"/>
      <c r="AQ521" s="10"/>
      <c r="AR521" s="10"/>
      <c r="AS521" s="10"/>
    </row>
    <row r="522" ht="24.75" customHeight="1">
      <c r="A522" s="10"/>
      <c r="B522" s="13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2"/>
      <c r="AQ522" s="10"/>
      <c r="AR522" s="10"/>
      <c r="AS522" s="10"/>
    </row>
    <row r="523" ht="24.75" customHeight="1">
      <c r="A523" s="10"/>
      <c r="B523" s="13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2"/>
      <c r="AQ523" s="10"/>
      <c r="AR523" s="10"/>
      <c r="AS523" s="10"/>
    </row>
    <row r="524" ht="24.75" customHeight="1">
      <c r="A524" s="10"/>
      <c r="B524" s="13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2"/>
      <c r="AQ524" s="10"/>
      <c r="AR524" s="10"/>
      <c r="AS524" s="10"/>
    </row>
    <row r="525" ht="24.75" customHeight="1">
      <c r="A525" s="10"/>
      <c r="B525" s="13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2"/>
      <c r="AQ525" s="10"/>
      <c r="AR525" s="10"/>
      <c r="AS525" s="10"/>
    </row>
    <row r="526" ht="24.75" customHeight="1">
      <c r="A526" s="10"/>
      <c r="B526" s="13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2"/>
      <c r="AQ526" s="10"/>
      <c r="AR526" s="10"/>
      <c r="AS526" s="10"/>
    </row>
    <row r="527" ht="24.75" customHeight="1">
      <c r="A527" s="10"/>
      <c r="B527" s="13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2"/>
      <c r="AQ527" s="10"/>
      <c r="AR527" s="10"/>
      <c r="AS527" s="10"/>
    </row>
    <row r="528" ht="24.75" customHeight="1">
      <c r="A528" s="10"/>
      <c r="B528" s="13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2"/>
      <c r="AQ528" s="10"/>
      <c r="AR528" s="10"/>
      <c r="AS528" s="10"/>
    </row>
    <row r="529" ht="24.75" customHeight="1">
      <c r="A529" s="10"/>
      <c r="B529" s="13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2"/>
      <c r="AQ529" s="10"/>
      <c r="AR529" s="10"/>
      <c r="AS529" s="10"/>
    </row>
    <row r="530" ht="24.75" customHeight="1">
      <c r="A530" s="10"/>
      <c r="B530" s="13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2"/>
      <c r="AQ530" s="10"/>
      <c r="AR530" s="10"/>
      <c r="AS530" s="10"/>
    </row>
    <row r="531" ht="24.75" customHeight="1">
      <c r="A531" s="10"/>
      <c r="B531" s="13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2"/>
      <c r="AQ531" s="10"/>
      <c r="AR531" s="10"/>
      <c r="AS531" s="10"/>
    </row>
    <row r="532" ht="24.75" customHeight="1">
      <c r="A532" s="10"/>
      <c r="B532" s="13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2"/>
      <c r="AQ532" s="10"/>
      <c r="AR532" s="10"/>
      <c r="AS532" s="10"/>
    </row>
    <row r="533" ht="24.75" customHeight="1">
      <c r="A533" s="10"/>
      <c r="B533" s="13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2"/>
      <c r="AQ533" s="10"/>
      <c r="AR533" s="10"/>
      <c r="AS533" s="10"/>
    </row>
    <row r="534" ht="24.75" customHeight="1">
      <c r="A534" s="10"/>
      <c r="B534" s="13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2"/>
      <c r="AQ534" s="10"/>
      <c r="AR534" s="10"/>
      <c r="AS534" s="10"/>
    </row>
    <row r="535" ht="24.75" customHeight="1">
      <c r="A535" s="10"/>
      <c r="B535" s="13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2"/>
      <c r="AQ535" s="10"/>
      <c r="AR535" s="10"/>
      <c r="AS535" s="10"/>
    </row>
    <row r="536" ht="24.75" customHeight="1">
      <c r="A536" s="10"/>
      <c r="B536" s="13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2"/>
      <c r="AQ536" s="10"/>
      <c r="AR536" s="10"/>
      <c r="AS536" s="10"/>
    </row>
    <row r="537" ht="24.75" customHeight="1">
      <c r="A537" s="10"/>
      <c r="B537" s="13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2"/>
      <c r="AQ537" s="10"/>
      <c r="AR537" s="10"/>
      <c r="AS537" s="10"/>
    </row>
    <row r="538" ht="24.75" customHeight="1">
      <c r="A538" s="10"/>
      <c r="B538" s="13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2"/>
      <c r="AQ538" s="10"/>
      <c r="AR538" s="10"/>
      <c r="AS538" s="10"/>
    </row>
    <row r="539" ht="24.75" customHeight="1">
      <c r="A539" s="10"/>
      <c r="B539" s="13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2"/>
      <c r="AQ539" s="10"/>
      <c r="AR539" s="10"/>
      <c r="AS539" s="10"/>
    </row>
    <row r="540" ht="24.75" customHeight="1">
      <c r="A540" s="10"/>
      <c r="B540" s="13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2"/>
      <c r="AQ540" s="10"/>
      <c r="AR540" s="10"/>
      <c r="AS540" s="10"/>
    </row>
    <row r="541" ht="24.75" customHeight="1">
      <c r="A541" s="10"/>
      <c r="B541" s="13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2"/>
      <c r="AQ541" s="10"/>
      <c r="AR541" s="10"/>
      <c r="AS541" s="10"/>
    </row>
    <row r="542" ht="24.75" customHeight="1">
      <c r="A542" s="10"/>
      <c r="B542" s="13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2"/>
      <c r="AQ542" s="10"/>
      <c r="AR542" s="10"/>
      <c r="AS542" s="10"/>
    </row>
    <row r="543" ht="24.75" customHeight="1">
      <c r="A543" s="10"/>
      <c r="B543" s="13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2"/>
      <c r="AQ543" s="10"/>
      <c r="AR543" s="10"/>
      <c r="AS543" s="10"/>
    </row>
    <row r="544" ht="24.75" customHeight="1">
      <c r="A544" s="10"/>
      <c r="B544" s="13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2"/>
      <c r="AQ544" s="10"/>
      <c r="AR544" s="10"/>
      <c r="AS544" s="10"/>
    </row>
    <row r="545" ht="24.75" customHeight="1">
      <c r="A545" s="10"/>
      <c r="B545" s="13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2"/>
      <c r="AQ545" s="10"/>
      <c r="AR545" s="10"/>
      <c r="AS545" s="10"/>
    </row>
    <row r="546" ht="24.75" customHeight="1">
      <c r="A546" s="10"/>
      <c r="B546" s="13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2"/>
      <c r="AQ546" s="10"/>
      <c r="AR546" s="10"/>
      <c r="AS546" s="10"/>
    </row>
    <row r="547" ht="24.75" customHeight="1">
      <c r="A547" s="10"/>
      <c r="B547" s="13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2"/>
      <c r="AQ547" s="10"/>
      <c r="AR547" s="10"/>
      <c r="AS547" s="10"/>
    </row>
    <row r="548" ht="24.75" customHeight="1">
      <c r="A548" s="10"/>
      <c r="B548" s="13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2"/>
      <c r="AQ548" s="10"/>
      <c r="AR548" s="10"/>
      <c r="AS548" s="10"/>
    </row>
    <row r="549" ht="24.75" customHeight="1">
      <c r="A549" s="10"/>
      <c r="B549" s="13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2"/>
      <c r="AQ549" s="10"/>
      <c r="AR549" s="10"/>
      <c r="AS549" s="10"/>
    </row>
    <row r="550" ht="24.75" customHeight="1">
      <c r="A550" s="10"/>
      <c r="B550" s="13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2"/>
      <c r="AQ550" s="10"/>
      <c r="AR550" s="10"/>
      <c r="AS550" s="10"/>
    </row>
    <row r="551" ht="24.75" customHeight="1">
      <c r="A551" s="10"/>
      <c r="B551" s="13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2"/>
      <c r="AQ551" s="10"/>
      <c r="AR551" s="10"/>
      <c r="AS551" s="10"/>
    </row>
    <row r="552" ht="24.75" customHeight="1">
      <c r="A552" s="10"/>
      <c r="B552" s="13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2"/>
      <c r="AQ552" s="10"/>
      <c r="AR552" s="10"/>
      <c r="AS552" s="10"/>
    </row>
    <row r="553" ht="24.75" customHeight="1">
      <c r="A553" s="10"/>
      <c r="B553" s="13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2"/>
      <c r="AQ553" s="10"/>
      <c r="AR553" s="10"/>
      <c r="AS553" s="10"/>
    </row>
    <row r="554" ht="24.75" customHeight="1">
      <c r="A554" s="10"/>
      <c r="B554" s="13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2"/>
      <c r="AQ554" s="10"/>
      <c r="AR554" s="10"/>
      <c r="AS554" s="10"/>
    </row>
    <row r="555" ht="24.75" customHeight="1">
      <c r="A555" s="10"/>
      <c r="B555" s="13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2"/>
      <c r="AQ555" s="10"/>
      <c r="AR555" s="10"/>
      <c r="AS555" s="10"/>
    </row>
    <row r="556" ht="24.75" customHeight="1">
      <c r="A556" s="10"/>
      <c r="B556" s="13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2"/>
      <c r="AQ556" s="10"/>
      <c r="AR556" s="10"/>
      <c r="AS556" s="10"/>
    </row>
    <row r="557" ht="24.75" customHeight="1">
      <c r="A557" s="10"/>
      <c r="B557" s="13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2"/>
      <c r="AQ557" s="10"/>
      <c r="AR557" s="10"/>
      <c r="AS557" s="10"/>
    </row>
    <row r="558" ht="24.75" customHeight="1">
      <c r="A558" s="10"/>
      <c r="B558" s="13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2"/>
      <c r="AQ558" s="10"/>
      <c r="AR558" s="10"/>
      <c r="AS558" s="10"/>
    </row>
    <row r="559" ht="24.75" customHeight="1">
      <c r="A559" s="10"/>
      <c r="B559" s="13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2"/>
      <c r="AQ559" s="10"/>
      <c r="AR559" s="10"/>
      <c r="AS559" s="10"/>
    </row>
    <row r="560" ht="24.75" customHeight="1">
      <c r="A560" s="10"/>
      <c r="B560" s="13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2"/>
      <c r="AQ560" s="10"/>
      <c r="AR560" s="10"/>
      <c r="AS560" s="10"/>
    </row>
    <row r="561" ht="24.75" customHeight="1">
      <c r="A561" s="10"/>
      <c r="B561" s="13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2"/>
      <c r="AQ561" s="10"/>
      <c r="AR561" s="10"/>
      <c r="AS561" s="10"/>
    </row>
    <row r="562" ht="24.75" customHeight="1">
      <c r="A562" s="10"/>
      <c r="B562" s="13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2"/>
      <c r="AQ562" s="10"/>
      <c r="AR562" s="10"/>
      <c r="AS562" s="10"/>
    </row>
    <row r="563" ht="24.75" customHeight="1">
      <c r="A563" s="10"/>
      <c r="B563" s="13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2"/>
      <c r="AQ563" s="10"/>
      <c r="AR563" s="10"/>
      <c r="AS563" s="10"/>
    </row>
    <row r="564" ht="24.75" customHeight="1">
      <c r="A564" s="10"/>
      <c r="B564" s="13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2"/>
      <c r="AQ564" s="10"/>
      <c r="AR564" s="10"/>
      <c r="AS564" s="10"/>
    </row>
    <row r="565" ht="24.75" customHeight="1">
      <c r="A565" s="10"/>
      <c r="B565" s="13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2"/>
      <c r="AQ565" s="10"/>
      <c r="AR565" s="10"/>
      <c r="AS565" s="10"/>
    </row>
    <row r="566" ht="24.75" customHeight="1">
      <c r="A566" s="10"/>
      <c r="B566" s="13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2"/>
      <c r="AQ566" s="10"/>
      <c r="AR566" s="10"/>
      <c r="AS566" s="10"/>
    </row>
    <row r="567" ht="24.75" customHeight="1">
      <c r="A567" s="10"/>
      <c r="B567" s="13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2"/>
      <c r="AQ567" s="10"/>
      <c r="AR567" s="10"/>
      <c r="AS567" s="10"/>
    </row>
    <row r="568" ht="24.75" customHeight="1">
      <c r="A568" s="10"/>
      <c r="B568" s="13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2"/>
      <c r="AQ568" s="10"/>
      <c r="AR568" s="10"/>
      <c r="AS568" s="10"/>
    </row>
    <row r="569" ht="24.75" customHeight="1">
      <c r="A569" s="10"/>
      <c r="B569" s="13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2"/>
      <c r="AQ569" s="10"/>
      <c r="AR569" s="10"/>
      <c r="AS569" s="10"/>
    </row>
    <row r="570" ht="24.75" customHeight="1">
      <c r="A570" s="10"/>
      <c r="B570" s="13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2"/>
      <c r="AQ570" s="10"/>
      <c r="AR570" s="10"/>
      <c r="AS570" s="10"/>
    </row>
    <row r="571" ht="24.75" customHeight="1">
      <c r="A571" s="10"/>
      <c r="B571" s="13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2"/>
      <c r="AQ571" s="10"/>
      <c r="AR571" s="10"/>
      <c r="AS571" s="10"/>
    </row>
    <row r="572" ht="24.75" customHeight="1">
      <c r="A572" s="10"/>
      <c r="B572" s="13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2"/>
      <c r="AQ572" s="10"/>
      <c r="AR572" s="10"/>
      <c r="AS572" s="10"/>
    </row>
    <row r="573" ht="24.75" customHeight="1">
      <c r="A573" s="10"/>
      <c r="B573" s="13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2"/>
      <c r="AQ573" s="10"/>
      <c r="AR573" s="10"/>
      <c r="AS573" s="10"/>
    </row>
    <row r="574" ht="24.75" customHeight="1">
      <c r="A574" s="10"/>
      <c r="B574" s="13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2"/>
      <c r="AQ574" s="10"/>
      <c r="AR574" s="10"/>
      <c r="AS574" s="10"/>
    </row>
    <row r="575" ht="24.75" customHeight="1">
      <c r="A575" s="10"/>
      <c r="B575" s="13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2"/>
      <c r="AQ575" s="10"/>
      <c r="AR575" s="10"/>
      <c r="AS575" s="10"/>
    </row>
    <row r="576" ht="24.75" customHeight="1">
      <c r="A576" s="10"/>
      <c r="B576" s="13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2"/>
      <c r="AQ576" s="10"/>
      <c r="AR576" s="10"/>
      <c r="AS576" s="10"/>
    </row>
    <row r="577" ht="24.75" customHeight="1">
      <c r="A577" s="10"/>
      <c r="B577" s="13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2"/>
      <c r="AQ577" s="10"/>
      <c r="AR577" s="10"/>
      <c r="AS577" s="10"/>
    </row>
    <row r="578" ht="24.75" customHeight="1">
      <c r="A578" s="10"/>
      <c r="B578" s="13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2"/>
      <c r="AQ578" s="10"/>
      <c r="AR578" s="10"/>
      <c r="AS578" s="10"/>
    </row>
    <row r="579" ht="24.75" customHeight="1">
      <c r="A579" s="10"/>
      <c r="B579" s="13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2"/>
      <c r="AQ579" s="10"/>
      <c r="AR579" s="10"/>
      <c r="AS579" s="10"/>
    </row>
    <row r="580" ht="24.75" customHeight="1">
      <c r="A580" s="10"/>
      <c r="B580" s="13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2"/>
      <c r="AQ580" s="10"/>
      <c r="AR580" s="10"/>
      <c r="AS580" s="10"/>
    </row>
    <row r="581" ht="24.75" customHeight="1">
      <c r="A581" s="10"/>
      <c r="B581" s="13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2"/>
      <c r="AQ581" s="10"/>
      <c r="AR581" s="10"/>
      <c r="AS581" s="10"/>
    </row>
    <row r="582" ht="24.75" customHeight="1">
      <c r="A582" s="10"/>
      <c r="B582" s="13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2"/>
      <c r="AQ582" s="10"/>
      <c r="AR582" s="10"/>
      <c r="AS582" s="10"/>
    </row>
    <row r="583" ht="24.75" customHeight="1">
      <c r="A583" s="10"/>
      <c r="B583" s="13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2"/>
      <c r="AQ583" s="10"/>
      <c r="AR583" s="10"/>
      <c r="AS583" s="10"/>
    </row>
    <row r="584" ht="24.75" customHeight="1">
      <c r="A584" s="10"/>
      <c r="B584" s="13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2"/>
      <c r="AQ584" s="10"/>
      <c r="AR584" s="10"/>
      <c r="AS584" s="10"/>
    </row>
    <row r="585" ht="24.75" customHeight="1">
      <c r="A585" s="10"/>
      <c r="B585" s="13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2"/>
      <c r="AQ585" s="10"/>
      <c r="AR585" s="10"/>
      <c r="AS585" s="10"/>
    </row>
    <row r="586" ht="24.75" customHeight="1">
      <c r="A586" s="10"/>
      <c r="B586" s="13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2"/>
      <c r="AQ586" s="10"/>
      <c r="AR586" s="10"/>
      <c r="AS586" s="10"/>
    </row>
    <row r="587" ht="24.75" customHeight="1">
      <c r="A587" s="10"/>
      <c r="B587" s="13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2"/>
      <c r="AQ587" s="10"/>
      <c r="AR587" s="10"/>
      <c r="AS587" s="10"/>
    </row>
    <row r="588" ht="24.75" customHeight="1">
      <c r="A588" s="10"/>
      <c r="B588" s="13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2"/>
      <c r="AQ588" s="10"/>
      <c r="AR588" s="10"/>
      <c r="AS588" s="10"/>
    </row>
    <row r="589" ht="24.75" customHeight="1">
      <c r="A589" s="10"/>
      <c r="B589" s="13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2"/>
      <c r="AQ589" s="10"/>
      <c r="AR589" s="10"/>
      <c r="AS589" s="10"/>
    </row>
    <row r="590" ht="24.75" customHeight="1">
      <c r="A590" s="10"/>
      <c r="B590" s="13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2"/>
      <c r="AQ590" s="10"/>
      <c r="AR590" s="10"/>
      <c r="AS590" s="10"/>
    </row>
    <row r="591" ht="24.75" customHeight="1">
      <c r="A591" s="10"/>
      <c r="B591" s="13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2"/>
      <c r="AQ591" s="10"/>
      <c r="AR591" s="10"/>
      <c r="AS591" s="10"/>
    </row>
    <row r="592" ht="24.75" customHeight="1">
      <c r="A592" s="10"/>
      <c r="B592" s="13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2"/>
      <c r="AQ592" s="10"/>
      <c r="AR592" s="10"/>
      <c r="AS592" s="10"/>
    </row>
    <row r="593" ht="24.75" customHeight="1">
      <c r="A593" s="10"/>
      <c r="B593" s="13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2"/>
      <c r="AQ593" s="10"/>
      <c r="AR593" s="10"/>
      <c r="AS593" s="10"/>
    </row>
    <row r="594" ht="24.75" customHeight="1">
      <c r="A594" s="10"/>
      <c r="B594" s="13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2"/>
      <c r="AQ594" s="10"/>
      <c r="AR594" s="10"/>
      <c r="AS594" s="10"/>
    </row>
    <row r="595" ht="24.75" customHeight="1">
      <c r="A595" s="10"/>
      <c r="B595" s="13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2"/>
      <c r="AQ595" s="10"/>
      <c r="AR595" s="10"/>
      <c r="AS595" s="10"/>
    </row>
    <row r="596" ht="24.75" customHeight="1">
      <c r="A596" s="10"/>
      <c r="B596" s="13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2"/>
      <c r="AQ596" s="10"/>
      <c r="AR596" s="10"/>
      <c r="AS596" s="10"/>
    </row>
    <row r="597" ht="24.75" customHeight="1">
      <c r="A597" s="10"/>
      <c r="B597" s="13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2"/>
      <c r="AQ597" s="10"/>
      <c r="AR597" s="10"/>
      <c r="AS597" s="10"/>
    </row>
    <row r="598" ht="24.75" customHeight="1">
      <c r="A598" s="10"/>
      <c r="B598" s="13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2"/>
      <c r="AQ598" s="10"/>
      <c r="AR598" s="10"/>
      <c r="AS598" s="10"/>
    </row>
    <row r="599" ht="24.75" customHeight="1">
      <c r="A599" s="10"/>
      <c r="B599" s="13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2"/>
      <c r="AQ599" s="10"/>
      <c r="AR599" s="10"/>
      <c r="AS599" s="10"/>
    </row>
    <row r="600" ht="24.75" customHeight="1">
      <c r="A600" s="10"/>
      <c r="B600" s="13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2"/>
      <c r="AQ600" s="10"/>
      <c r="AR600" s="10"/>
      <c r="AS600" s="10"/>
    </row>
    <row r="601" ht="24.75" customHeight="1">
      <c r="A601" s="10"/>
      <c r="B601" s="13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2"/>
      <c r="AQ601" s="10"/>
      <c r="AR601" s="10"/>
      <c r="AS601" s="10"/>
    </row>
    <row r="602" ht="24.75" customHeight="1">
      <c r="A602" s="10"/>
      <c r="B602" s="13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2"/>
      <c r="AQ602" s="10"/>
      <c r="AR602" s="10"/>
      <c r="AS602" s="10"/>
    </row>
    <row r="603" ht="24.75" customHeight="1">
      <c r="A603" s="10"/>
      <c r="B603" s="13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2"/>
      <c r="AQ603" s="10"/>
      <c r="AR603" s="10"/>
      <c r="AS603" s="10"/>
    </row>
    <row r="604" ht="24.75" customHeight="1">
      <c r="A604" s="10"/>
      <c r="B604" s="13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2"/>
      <c r="AQ604" s="10"/>
      <c r="AR604" s="10"/>
      <c r="AS604" s="10"/>
    </row>
    <row r="605" ht="24.75" customHeight="1">
      <c r="A605" s="10"/>
      <c r="B605" s="13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2"/>
      <c r="AQ605" s="10"/>
      <c r="AR605" s="10"/>
      <c r="AS605" s="10"/>
    </row>
    <row r="606" ht="24.75" customHeight="1">
      <c r="A606" s="10"/>
      <c r="B606" s="13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2"/>
      <c r="AQ606" s="10"/>
      <c r="AR606" s="10"/>
      <c r="AS606" s="10"/>
    </row>
    <row r="607" ht="24.75" customHeight="1">
      <c r="A607" s="10"/>
      <c r="B607" s="13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2"/>
      <c r="AQ607" s="10"/>
      <c r="AR607" s="10"/>
      <c r="AS607" s="10"/>
    </row>
    <row r="608" ht="24.75" customHeight="1">
      <c r="A608" s="10"/>
      <c r="B608" s="13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2"/>
      <c r="AQ608" s="10"/>
      <c r="AR608" s="10"/>
      <c r="AS608" s="10"/>
    </row>
    <row r="609" ht="24.75" customHeight="1">
      <c r="A609" s="10"/>
      <c r="B609" s="13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2"/>
      <c r="AQ609" s="10"/>
      <c r="AR609" s="10"/>
      <c r="AS609" s="10"/>
    </row>
    <row r="610" ht="24.75" customHeight="1">
      <c r="A610" s="10"/>
      <c r="B610" s="13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2"/>
      <c r="AQ610" s="10"/>
      <c r="AR610" s="10"/>
      <c r="AS610" s="10"/>
    </row>
    <row r="611" ht="24.75" customHeight="1">
      <c r="A611" s="10"/>
      <c r="B611" s="13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2"/>
      <c r="AQ611" s="10"/>
      <c r="AR611" s="10"/>
      <c r="AS611" s="10"/>
    </row>
    <row r="612" ht="24.75" customHeight="1">
      <c r="A612" s="10"/>
      <c r="B612" s="13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2"/>
      <c r="AQ612" s="10"/>
      <c r="AR612" s="10"/>
      <c r="AS612" s="10"/>
    </row>
    <row r="613" ht="24.75" customHeight="1">
      <c r="A613" s="10"/>
      <c r="B613" s="13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2"/>
      <c r="AQ613" s="10"/>
      <c r="AR613" s="10"/>
      <c r="AS613" s="10"/>
    </row>
    <row r="614" ht="24.75" customHeight="1">
      <c r="A614" s="10"/>
      <c r="B614" s="13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2"/>
      <c r="AQ614" s="10"/>
      <c r="AR614" s="10"/>
      <c r="AS614" s="10"/>
    </row>
    <row r="615" ht="24.75" customHeight="1">
      <c r="A615" s="10"/>
      <c r="B615" s="13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2"/>
      <c r="AQ615" s="10"/>
      <c r="AR615" s="10"/>
      <c r="AS615" s="10"/>
    </row>
    <row r="616" ht="24.75" customHeight="1">
      <c r="A616" s="10"/>
      <c r="B616" s="13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2"/>
      <c r="AQ616" s="10"/>
      <c r="AR616" s="10"/>
      <c r="AS616" s="10"/>
    </row>
    <row r="617" ht="24.75" customHeight="1">
      <c r="A617" s="10"/>
      <c r="B617" s="13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2"/>
      <c r="AQ617" s="10"/>
      <c r="AR617" s="10"/>
      <c r="AS617" s="10"/>
    </row>
    <row r="618" ht="24.75" customHeight="1">
      <c r="A618" s="10"/>
      <c r="B618" s="13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2"/>
      <c r="AQ618" s="10"/>
      <c r="AR618" s="10"/>
      <c r="AS618" s="10"/>
    </row>
    <row r="619" ht="24.75" customHeight="1">
      <c r="A619" s="10"/>
      <c r="B619" s="13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2"/>
      <c r="AQ619" s="10"/>
      <c r="AR619" s="10"/>
      <c r="AS619" s="10"/>
    </row>
    <row r="620" ht="24.75" customHeight="1">
      <c r="A620" s="10"/>
      <c r="B620" s="13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2"/>
      <c r="AQ620" s="10"/>
      <c r="AR620" s="10"/>
      <c r="AS620" s="10"/>
    </row>
    <row r="621" ht="24.75" customHeight="1">
      <c r="A621" s="10"/>
      <c r="B621" s="13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2"/>
      <c r="AQ621" s="10"/>
      <c r="AR621" s="10"/>
      <c r="AS621" s="10"/>
    </row>
    <row r="622" ht="24.75" customHeight="1">
      <c r="A622" s="10"/>
      <c r="B622" s="13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2"/>
      <c r="AQ622" s="10"/>
      <c r="AR622" s="10"/>
      <c r="AS622" s="10"/>
    </row>
    <row r="623" ht="24.75" customHeight="1">
      <c r="A623" s="10"/>
      <c r="B623" s="13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2"/>
      <c r="AQ623" s="10"/>
      <c r="AR623" s="10"/>
      <c r="AS623" s="10"/>
    </row>
    <row r="624" ht="24.75" customHeight="1">
      <c r="A624" s="10"/>
      <c r="B624" s="13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2"/>
      <c r="AQ624" s="10"/>
      <c r="AR624" s="10"/>
      <c r="AS624" s="10"/>
    </row>
    <row r="625" ht="24.75" customHeight="1">
      <c r="A625" s="10"/>
      <c r="B625" s="13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2"/>
      <c r="AQ625" s="10"/>
      <c r="AR625" s="10"/>
      <c r="AS625" s="10"/>
    </row>
    <row r="626" ht="24.75" customHeight="1">
      <c r="A626" s="10"/>
      <c r="B626" s="13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2"/>
      <c r="AQ626" s="10"/>
      <c r="AR626" s="10"/>
      <c r="AS626" s="10"/>
    </row>
    <row r="627" ht="24.75" customHeight="1">
      <c r="A627" s="10"/>
      <c r="B627" s="13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2"/>
      <c r="AQ627" s="10"/>
      <c r="AR627" s="10"/>
      <c r="AS627" s="10"/>
    </row>
    <row r="628" ht="24.75" customHeight="1">
      <c r="A628" s="10"/>
      <c r="B628" s="13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2"/>
      <c r="AQ628" s="10"/>
      <c r="AR628" s="10"/>
      <c r="AS628" s="10"/>
    </row>
    <row r="629" ht="24.75" customHeight="1">
      <c r="A629" s="10"/>
      <c r="B629" s="13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2"/>
      <c r="AQ629" s="10"/>
      <c r="AR629" s="10"/>
      <c r="AS629" s="10"/>
    </row>
    <row r="630" ht="24.75" customHeight="1">
      <c r="A630" s="10"/>
      <c r="B630" s="13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2"/>
      <c r="AQ630" s="10"/>
      <c r="AR630" s="10"/>
      <c r="AS630" s="10"/>
    </row>
    <row r="631" ht="24.75" customHeight="1">
      <c r="A631" s="10"/>
      <c r="B631" s="13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2"/>
      <c r="AQ631" s="10"/>
      <c r="AR631" s="10"/>
      <c r="AS631" s="10"/>
    </row>
    <row r="632" ht="24.75" customHeight="1">
      <c r="A632" s="10"/>
      <c r="B632" s="13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2"/>
      <c r="AQ632" s="10"/>
      <c r="AR632" s="10"/>
      <c r="AS632" s="10"/>
    </row>
    <row r="633" ht="24.75" customHeight="1">
      <c r="A633" s="10"/>
      <c r="B633" s="13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2"/>
      <c r="AQ633" s="10"/>
      <c r="AR633" s="10"/>
      <c r="AS633" s="10"/>
    </row>
    <row r="634" ht="24.75" customHeight="1">
      <c r="A634" s="10"/>
      <c r="B634" s="13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2"/>
      <c r="AQ634" s="10"/>
      <c r="AR634" s="10"/>
      <c r="AS634" s="10"/>
    </row>
    <row r="635" ht="24.75" customHeight="1">
      <c r="A635" s="10"/>
      <c r="B635" s="13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2"/>
      <c r="AQ635" s="10"/>
      <c r="AR635" s="10"/>
      <c r="AS635" s="10"/>
    </row>
    <row r="636" ht="24.75" customHeight="1">
      <c r="A636" s="10"/>
      <c r="B636" s="13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2"/>
      <c r="AQ636" s="10"/>
      <c r="AR636" s="10"/>
      <c r="AS636" s="10"/>
    </row>
    <row r="637" ht="24.75" customHeight="1">
      <c r="A637" s="10"/>
      <c r="B637" s="13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2"/>
      <c r="AQ637" s="10"/>
      <c r="AR637" s="10"/>
      <c r="AS637" s="10"/>
    </row>
    <row r="638" ht="24.75" customHeight="1">
      <c r="A638" s="10"/>
      <c r="B638" s="13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2"/>
      <c r="AQ638" s="10"/>
      <c r="AR638" s="10"/>
      <c r="AS638" s="10"/>
    </row>
    <row r="639" ht="24.75" customHeight="1">
      <c r="A639" s="10"/>
      <c r="B639" s="13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2"/>
      <c r="AQ639" s="10"/>
      <c r="AR639" s="10"/>
      <c r="AS639" s="10"/>
    </row>
    <row r="640" ht="24.75" customHeight="1">
      <c r="A640" s="10"/>
      <c r="B640" s="13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2"/>
      <c r="AQ640" s="10"/>
      <c r="AR640" s="10"/>
      <c r="AS640" s="10"/>
    </row>
    <row r="641" ht="24.75" customHeight="1">
      <c r="A641" s="10"/>
      <c r="B641" s="13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2"/>
      <c r="AQ641" s="10"/>
      <c r="AR641" s="10"/>
      <c r="AS641" s="10"/>
    </row>
    <row r="642" ht="24.75" customHeight="1">
      <c r="A642" s="10"/>
      <c r="B642" s="13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2"/>
      <c r="AQ642" s="10"/>
      <c r="AR642" s="10"/>
      <c r="AS642" s="10"/>
    </row>
    <row r="643" ht="24.75" customHeight="1">
      <c r="A643" s="10"/>
      <c r="B643" s="13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2"/>
      <c r="AQ643" s="10"/>
      <c r="AR643" s="10"/>
      <c r="AS643" s="10"/>
    </row>
    <row r="644" ht="24.75" customHeight="1">
      <c r="A644" s="10"/>
      <c r="B644" s="13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2"/>
      <c r="AQ644" s="10"/>
      <c r="AR644" s="10"/>
      <c r="AS644" s="10"/>
    </row>
    <row r="645" ht="24.75" customHeight="1">
      <c r="A645" s="10"/>
      <c r="B645" s="13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2"/>
      <c r="AQ645" s="10"/>
      <c r="AR645" s="10"/>
      <c r="AS645" s="10"/>
    </row>
    <row r="646" ht="24.75" customHeight="1">
      <c r="A646" s="10"/>
      <c r="B646" s="13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2"/>
      <c r="AQ646" s="10"/>
      <c r="AR646" s="10"/>
      <c r="AS646" s="10"/>
    </row>
    <row r="647" ht="24.75" customHeight="1">
      <c r="A647" s="10"/>
      <c r="B647" s="13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2"/>
      <c r="AQ647" s="10"/>
      <c r="AR647" s="10"/>
      <c r="AS647" s="10"/>
    </row>
    <row r="648" ht="24.75" customHeight="1">
      <c r="A648" s="10"/>
      <c r="B648" s="13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2"/>
      <c r="AQ648" s="10"/>
      <c r="AR648" s="10"/>
      <c r="AS648" s="10"/>
    </row>
    <row r="649" ht="24.75" customHeight="1">
      <c r="A649" s="10"/>
      <c r="B649" s="13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2"/>
      <c r="AQ649" s="10"/>
      <c r="AR649" s="10"/>
      <c r="AS649" s="10"/>
    </row>
    <row r="650" ht="24.75" customHeight="1">
      <c r="A650" s="10"/>
      <c r="B650" s="13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2"/>
      <c r="AQ650" s="10"/>
      <c r="AR650" s="10"/>
      <c r="AS650" s="10"/>
    </row>
    <row r="651" ht="24.75" customHeight="1">
      <c r="A651" s="10"/>
      <c r="B651" s="13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2"/>
      <c r="AQ651" s="10"/>
      <c r="AR651" s="10"/>
      <c r="AS651" s="10"/>
    </row>
    <row r="652" ht="24.75" customHeight="1">
      <c r="A652" s="10"/>
      <c r="B652" s="13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2"/>
      <c r="AQ652" s="10"/>
      <c r="AR652" s="10"/>
      <c r="AS652" s="10"/>
    </row>
    <row r="653" ht="24.75" customHeight="1">
      <c r="A653" s="10"/>
      <c r="B653" s="13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2"/>
      <c r="AQ653" s="10"/>
      <c r="AR653" s="10"/>
      <c r="AS653" s="10"/>
    </row>
    <row r="654" ht="24.75" customHeight="1">
      <c r="A654" s="10"/>
      <c r="B654" s="13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2"/>
      <c r="AQ654" s="10"/>
      <c r="AR654" s="10"/>
      <c r="AS654" s="10"/>
    </row>
    <row r="655" ht="24.75" customHeight="1">
      <c r="A655" s="10"/>
      <c r="B655" s="13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2"/>
      <c r="AQ655" s="10"/>
      <c r="AR655" s="10"/>
      <c r="AS655" s="10"/>
    </row>
    <row r="656" ht="24.75" customHeight="1">
      <c r="A656" s="10"/>
      <c r="B656" s="13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2"/>
      <c r="AQ656" s="10"/>
      <c r="AR656" s="10"/>
      <c r="AS656" s="10"/>
    </row>
    <row r="657" ht="24.75" customHeight="1">
      <c r="A657" s="10"/>
      <c r="B657" s="13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2"/>
      <c r="AQ657" s="10"/>
      <c r="AR657" s="10"/>
      <c r="AS657" s="10"/>
    </row>
    <row r="658" ht="24.75" customHeight="1">
      <c r="A658" s="10"/>
      <c r="B658" s="13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2"/>
      <c r="AQ658" s="10"/>
      <c r="AR658" s="10"/>
      <c r="AS658" s="10"/>
    </row>
    <row r="659" ht="24.75" customHeight="1">
      <c r="A659" s="10"/>
      <c r="B659" s="13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2"/>
      <c r="AQ659" s="10"/>
      <c r="AR659" s="10"/>
      <c r="AS659" s="10"/>
    </row>
    <row r="660" ht="24.75" customHeight="1">
      <c r="A660" s="10"/>
      <c r="B660" s="13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2"/>
      <c r="AQ660" s="10"/>
      <c r="AR660" s="10"/>
      <c r="AS660" s="10"/>
    </row>
    <row r="661" ht="24.75" customHeight="1">
      <c r="A661" s="10"/>
      <c r="B661" s="13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2"/>
      <c r="AQ661" s="10"/>
      <c r="AR661" s="10"/>
      <c r="AS661" s="10"/>
    </row>
    <row r="662" ht="24.75" customHeight="1">
      <c r="A662" s="10"/>
      <c r="B662" s="13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2"/>
      <c r="AQ662" s="10"/>
      <c r="AR662" s="10"/>
      <c r="AS662" s="10"/>
    </row>
    <row r="663" ht="24.75" customHeight="1">
      <c r="A663" s="10"/>
      <c r="B663" s="13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2"/>
      <c r="AQ663" s="10"/>
      <c r="AR663" s="10"/>
      <c r="AS663" s="10"/>
    </row>
    <row r="664" ht="24.75" customHeight="1">
      <c r="A664" s="10"/>
      <c r="B664" s="13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2"/>
      <c r="AQ664" s="10"/>
      <c r="AR664" s="10"/>
      <c r="AS664" s="10"/>
    </row>
    <row r="665" ht="24.75" customHeight="1">
      <c r="A665" s="10"/>
      <c r="B665" s="13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2"/>
      <c r="AQ665" s="10"/>
      <c r="AR665" s="10"/>
      <c r="AS665" s="10"/>
    </row>
    <row r="666" ht="24.75" customHeight="1">
      <c r="A666" s="10"/>
      <c r="B666" s="13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2"/>
      <c r="AQ666" s="10"/>
      <c r="AR666" s="10"/>
      <c r="AS666" s="10"/>
    </row>
    <row r="667" ht="24.75" customHeight="1">
      <c r="A667" s="10"/>
      <c r="B667" s="13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2"/>
      <c r="AQ667" s="10"/>
      <c r="AR667" s="10"/>
      <c r="AS667" s="10"/>
    </row>
    <row r="668" ht="24.75" customHeight="1">
      <c r="A668" s="10"/>
      <c r="B668" s="13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2"/>
      <c r="AQ668" s="10"/>
      <c r="AR668" s="10"/>
      <c r="AS668" s="10"/>
    </row>
    <row r="669" ht="24.75" customHeight="1">
      <c r="A669" s="10"/>
      <c r="B669" s="13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2"/>
      <c r="AQ669" s="10"/>
      <c r="AR669" s="10"/>
      <c r="AS669" s="10"/>
    </row>
    <row r="670" ht="24.75" customHeight="1">
      <c r="A670" s="10"/>
      <c r="B670" s="13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2"/>
      <c r="AQ670" s="10"/>
      <c r="AR670" s="10"/>
      <c r="AS670" s="10"/>
    </row>
    <row r="671" ht="24.75" customHeight="1">
      <c r="A671" s="10"/>
      <c r="B671" s="13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2"/>
      <c r="AQ671" s="10"/>
      <c r="AR671" s="10"/>
      <c r="AS671" s="10"/>
    </row>
    <row r="672" ht="24.75" customHeight="1">
      <c r="A672" s="10"/>
      <c r="B672" s="13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2"/>
      <c r="AQ672" s="10"/>
      <c r="AR672" s="10"/>
      <c r="AS672" s="10"/>
    </row>
    <row r="673" ht="24.75" customHeight="1">
      <c r="A673" s="10"/>
      <c r="B673" s="13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2"/>
      <c r="AQ673" s="10"/>
      <c r="AR673" s="10"/>
      <c r="AS673" s="10"/>
    </row>
    <row r="674" ht="24.75" customHeight="1">
      <c r="A674" s="10"/>
      <c r="B674" s="13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2"/>
      <c r="AQ674" s="10"/>
      <c r="AR674" s="10"/>
      <c r="AS674" s="10"/>
    </row>
    <row r="675" ht="24.75" customHeight="1">
      <c r="A675" s="10"/>
      <c r="B675" s="13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2"/>
      <c r="AQ675" s="10"/>
      <c r="AR675" s="10"/>
      <c r="AS675" s="10"/>
    </row>
    <row r="676" ht="24.75" customHeight="1">
      <c r="A676" s="10"/>
      <c r="B676" s="13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2"/>
      <c r="AQ676" s="10"/>
      <c r="AR676" s="10"/>
      <c r="AS676" s="10"/>
    </row>
    <row r="677" ht="24.75" customHeight="1">
      <c r="A677" s="10"/>
      <c r="B677" s="13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2"/>
      <c r="AQ677" s="10"/>
      <c r="AR677" s="10"/>
      <c r="AS677" s="10"/>
    </row>
    <row r="678" ht="24.75" customHeight="1">
      <c r="A678" s="10"/>
      <c r="B678" s="13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2"/>
      <c r="AQ678" s="10"/>
      <c r="AR678" s="10"/>
      <c r="AS678" s="10"/>
    </row>
    <row r="679" ht="24.75" customHeight="1">
      <c r="A679" s="10"/>
      <c r="B679" s="13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2"/>
      <c r="AQ679" s="10"/>
      <c r="AR679" s="10"/>
      <c r="AS679" s="10"/>
    </row>
    <row r="680" ht="24.75" customHeight="1">
      <c r="A680" s="10"/>
      <c r="B680" s="13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2"/>
      <c r="AQ680" s="10"/>
      <c r="AR680" s="10"/>
      <c r="AS680" s="10"/>
    </row>
    <row r="681" ht="24.75" customHeight="1">
      <c r="A681" s="10"/>
      <c r="B681" s="13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2"/>
      <c r="AQ681" s="10"/>
      <c r="AR681" s="10"/>
      <c r="AS681" s="10"/>
    </row>
    <row r="682" ht="24.75" customHeight="1">
      <c r="A682" s="10"/>
      <c r="B682" s="13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2"/>
      <c r="AQ682" s="10"/>
      <c r="AR682" s="10"/>
      <c r="AS682" s="10"/>
    </row>
    <row r="683" ht="24.75" customHeight="1">
      <c r="A683" s="10"/>
      <c r="B683" s="13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2"/>
      <c r="AQ683" s="10"/>
      <c r="AR683" s="10"/>
      <c r="AS683" s="10"/>
    </row>
    <row r="684" ht="24.75" customHeight="1">
      <c r="A684" s="10"/>
      <c r="B684" s="13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2"/>
      <c r="AQ684" s="10"/>
      <c r="AR684" s="10"/>
      <c r="AS684" s="10"/>
    </row>
    <row r="685" ht="24.75" customHeight="1">
      <c r="A685" s="10"/>
      <c r="B685" s="13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2"/>
      <c r="AQ685" s="10"/>
      <c r="AR685" s="10"/>
      <c r="AS685" s="10"/>
    </row>
    <row r="686" ht="24.75" customHeight="1">
      <c r="A686" s="10"/>
      <c r="B686" s="13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2"/>
      <c r="AQ686" s="10"/>
      <c r="AR686" s="10"/>
      <c r="AS686" s="10"/>
    </row>
    <row r="687" ht="24.75" customHeight="1">
      <c r="A687" s="10"/>
      <c r="B687" s="13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2"/>
      <c r="AQ687" s="10"/>
      <c r="AR687" s="10"/>
      <c r="AS687" s="10"/>
    </row>
    <row r="688" ht="24.75" customHeight="1">
      <c r="A688" s="10"/>
      <c r="B688" s="13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2"/>
      <c r="AQ688" s="10"/>
      <c r="AR688" s="10"/>
      <c r="AS688" s="10"/>
    </row>
    <row r="689" ht="24.75" customHeight="1">
      <c r="A689" s="10"/>
      <c r="B689" s="13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2"/>
      <c r="AQ689" s="10"/>
      <c r="AR689" s="10"/>
      <c r="AS689" s="10"/>
    </row>
    <row r="690" ht="24.75" customHeight="1">
      <c r="A690" s="10"/>
      <c r="B690" s="13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2"/>
      <c r="AQ690" s="10"/>
      <c r="AR690" s="10"/>
      <c r="AS690" s="10"/>
    </row>
    <row r="691" ht="24.75" customHeight="1">
      <c r="A691" s="10"/>
      <c r="B691" s="13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2"/>
      <c r="AQ691" s="10"/>
      <c r="AR691" s="10"/>
      <c r="AS691" s="10"/>
    </row>
    <row r="692" ht="24.75" customHeight="1">
      <c r="A692" s="10"/>
      <c r="B692" s="13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2"/>
      <c r="AQ692" s="10"/>
      <c r="AR692" s="10"/>
      <c r="AS692" s="10"/>
    </row>
    <row r="693" ht="24.75" customHeight="1">
      <c r="A693" s="10"/>
      <c r="B693" s="13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2"/>
      <c r="AQ693" s="10"/>
      <c r="AR693" s="10"/>
      <c r="AS693" s="10"/>
    </row>
    <row r="694" ht="24.75" customHeight="1">
      <c r="A694" s="10"/>
      <c r="B694" s="13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2"/>
      <c r="AQ694" s="10"/>
      <c r="AR694" s="10"/>
      <c r="AS694" s="10"/>
    </row>
    <row r="695" ht="24.75" customHeight="1">
      <c r="A695" s="10"/>
      <c r="B695" s="13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2"/>
      <c r="AQ695" s="10"/>
      <c r="AR695" s="10"/>
      <c r="AS695" s="10"/>
    </row>
    <row r="696" ht="24.75" customHeight="1">
      <c r="A696" s="10"/>
      <c r="B696" s="13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2"/>
      <c r="AQ696" s="10"/>
      <c r="AR696" s="10"/>
      <c r="AS696" s="10"/>
    </row>
    <row r="697" ht="24.75" customHeight="1">
      <c r="A697" s="10"/>
      <c r="B697" s="13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2"/>
      <c r="AQ697" s="10"/>
      <c r="AR697" s="10"/>
      <c r="AS697" s="10"/>
    </row>
    <row r="698" ht="24.75" customHeight="1">
      <c r="A698" s="10"/>
      <c r="B698" s="13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2"/>
      <c r="AQ698" s="10"/>
      <c r="AR698" s="10"/>
      <c r="AS698" s="10"/>
    </row>
    <row r="699" ht="24.75" customHeight="1">
      <c r="A699" s="10"/>
      <c r="B699" s="13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2"/>
      <c r="AQ699" s="10"/>
      <c r="AR699" s="10"/>
      <c r="AS699" s="10"/>
    </row>
    <row r="700" ht="24.75" customHeight="1">
      <c r="A700" s="10"/>
      <c r="B700" s="13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2"/>
      <c r="AQ700" s="10"/>
      <c r="AR700" s="10"/>
      <c r="AS700" s="10"/>
    </row>
    <row r="701" ht="24.75" customHeight="1">
      <c r="A701" s="10"/>
      <c r="B701" s="13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2"/>
      <c r="AQ701" s="10"/>
      <c r="AR701" s="10"/>
      <c r="AS701" s="10"/>
    </row>
    <row r="702" ht="24.75" customHeight="1">
      <c r="A702" s="10"/>
      <c r="B702" s="13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2"/>
      <c r="AQ702" s="10"/>
      <c r="AR702" s="10"/>
      <c r="AS702" s="10"/>
    </row>
    <row r="703" ht="24.75" customHeight="1">
      <c r="A703" s="10"/>
      <c r="B703" s="13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2"/>
      <c r="AQ703" s="10"/>
      <c r="AR703" s="10"/>
      <c r="AS703" s="10"/>
    </row>
    <row r="704" ht="24.75" customHeight="1">
      <c r="A704" s="10"/>
      <c r="B704" s="13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2"/>
      <c r="AQ704" s="10"/>
      <c r="AR704" s="10"/>
      <c r="AS704" s="10"/>
    </row>
    <row r="705" ht="24.75" customHeight="1">
      <c r="A705" s="10"/>
      <c r="B705" s="13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2"/>
      <c r="AQ705" s="10"/>
      <c r="AR705" s="10"/>
      <c r="AS705" s="10"/>
    </row>
    <row r="706" ht="24.75" customHeight="1">
      <c r="A706" s="10"/>
      <c r="B706" s="13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2"/>
      <c r="AQ706" s="10"/>
      <c r="AR706" s="10"/>
      <c r="AS706" s="10"/>
    </row>
    <row r="707" ht="24.75" customHeight="1">
      <c r="A707" s="10"/>
      <c r="B707" s="13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2"/>
      <c r="AQ707" s="10"/>
      <c r="AR707" s="10"/>
      <c r="AS707" s="10"/>
    </row>
    <row r="708" ht="24.75" customHeight="1">
      <c r="A708" s="10"/>
      <c r="B708" s="13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2"/>
      <c r="AQ708" s="10"/>
      <c r="AR708" s="10"/>
      <c r="AS708" s="10"/>
    </row>
    <row r="709" ht="24.75" customHeight="1">
      <c r="A709" s="10"/>
      <c r="B709" s="13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2"/>
      <c r="AQ709" s="10"/>
      <c r="AR709" s="10"/>
      <c r="AS709" s="10"/>
    </row>
    <row r="710" ht="24.75" customHeight="1">
      <c r="A710" s="10"/>
      <c r="B710" s="13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2"/>
      <c r="AQ710" s="10"/>
      <c r="AR710" s="10"/>
      <c r="AS710" s="10"/>
    </row>
    <row r="711" ht="24.75" customHeight="1">
      <c r="A711" s="10"/>
      <c r="B711" s="13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2"/>
      <c r="AQ711" s="10"/>
      <c r="AR711" s="10"/>
      <c r="AS711" s="10"/>
    </row>
    <row r="712" ht="24.75" customHeight="1">
      <c r="A712" s="10"/>
      <c r="B712" s="13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2"/>
      <c r="AQ712" s="10"/>
      <c r="AR712" s="10"/>
      <c r="AS712" s="10"/>
    </row>
    <row r="713" ht="24.75" customHeight="1">
      <c r="A713" s="10"/>
      <c r="B713" s="13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2"/>
      <c r="AQ713" s="10"/>
      <c r="AR713" s="10"/>
      <c r="AS713" s="10"/>
    </row>
    <row r="714" ht="24.75" customHeight="1">
      <c r="A714" s="10"/>
      <c r="B714" s="13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2"/>
      <c r="AQ714" s="10"/>
      <c r="AR714" s="10"/>
      <c r="AS714" s="10"/>
    </row>
    <row r="715" ht="24.75" customHeight="1">
      <c r="A715" s="10"/>
      <c r="B715" s="13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2"/>
      <c r="AQ715" s="10"/>
      <c r="AR715" s="10"/>
      <c r="AS715" s="10"/>
    </row>
    <row r="716" ht="24.75" customHeight="1">
      <c r="A716" s="10"/>
      <c r="B716" s="13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2"/>
      <c r="AQ716" s="10"/>
      <c r="AR716" s="10"/>
      <c r="AS716" s="10"/>
    </row>
    <row r="717" ht="24.75" customHeight="1">
      <c r="A717" s="10"/>
      <c r="B717" s="13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2"/>
      <c r="AQ717" s="10"/>
      <c r="AR717" s="10"/>
      <c r="AS717" s="10"/>
    </row>
    <row r="718" ht="24.75" customHeight="1">
      <c r="A718" s="10"/>
      <c r="B718" s="13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2"/>
      <c r="AQ718" s="10"/>
      <c r="AR718" s="10"/>
      <c r="AS718" s="10"/>
    </row>
    <row r="719" ht="24.75" customHeight="1">
      <c r="A719" s="10"/>
      <c r="B719" s="13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2"/>
      <c r="AQ719" s="10"/>
      <c r="AR719" s="10"/>
      <c r="AS719" s="10"/>
    </row>
    <row r="720" ht="24.75" customHeight="1">
      <c r="A720" s="10"/>
      <c r="B720" s="13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2"/>
      <c r="AQ720" s="10"/>
      <c r="AR720" s="10"/>
      <c r="AS720" s="10"/>
    </row>
    <row r="721" ht="24.75" customHeight="1">
      <c r="A721" s="10"/>
      <c r="B721" s="13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2"/>
      <c r="AQ721" s="10"/>
      <c r="AR721" s="10"/>
      <c r="AS721" s="10"/>
    </row>
    <row r="722" ht="24.75" customHeight="1">
      <c r="A722" s="10"/>
      <c r="B722" s="13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2"/>
      <c r="AQ722" s="10"/>
      <c r="AR722" s="10"/>
      <c r="AS722" s="10"/>
    </row>
    <row r="723" ht="24.75" customHeight="1">
      <c r="A723" s="10"/>
      <c r="B723" s="13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2"/>
      <c r="AQ723" s="10"/>
      <c r="AR723" s="10"/>
      <c r="AS723" s="10"/>
    </row>
    <row r="724" ht="24.75" customHeight="1">
      <c r="A724" s="10"/>
      <c r="B724" s="13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2"/>
      <c r="AQ724" s="10"/>
      <c r="AR724" s="10"/>
      <c r="AS724" s="10"/>
    </row>
    <row r="725" ht="24.75" customHeight="1">
      <c r="A725" s="10"/>
      <c r="B725" s="13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2"/>
      <c r="AQ725" s="10"/>
      <c r="AR725" s="10"/>
      <c r="AS725" s="10"/>
    </row>
    <row r="726" ht="24.75" customHeight="1">
      <c r="A726" s="10"/>
      <c r="B726" s="13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2"/>
      <c r="AQ726" s="10"/>
      <c r="AR726" s="10"/>
      <c r="AS726" s="10"/>
    </row>
    <row r="727" ht="24.75" customHeight="1">
      <c r="A727" s="10"/>
      <c r="B727" s="13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2"/>
      <c r="AQ727" s="10"/>
      <c r="AR727" s="10"/>
      <c r="AS727" s="10"/>
    </row>
    <row r="728" ht="24.75" customHeight="1">
      <c r="A728" s="10"/>
      <c r="B728" s="13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2"/>
      <c r="AQ728" s="10"/>
      <c r="AR728" s="10"/>
      <c r="AS728" s="10"/>
    </row>
    <row r="729" ht="24.75" customHeight="1">
      <c r="A729" s="10"/>
      <c r="B729" s="13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2"/>
      <c r="AQ729" s="10"/>
      <c r="AR729" s="10"/>
      <c r="AS729" s="10"/>
    </row>
    <row r="730" ht="24.75" customHeight="1">
      <c r="A730" s="10"/>
      <c r="B730" s="13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2"/>
      <c r="AQ730" s="10"/>
      <c r="AR730" s="10"/>
      <c r="AS730" s="10"/>
    </row>
    <row r="731" ht="24.75" customHeight="1">
      <c r="A731" s="10"/>
      <c r="B731" s="13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2"/>
      <c r="AQ731" s="10"/>
      <c r="AR731" s="10"/>
      <c r="AS731" s="10"/>
    </row>
    <row r="732" ht="24.75" customHeight="1">
      <c r="A732" s="10"/>
      <c r="B732" s="13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2"/>
      <c r="AQ732" s="10"/>
      <c r="AR732" s="10"/>
      <c r="AS732" s="10"/>
    </row>
    <row r="733" ht="24.75" customHeight="1">
      <c r="A733" s="10"/>
      <c r="B733" s="13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2"/>
      <c r="AQ733" s="10"/>
      <c r="AR733" s="10"/>
      <c r="AS733" s="10"/>
    </row>
    <row r="734" ht="24.75" customHeight="1">
      <c r="A734" s="10"/>
      <c r="B734" s="13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2"/>
      <c r="AQ734" s="10"/>
      <c r="AR734" s="10"/>
      <c r="AS734" s="10"/>
    </row>
    <row r="735" ht="24.75" customHeight="1">
      <c r="A735" s="10"/>
      <c r="B735" s="13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2"/>
      <c r="AQ735" s="10"/>
      <c r="AR735" s="10"/>
      <c r="AS735" s="10"/>
    </row>
    <row r="736" ht="24.75" customHeight="1">
      <c r="A736" s="10"/>
      <c r="B736" s="13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2"/>
      <c r="AQ736" s="10"/>
      <c r="AR736" s="10"/>
      <c r="AS736" s="10"/>
    </row>
    <row r="737" ht="24.75" customHeight="1">
      <c r="A737" s="10"/>
      <c r="B737" s="13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2"/>
      <c r="AQ737" s="10"/>
      <c r="AR737" s="10"/>
      <c r="AS737" s="10"/>
    </row>
    <row r="738" ht="24.75" customHeight="1">
      <c r="A738" s="10"/>
      <c r="B738" s="13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2"/>
      <c r="AQ738" s="10"/>
      <c r="AR738" s="10"/>
      <c r="AS738" s="10"/>
    </row>
    <row r="739" ht="24.75" customHeight="1">
      <c r="A739" s="10"/>
      <c r="B739" s="13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2"/>
      <c r="AQ739" s="10"/>
      <c r="AR739" s="10"/>
      <c r="AS739" s="10"/>
    </row>
    <row r="740" ht="24.75" customHeight="1">
      <c r="A740" s="10"/>
      <c r="B740" s="13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2"/>
      <c r="AQ740" s="10"/>
      <c r="AR740" s="10"/>
      <c r="AS740" s="10"/>
    </row>
    <row r="741" ht="24.75" customHeight="1">
      <c r="A741" s="10"/>
      <c r="B741" s="13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2"/>
      <c r="AQ741" s="10"/>
      <c r="AR741" s="10"/>
      <c r="AS741" s="10"/>
    </row>
    <row r="742" ht="24.75" customHeight="1">
      <c r="A742" s="10"/>
      <c r="B742" s="13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2"/>
      <c r="AQ742" s="10"/>
      <c r="AR742" s="10"/>
      <c r="AS742" s="10"/>
    </row>
    <row r="743" ht="24.75" customHeight="1">
      <c r="A743" s="10"/>
      <c r="B743" s="13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2"/>
      <c r="AQ743" s="10"/>
      <c r="AR743" s="10"/>
      <c r="AS743" s="10"/>
    </row>
    <row r="744" ht="24.75" customHeight="1">
      <c r="A744" s="10"/>
      <c r="B744" s="13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2"/>
      <c r="AQ744" s="10"/>
      <c r="AR744" s="10"/>
      <c r="AS744" s="10"/>
    </row>
    <row r="745" ht="24.75" customHeight="1">
      <c r="A745" s="10"/>
      <c r="B745" s="13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2"/>
      <c r="AQ745" s="10"/>
      <c r="AR745" s="10"/>
      <c r="AS745" s="10"/>
    </row>
    <row r="746" ht="24.75" customHeight="1">
      <c r="A746" s="10"/>
      <c r="B746" s="13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2"/>
      <c r="AQ746" s="10"/>
      <c r="AR746" s="10"/>
      <c r="AS746" s="10"/>
    </row>
    <row r="747" ht="24.75" customHeight="1">
      <c r="A747" s="10"/>
      <c r="B747" s="13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2"/>
      <c r="AQ747" s="10"/>
      <c r="AR747" s="10"/>
      <c r="AS747" s="10"/>
    </row>
    <row r="748" ht="24.75" customHeight="1">
      <c r="A748" s="10"/>
      <c r="B748" s="13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2"/>
      <c r="AQ748" s="10"/>
      <c r="AR748" s="10"/>
      <c r="AS748" s="10"/>
    </row>
    <row r="749" ht="24.75" customHeight="1">
      <c r="A749" s="10"/>
      <c r="B749" s="13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2"/>
      <c r="AQ749" s="10"/>
      <c r="AR749" s="10"/>
      <c r="AS749" s="10"/>
    </row>
    <row r="750" ht="24.75" customHeight="1">
      <c r="A750" s="10"/>
      <c r="B750" s="13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2"/>
      <c r="AQ750" s="10"/>
      <c r="AR750" s="10"/>
      <c r="AS750" s="10"/>
    </row>
    <row r="751" ht="24.75" customHeight="1">
      <c r="A751" s="10"/>
      <c r="B751" s="13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2"/>
      <c r="AQ751" s="10"/>
      <c r="AR751" s="10"/>
      <c r="AS751" s="10"/>
    </row>
    <row r="752" ht="24.75" customHeight="1">
      <c r="A752" s="10"/>
      <c r="B752" s="13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2"/>
      <c r="AQ752" s="10"/>
      <c r="AR752" s="10"/>
      <c r="AS752" s="10"/>
    </row>
    <row r="753" ht="24.75" customHeight="1">
      <c r="A753" s="10"/>
      <c r="B753" s="13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2"/>
      <c r="AQ753" s="10"/>
      <c r="AR753" s="10"/>
      <c r="AS753" s="10"/>
    </row>
    <row r="754" ht="24.75" customHeight="1">
      <c r="A754" s="10"/>
      <c r="B754" s="13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2"/>
      <c r="AQ754" s="10"/>
      <c r="AR754" s="10"/>
      <c r="AS754" s="10"/>
    </row>
    <row r="755" ht="24.75" customHeight="1">
      <c r="A755" s="10"/>
      <c r="B755" s="13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2"/>
      <c r="AQ755" s="10"/>
      <c r="AR755" s="10"/>
      <c r="AS755" s="10"/>
    </row>
    <row r="756" ht="24.75" customHeight="1">
      <c r="A756" s="10"/>
      <c r="B756" s="13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2"/>
      <c r="AQ756" s="10"/>
      <c r="AR756" s="10"/>
      <c r="AS756" s="10"/>
    </row>
    <row r="757" ht="24.75" customHeight="1">
      <c r="A757" s="10"/>
      <c r="B757" s="13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2"/>
      <c r="AQ757" s="10"/>
      <c r="AR757" s="10"/>
      <c r="AS757" s="10"/>
    </row>
    <row r="758" ht="24.75" customHeight="1">
      <c r="A758" s="10"/>
      <c r="B758" s="13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2"/>
      <c r="AQ758" s="10"/>
      <c r="AR758" s="10"/>
      <c r="AS758" s="10"/>
    </row>
    <row r="759" ht="24.75" customHeight="1">
      <c r="A759" s="10"/>
      <c r="B759" s="13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2"/>
      <c r="AQ759" s="10"/>
      <c r="AR759" s="10"/>
      <c r="AS759" s="10"/>
    </row>
    <row r="760" ht="24.75" customHeight="1">
      <c r="A760" s="10"/>
      <c r="B760" s="13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2"/>
      <c r="AQ760" s="10"/>
      <c r="AR760" s="10"/>
      <c r="AS760" s="10"/>
    </row>
    <row r="761" ht="24.75" customHeight="1">
      <c r="A761" s="10"/>
      <c r="B761" s="13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2"/>
      <c r="AQ761" s="10"/>
      <c r="AR761" s="10"/>
      <c r="AS761" s="10"/>
    </row>
    <row r="762" ht="24.75" customHeight="1">
      <c r="A762" s="10"/>
      <c r="B762" s="13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2"/>
      <c r="AQ762" s="10"/>
      <c r="AR762" s="10"/>
      <c r="AS762" s="10"/>
    </row>
    <row r="763" ht="24.75" customHeight="1">
      <c r="A763" s="10"/>
      <c r="B763" s="13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2"/>
      <c r="AQ763" s="10"/>
      <c r="AR763" s="10"/>
      <c r="AS763" s="10"/>
    </row>
    <row r="764" ht="24.75" customHeight="1">
      <c r="A764" s="10"/>
      <c r="B764" s="13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2"/>
      <c r="AQ764" s="10"/>
      <c r="AR764" s="10"/>
      <c r="AS764" s="10"/>
    </row>
    <row r="765" ht="24.75" customHeight="1">
      <c r="A765" s="10"/>
      <c r="B765" s="13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2"/>
      <c r="AQ765" s="10"/>
      <c r="AR765" s="10"/>
      <c r="AS765" s="10"/>
    </row>
    <row r="766" ht="24.75" customHeight="1">
      <c r="A766" s="10"/>
      <c r="B766" s="13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2"/>
      <c r="AQ766" s="10"/>
      <c r="AR766" s="10"/>
      <c r="AS766" s="10"/>
    </row>
    <row r="767" ht="24.75" customHeight="1">
      <c r="A767" s="10"/>
      <c r="B767" s="13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2"/>
      <c r="AQ767" s="10"/>
      <c r="AR767" s="10"/>
      <c r="AS767" s="10"/>
    </row>
    <row r="768" ht="24.75" customHeight="1">
      <c r="A768" s="10"/>
      <c r="B768" s="13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2"/>
      <c r="AQ768" s="10"/>
      <c r="AR768" s="10"/>
      <c r="AS768" s="10"/>
    </row>
    <row r="769" ht="24.75" customHeight="1">
      <c r="A769" s="10"/>
      <c r="B769" s="13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2"/>
      <c r="AQ769" s="10"/>
      <c r="AR769" s="10"/>
      <c r="AS769" s="10"/>
    </row>
    <row r="770" ht="24.75" customHeight="1">
      <c r="A770" s="10"/>
      <c r="B770" s="13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2"/>
      <c r="AQ770" s="10"/>
      <c r="AR770" s="10"/>
      <c r="AS770" s="10"/>
    </row>
    <row r="771" ht="24.75" customHeight="1">
      <c r="A771" s="10"/>
      <c r="B771" s="13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2"/>
      <c r="AQ771" s="10"/>
      <c r="AR771" s="10"/>
      <c r="AS771" s="10"/>
    </row>
    <row r="772" ht="24.75" customHeight="1">
      <c r="A772" s="10"/>
      <c r="B772" s="13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2"/>
      <c r="AQ772" s="10"/>
      <c r="AR772" s="10"/>
      <c r="AS772" s="10"/>
    </row>
    <row r="773" ht="24.75" customHeight="1">
      <c r="A773" s="10"/>
      <c r="B773" s="13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2"/>
      <c r="AQ773" s="10"/>
      <c r="AR773" s="10"/>
      <c r="AS773" s="10"/>
    </row>
    <row r="774" ht="24.75" customHeight="1">
      <c r="A774" s="10"/>
      <c r="B774" s="13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2"/>
      <c r="AQ774" s="10"/>
      <c r="AR774" s="10"/>
      <c r="AS774" s="10"/>
    </row>
    <row r="775" ht="24.75" customHeight="1">
      <c r="A775" s="10"/>
      <c r="B775" s="13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2"/>
      <c r="AQ775" s="10"/>
      <c r="AR775" s="10"/>
      <c r="AS775" s="10"/>
    </row>
    <row r="776" ht="24.75" customHeight="1">
      <c r="A776" s="10"/>
      <c r="B776" s="13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2"/>
      <c r="AQ776" s="10"/>
      <c r="AR776" s="10"/>
      <c r="AS776" s="10"/>
    </row>
    <row r="777" ht="24.75" customHeight="1">
      <c r="A777" s="10"/>
      <c r="B777" s="13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2"/>
      <c r="AQ777" s="10"/>
      <c r="AR777" s="10"/>
      <c r="AS777" s="10"/>
    </row>
    <row r="778" ht="24.75" customHeight="1">
      <c r="A778" s="10"/>
      <c r="B778" s="13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2"/>
      <c r="AQ778" s="10"/>
      <c r="AR778" s="10"/>
      <c r="AS778" s="10"/>
    </row>
    <row r="779" ht="24.75" customHeight="1">
      <c r="A779" s="10"/>
      <c r="B779" s="13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2"/>
      <c r="AQ779" s="10"/>
      <c r="AR779" s="10"/>
      <c r="AS779" s="10"/>
    </row>
    <row r="780" ht="24.75" customHeight="1">
      <c r="A780" s="10"/>
      <c r="B780" s="13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2"/>
      <c r="AQ780" s="10"/>
      <c r="AR780" s="10"/>
      <c r="AS780" s="10"/>
    </row>
    <row r="781" ht="24.75" customHeight="1">
      <c r="A781" s="10"/>
      <c r="B781" s="13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2"/>
      <c r="AQ781" s="10"/>
      <c r="AR781" s="10"/>
      <c r="AS781" s="10"/>
    </row>
    <row r="782" ht="24.75" customHeight="1">
      <c r="A782" s="10"/>
      <c r="B782" s="13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2"/>
      <c r="AQ782" s="10"/>
      <c r="AR782" s="10"/>
      <c r="AS782" s="10"/>
    </row>
    <row r="783" ht="24.75" customHeight="1">
      <c r="A783" s="10"/>
      <c r="B783" s="13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2"/>
      <c r="AQ783" s="10"/>
      <c r="AR783" s="10"/>
      <c r="AS783" s="10"/>
    </row>
    <row r="784" ht="24.75" customHeight="1">
      <c r="A784" s="10"/>
      <c r="B784" s="13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2"/>
      <c r="AQ784" s="10"/>
      <c r="AR784" s="10"/>
      <c r="AS784" s="10"/>
    </row>
    <row r="785" ht="24.75" customHeight="1">
      <c r="A785" s="10"/>
      <c r="B785" s="13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2"/>
      <c r="AQ785" s="10"/>
      <c r="AR785" s="10"/>
      <c r="AS785" s="10"/>
    </row>
    <row r="786" ht="24.75" customHeight="1">
      <c r="A786" s="10"/>
      <c r="B786" s="13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2"/>
      <c r="AQ786" s="10"/>
      <c r="AR786" s="10"/>
      <c r="AS786" s="10"/>
    </row>
    <row r="787" ht="24.75" customHeight="1">
      <c r="A787" s="10"/>
      <c r="B787" s="13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2"/>
      <c r="AQ787" s="10"/>
      <c r="AR787" s="10"/>
      <c r="AS787" s="10"/>
    </row>
    <row r="788" ht="24.75" customHeight="1">
      <c r="A788" s="10"/>
      <c r="B788" s="13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2"/>
      <c r="AQ788" s="10"/>
      <c r="AR788" s="10"/>
      <c r="AS788" s="10"/>
    </row>
    <row r="789" ht="24.75" customHeight="1">
      <c r="A789" s="10"/>
      <c r="B789" s="13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2"/>
      <c r="AQ789" s="10"/>
      <c r="AR789" s="10"/>
      <c r="AS789" s="10"/>
    </row>
    <row r="790" ht="24.75" customHeight="1">
      <c r="A790" s="10"/>
      <c r="B790" s="13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2"/>
      <c r="AQ790" s="10"/>
      <c r="AR790" s="10"/>
      <c r="AS790" s="10"/>
    </row>
    <row r="791" ht="24.75" customHeight="1">
      <c r="A791" s="10"/>
      <c r="B791" s="13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2"/>
      <c r="AQ791" s="10"/>
      <c r="AR791" s="10"/>
      <c r="AS791" s="10"/>
    </row>
    <row r="792" ht="24.75" customHeight="1">
      <c r="A792" s="10"/>
      <c r="B792" s="13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2"/>
      <c r="AQ792" s="10"/>
      <c r="AR792" s="10"/>
      <c r="AS792" s="10"/>
    </row>
    <row r="793" ht="24.75" customHeight="1">
      <c r="A793" s="10"/>
      <c r="B793" s="13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2"/>
      <c r="AQ793" s="10"/>
      <c r="AR793" s="10"/>
      <c r="AS793" s="10"/>
    </row>
    <row r="794" ht="24.75" customHeight="1">
      <c r="A794" s="10"/>
      <c r="B794" s="13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2"/>
      <c r="AQ794" s="10"/>
      <c r="AR794" s="10"/>
      <c r="AS794" s="10"/>
    </row>
    <row r="795" ht="24.75" customHeight="1">
      <c r="A795" s="10"/>
      <c r="B795" s="13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2"/>
      <c r="AQ795" s="10"/>
      <c r="AR795" s="10"/>
      <c r="AS795" s="10"/>
    </row>
    <row r="796" ht="24.75" customHeight="1">
      <c r="A796" s="10"/>
      <c r="B796" s="13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2"/>
      <c r="AQ796" s="10"/>
      <c r="AR796" s="10"/>
      <c r="AS796" s="10"/>
    </row>
    <row r="797" ht="24.75" customHeight="1">
      <c r="A797" s="10"/>
      <c r="B797" s="13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2"/>
      <c r="AQ797" s="10"/>
      <c r="AR797" s="10"/>
      <c r="AS797" s="10"/>
    </row>
    <row r="798" ht="24.75" customHeight="1">
      <c r="A798" s="10"/>
      <c r="B798" s="13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2"/>
      <c r="AQ798" s="10"/>
      <c r="AR798" s="10"/>
      <c r="AS798" s="10"/>
    </row>
    <row r="799" ht="24.75" customHeight="1">
      <c r="A799" s="10"/>
      <c r="B799" s="13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2"/>
      <c r="AQ799" s="10"/>
      <c r="AR799" s="10"/>
      <c r="AS799" s="10"/>
    </row>
    <row r="800" ht="24.75" customHeight="1">
      <c r="A800" s="10"/>
      <c r="B800" s="13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2"/>
      <c r="AQ800" s="10"/>
      <c r="AR800" s="10"/>
      <c r="AS800" s="10"/>
    </row>
    <row r="801" ht="24.75" customHeight="1">
      <c r="A801" s="10"/>
      <c r="B801" s="13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2"/>
      <c r="AQ801" s="10"/>
      <c r="AR801" s="10"/>
      <c r="AS801" s="10"/>
    </row>
    <row r="802" ht="24.75" customHeight="1">
      <c r="A802" s="10"/>
      <c r="B802" s="13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2"/>
      <c r="AQ802" s="10"/>
      <c r="AR802" s="10"/>
      <c r="AS802" s="10"/>
    </row>
    <row r="803" ht="24.75" customHeight="1">
      <c r="A803" s="10"/>
      <c r="B803" s="13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2"/>
      <c r="AQ803" s="10"/>
      <c r="AR803" s="10"/>
      <c r="AS803" s="10"/>
    </row>
    <row r="804" ht="24.75" customHeight="1">
      <c r="A804" s="10"/>
      <c r="B804" s="13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2"/>
      <c r="AQ804" s="10"/>
      <c r="AR804" s="10"/>
      <c r="AS804" s="10"/>
    </row>
    <row r="805" ht="24.75" customHeight="1">
      <c r="A805" s="10"/>
      <c r="B805" s="13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2"/>
      <c r="AQ805" s="10"/>
      <c r="AR805" s="10"/>
      <c r="AS805" s="10"/>
    </row>
    <row r="806" ht="24.75" customHeight="1">
      <c r="A806" s="10"/>
      <c r="B806" s="13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2"/>
      <c r="AQ806" s="10"/>
      <c r="AR806" s="10"/>
      <c r="AS806" s="10"/>
    </row>
    <row r="807" ht="24.75" customHeight="1">
      <c r="A807" s="10"/>
      <c r="B807" s="13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2"/>
      <c r="AQ807" s="10"/>
      <c r="AR807" s="10"/>
      <c r="AS807" s="10"/>
    </row>
    <row r="808" ht="24.75" customHeight="1">
      <c r="A808" s="10"/>
      <c r="B808" s="13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2"/>
      <c r="AQ808" s="10"/>
      <c r="AR808" s="10"/>
      <c r="AS808" s="10"/>
    </row>
    <row r="809" ht="24.75" customHeight="1">
      <c r="A809" s="10"/>
      <c r="B809" s="13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2"/>
      <c r="AQ809" s="10"/>
      <c r="AR809" s="10"/>
      <c r="AS809" s="10"/>
    </row>
    <row r="810" ht="24.75" customHeight="1">
      <c r="A810" s="10"/>
      <c r="B810" s="13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2"/>
      <c r="AQ810" s="10"/>
      <c r="AR810" s="10"/>
      <c r="AS810" s="10"/>
    </row>
    <row r="811" ht="24.75" customHeight="1">
      <c r="A811" s="10"/>
      <c r="B811" s="13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2"/>
      <c r="AQ811" s="10"/>
      <c r="AR811" s="10"/>
      <c r="AS811" s="10"/>
    </row>
    <row r="812" ht="24.75" customHeight="1">
      <c r="A812" s="10"/>
      <c r="B812" s="13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2"/>
      <c r="AQ812" s="10"/>
      <c r="AR812" s="10"/>
      <c r="AS812" s="10"/>
    </row>
    <row r="813" ht="24.75" customHeight="1">
      <c r="A813" s="10"/>
      <c r="B813" s="13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2"/>
      <c r="AQ813" s="10"/>
      <c r="AR813" s="10"/>
      <c r="AS813" s="10"/>
    </row>
    <row r="814" ht="24.75" customHeight="1">
      <c r="A814" s="10"/>
      <c r="B814" s="13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2"/>
      <c r="AQ814" s="10"/>
      <c r="AR814" s="10"/>
      <c r="AS814" s="10"/>
    </row>
    <row r="815" ht="24.75" customHeight="1">
      <c r="A815" s="10"/>
      <c r="B815" s="13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2"/>
      <c r="AQ815" s="10"/>
      <c r="AR815" s="10"/>
      <c r="AS815" s="10"/>
    </row>
    <row r="816" ht="24.75" customHeight="1">
      <c r="A816" s="10"/>
      <c r="B816" s="13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2"/>
      <c r="AQ816" s="10"/>
      <c r="AR816" s="10"/>
      <c r="AS816" s="10"/>
    </row>
    <row r="817" ht="24.75" customHeight="1">
      <c r="A817" s="10"/>
      <c r="B817" s="13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2"/>
      <c r="AQ817" s="10"/>
      <c r="AR817" s="10"/>
      <c r="AS817" s="10"/>
    </row>
    <row r="818" ht="24.75" customHeight="1">
      <c r="A818" s="10"/>
      <c r="B818" s="13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2"/>
      <c r="AQ818" s="10"/>
      <c r="AR818" s="10"/>
      <c r="AS818" s="10"/>
    </row>
    <row r="819" ht="24.75" customHeight="1">
      <c r="A819" s="10"/>
      <c r="B819" s="13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2"/>
      <c r="AQ819" s="10"/>
      <c r="AR819" s="10"/>
      <c r="AS819" s="10"/>
    </row>
    <row r="820" ht="24.75" customHeight="1">
      <c r="A820" s="10"/>
      <c r="B820" s="13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2"/>
      <c r="AQ820" s="10"/>
      <c r="AR820" s="10"/>
      <c r="AS820" s="10"/>
    </row>
    <row r="821" ht="24.75" customHeight="1">
      <c r="A821" s="10"/>
      <c r="B821" s="13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2"/>
      <c r="AQ821" s="10"/>
      <c r="AR821" s="10"/>
      <c r="AS821" s="10"/>
    </row>
    <row r="822" ht="24.75" customHeight="1">
      <c r="A822" s="10"/>
      <c r="B822" s="13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2"/>
      <c r="AQ822" s="10"/>
      <c r="AR822" s="10"/>
      <c r="AS822" s="10"/>
    </row>
    <row r="823" ht="24.75" customHeight="1">
      <c r="A823" s="10"/>
      <c r="B823" s="13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2"/>
      <c r="AQ823" s="10"/>
      <c r="AR823" s="10"/>
      <c r="AS823" s="10"/>
    </row>
    <row r="824" ht="24.75" customHeight="1">
      <c r="A824" s="10"/>
      <c r="B824" s="13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2"/>
      <c r="AQ824" s="10"/>
      <c r="AR824" s="10"/>
      <c r="AS824" s="10"/>
    </row>
    <row r="825" ht="24.75" customHeight="1">
      <c r="A825" s="10"/>
      <c r="B825" s="13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2"/>
      <c r="AQ825" s="10"/>
      <c r="AR825" s="10"/>
      <c r="AS825" s="10"/>
    </row>
    <row r="826" ht="24.75" customHeight="1">
      <c r="A826" s="10"/>
      <c r="B826" s="13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2"/>
      <c r="AQ826" s="10"/>
      <c r="AR826" s="10"/>
      <c r="AS826" s="10"/>
    </row>
    <row r="827" ht="24.75" customHeight="1">
      <c r="A827" s="10"/>
      <c r="B827" s="13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2"/>
      <c r="AQ827" s="10"/>
      <c r="AR827" s="10"/>
      <c r="AS827" s="10"/>
    </row>
    <row r="828" ht="24.75" customHeight="1">
      <c r="A828" s="10"/>
      <c r="B828" s="13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2"/>
      <c r="AQ828" s="10"/>
      <c r="AR828" s="10"/>
      <c r="AS828" s="10"/>
    </row>
    <row r="829" ht="24.75" customHeight="1">
      <c r="A829" s="10"/>
      <c r="B829" s="13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2"/>
      <c r="AQ829" s="10"/>
      <c r="AR829" s="10"/>
      <c r="AS829" s="10"/>
    </row>
    <row r="830" ht="24.75" customHeight="1">
      <c r="A830" s="10"/>
      <c r="B830" s="13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2"/>
      <c r="AQ830" s="10"/>
      <c r="AR830" s="10"/>
      <c r="AS830" s="10"/>
    </row>
    <row r="831" ht="24.75" customHeight="1">
      <c r="A831" s="10"/>
      <c r="B831" s="13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2"/>
      <c r="AQ831" s="10"/>
      <c r="AR831" s="10"/>
      <c r="AS831" s="10"/>
    </row>
    <row r="832" ht="24.75" customHeight="1">
      <c r="A832" s="10"/>
      <c r="B832" s="13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2"/>
      <c r="AQ832" s="10"/>
      <c r="AR832" s="10"/>
      <c r="AS832" s="10"/>
    </row>
    <row r="833" ht="24.75" customHeight="1">
      <c r="A833" s="10"/>
      <c r="B833" s="13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2"/>
      <c r="AQ833" s="10"/>
      <c r="AR833" s="10"/>
      <c r="AS833" s="10"/>
    </row>
    <row r="834" ht="24.75" customHeight="1">
      <c r="A834" s="10"/>
      <c r="B834" s="13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2"/>
      <c r="AQ834" s="10"/>
      <c r="AR834" s="10"/>
      <c r="AS834" s="10"/>
    </row>
    <row r="835" ht="24.75" customHeight="1">
      <c r="A835" s="10"/>
      <c r="B835" s="13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2"/>
      <c r="AQ835" s="10"/>
      <c r="AR835" s="10"/>
      <c r="AS835" s="10"/>
    </row>
    <row r="836" ht="24.75" customHeight="1">
      <c r="A836" s="10"/>
      <c r="B836" s="13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2"/>
      <c r="AQ836" s="10"/>
      <c r="AR836" s="10"/>
      <c r="AS836" s="10"/>
    </row>
    <row r="837" ht="24.75" customHeight="1">
      <c r="A837" s="10"/>
      <c r="B837" s="13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2"/>
      <c r="AQ837" s="10"/>
      <c r="AR837" s="10"/>
      <c r="AS837" s="10"/>
    </row>
    <row r="838" ht="24.75" customHeight="1">
      <c r="A838" s="10"/>
      <c r="B838" s="13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2"/>
      <c r="AQ838" s="10"/>
      <c r="AR838" s="10"/>
      <c r="AS838" s="10"/>
    </row>
    <row r="839" ht="24.75" customHeight="1">
      <c r="A839" s="10"/>
      <c r="B839" s="13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2"/>
      <c r="AQ839" s="10"/>
      <c r="AR839" s="10"/>
      <c r="AS839" s="10"/>
    </row>
    <row r="840" ht="24.75" customHeight="1">
      <c r="A840" s="10"/>
      <c r="B840" s="13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2"/>
      <c r="AQ840" s="10"/>
      <c r="AR840" s="10"/>
      <c r="AS840" s="10"/>
    </row>
    <row r="841" ht="24.75" customHeight="1">
      <c r="A841" s="10"/>
      <c r="B841" s="13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2"/>
      <c r="AQ841" s="10"/>
      <c r="AR841" s="10"/>
      <c r="AS841" s="10"/>
    </row>
    <row r="842" ht="24.75" customHeight="1">
      <c r="A842" s="10"/>
      <c r="B842" s="13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2"/>
      <c r="AQ842" s="10"/>
      <c r="AR842" s="10"/>
      <c r="AS842" s="10"/>
    </row>
    <row r="843" ht="24.75" customHeight="1">
      <c r="A843" s="10"/>
      <c r="B843" s="13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2"/>
      <c r="AQ843" s="10"/>
      <c r="AR843" s="10"/>
      <c r="AS843" s="10"/>
    </row>
    <row r="844" ht="24.75" customHeight="1">
      <c r="A844" s="10"/>
      <c r="B844" s="13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2"/>
      <c r="AQ844" s="10"/>
      <c r="AR844" s="10"/>
      <c r="AS844" s="10"/>
    </row>
    <row r="845" ht="24.75" customHeight="1">
      <c r="A845" s="10"/>
      <c r="B845" s="13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2"/>
      <c r="AQ845" s="10"/>
      <c r="AR845" s="10"/>
      <c r="AS845" s="10"/>
    </row>
    <row r="846" ht="24.75" customHeight="1">
      <c r="A846" s="10"/>
      <c r="B846" s="13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2"/>
      <c r="AQ846" s="10"/>
      <c r="AR846" s="10"/>
      <c r="AS846" s="10"/>
    </row>
    <row r="847" ht="24.75" customHeight="1">
      <c r="A847" s="10"/>
      <c r="B847" s="13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2"/>
      <c r="AQ847" s="10"/>
      <c r="AR847" s="10"/>
      <c r="AS847" s="10"/>
    </row>
    <row r="848" ht="24.75" customHeight="1">
      <c r="A848" s="10"/>
      <c r="B848" s="13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2"/>
      <c r="AQ848" s="10"/>
      <c r="AR848" s="10"/>
      <c r="AS848" s="10"/>
    </row>
    <row r="849" ht="24.75" customHeight="1">
      <c r="A849" s="10"/>
      <c r="B849" s="13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2"/>
      <c r="AQ849" s="10"/>
      <c r="AR849" s="10"/>
      <c r="AS849" s="10"/>
    </row>
    <row r="850" ht="24.75" customHeight="1">
      <c r="A850" s="10"/>
      <c r="B850" s="13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2"/>
      <c r="AQ850" s="10"/>
      <c r="AR850" s="10"/>
      <c r="AS850" s="10"/>
    </row>
    <row r="851" ht="24.75" customHeight="1">
      <c r="A851" s="10"/>
      <c r="B851" s="13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2"/>
      <c r="AQ851" s="10"/>
      <c r="AR851" s="10"/>
      <c r="AS851" s="10"/>
    </row>
    <row r="852" ht="24.75" customHeight="1">
      <c r="A852" s="10"/>
      <c r="B852" s="13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2"/>
      <c r="AQ852" s="10"/>
      <c r="AR852" s="10"/>
      <c r="AS852" s="10"/>
    </row>
    <row r="853" ht="24.75" customHeight="1">
      <c r="A853" s="10"/>
      <c r="B853" s="13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2"/>
      <c r="AQ853" s="10"/>
      <c r="AR853" s="10"/>
      <c r="AS853" s="10"/>
    </row>
    <row r="854" ht="24.75" customHeight="1">
      <c r="A854" s="10"/>
      <c r="B854" s="13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2"/>
      <c r="AQ854" s="10"/>
      <c r="AR854" s="10"/>
      <c r="AS854" s="10"/>
    </row>
    <row r="855" ht="24.75" customHeight="1">
      <c r="A855" s="10"/>
      <c r="B855" s="13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2"/>
      <c r="AQ855" s="10"/>
      <c r="AR855" s="10"/>
      <c r="AS855" s="10"/>
    </row>
    <row r="856" ht="24.75" customHeight="1">
      <c r="A856" s="10"/>
      <c r="B856" s="13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2"/>
      <c r="AQ856" s="10"/>
      <c r="AR856" s="10"/>
      <c r="AS856" s="10"/>
    </row>
    <row r="857" ht="24.75" customHeight="1">
      <c r="A857" s="10"/>
      <c r="B857" s="13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2"/>
      <c r="AQ857" s="10"/>
      <c r="AR857" s="10"/>
      <c r="AS857" s="10"/>
    </row>
    <row r="858" ht="24.75" customHeight="1">
      <c r="A858" s="10"/>
      <c r="B858" s="13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2"/>
      <c r="AQ858" s="10"/>
      <c r="AR858" s="10"/>
      <c r="AS858" s="10"/>
    </row>
    <row r="859" ht="24.75" customHeight="1">
      <c r="A859" s="10"/>
      <c r="B859" s="13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2"/>
      <c r="AQ859" s="10"/>
      <c r="AR859" s="10"/>
      <c r="AS859" s="10"/>
    </row>
    <row r="860" ht="24.75" customHeight="1">
      <c r="A860" s="10"/>
      <c r="B860" s="13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2"/>
      <c r="AQ860" s="10"/>
      <c r="AR860" s="10"/>
      <c r="AS860" s="10"/>
    </row>
    <row r="861" ht="24.75" customHeight="1">
      <c r="A861" s="10"/>
      <c r="B861" s="13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2"/>
      <c r="AQ861" s="10"/>
      <c r="AR861" s="10"/>
      <c r="AS861" s="10"/>
    </row>
    <row r="862" ht="24.75" customHeight="1">
      <c r="A862" s="10"/>
      <c r="B862" s="13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2"/>
      <c r="AQ862" s="10"/>
      <c r="AR862" s="10"/>
      <c r="AS862" s="10"/>
    </row>
    <row r="863" ht="24.75" customHeight="1">
      <c r="A863" s="10"/>
      <c r="B863" s="13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2"/>
      <c r="AQ863" s="10"/>
      <c r="AR863" s="10"/>
      <c r="AS863" s="10"/>
    </row>
    <row r="864" ht="24.75" customHeight="1">
      <c r="A864" s="10"/>
      <c r="B864" s="13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2"/>
      <c r="AQ864" s="10"/>
      <c r="AR864" s="10"/>
      <c r="AS864" s="10"/>
    </row>
    <row r="865" ht="24.75" customHeight="1">
      <c r="A865" s="10"/>
      <c r="B865" s="13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2"/>
      <c r="AQ865" s="10"/>
      <c r="AR865" s="10"/>
      <c r="AS865" s="10"/>
    </row>
    <row r="866" ht="24.75" customHeight="1">
      <c r="A866" s="10"/>
      <c r="B866" s="13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2"/>
      <c r="AQ866" s="10"/>
      <c r="AR866" s="10"/>
      <c r="AS866" s="10"/>
    </row>
    <row r="867" ht="24.75" customHeight="1">
      <c r="A867" s="10"/>
      <c r="B867" s="13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2"/>
      <c r="AQ867" s="10"/>
      <c r="AR867" s="10"/>
      <c r="AS867" s="10"/>
    </row>
    <row r="868" ht="24.75" customHeight="1">
      <c r="A868" s="10"/>
      <c r="B868" s="13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2"/>
      <c r="AQ868" s="10"/>
      <c r="AR868" s="10"/>
      <c r="AS868" s="10"/>
    </row>
    <row r="869" ht="24.75" customHeight="1">
      <c r="A869" s="10"/>
      <c r="B869" s="13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2"/>
      <c r="AQ869" s="10"/>
      <c r="AR869" s="10"/>
      <c r="AS869" s="10"/>
    </row>
    <row r="870" ht="24.75" customHeight="1">
      <c r="A870" s="10"/>
      <c r="B870" s="13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2"/>
      <c r="AQ870" s="10"/>
      <c r="AR870" s="10"/>
      <c r="AS870" s="10"/>
    </row>
    <row r="871" ht="24.75" customHeight="1">
      <c r="A871" s="10"/>
      <c r="B871" s="13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2"/>
      <c r="AQ871" s="10"/>
      <c r="AR871" s="10"/>
      <c r="AS871" s="10"/>
    </row>
    <row r="872" ht="24.75" customHeight="1">
      <c r="A872" s="10"/>
      <c r="B872" s="13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2"/>
      <c r="AQ872" s="10"/>
      <c r="AR872" s="10"/>
      <c r="AS872" s="10"/>
    </row>
    <row r="873" ht="24.75" customHeight="1">
      <c r="A873" s="10"/>
      <c r="B873" s="13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2"/>
      <c r="AQ873" s="10"/>
      <c r="AR873" s="10"/>
      <c r="AS873" s="10"/>
    </row>
    <row r="874" ht="24.75" customHeight="1">
      <c r="A874" s="10"/>
      <c r="B874" s="13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2"/>
      <c r="AQ874" s="10"/>
      <c r="AR874" s="10"/>
      <c r="AS874" s="10"/>
    </row>
    <row r="875" ht="24.75" customHeight="1">
      <c r="A875" s="10"/>
      <c r="B875" s="13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2"/>
      <c r="AQ875" s="10"/>
      <c r="AR875" s="10"/>
      <c r="AS875" s="10"/>
    </row>
    <row r="876" ht="24.75" customHeight="1">
      <c r="A876" s="10"/>
      <c r="B876" s="13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2"/>
      <c r="AQ876" s="10"/>
      <c r="AR876" s="10"/>
      <c r="AS876" s="10"/>
    </row>
    <row r="877" ht="24.75" customHeight="1">
      <c r="A877" s="10"/>
      <c r="B877" s="13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2"/>
      <c r="AQ877" s="10"/>
      <c r="AR877" s="10"/>
      <c r="AS877" s="10"/>
    </row>
    <row r="878" ht="24.75" customHeight="1">
      <c r="A878" s="10"/>
      <c r="B878" s="13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2"/>
      <c r="AQ878" s="10"/>
      <c r="AR878" s="10"/>
      <c r="AS878" s="10"/>
    </row>
    <row r="879" ht="24.75" customHeight="1">
      <c r="A879" s="10"/>
      <c r="B879" s="13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2"/>
      <c r="AQ879" s="10"/>
      <c r="AR879" s="10"/>
      <c r="AS879" s="10"/>
    </row>
    <row r="880" ht="24.75" customHeight="1">
      <c r="A880" s="10"/>
      <c r="B880" s="13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2"/>
      <c r="AQ880" s="10"/>
      <c r="AR880" s="10"/>
      <c r="AS880" s="10"/>
    </row>
    <row r="881" ht="24.75" customHeight="1">
      <c r="A881" s="10"/>
      <c r="B881" s="13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2"/>
      <c r="AQ881" s="10"/>
      <c r="AR881" s="10"/>
      <c r="AS881" s="10"/>
    </row>
    <row r="882" ht="24.75" customHeight="1">
      <c r="A882" s="10"/>
      <c r="B882" s="13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2"/>
      <c r="AQ882" s="10"/>
      <c r="AR882" s="10"/>
      <c r="AS882" s="10"/>
    </row>
    <row r="883" ht="24.75" customHeight="1">
      <c r="A883" s="10"/>
      <c r="B883" s="13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2"/>
      <c r="AQ883" s="10"/>
      <c r="AR883" s="10"/>
      <c r="AS883" s="10"/>
    </row>
    <row r="884" ht="24.75" customHeight="1">
      <c r="A884" s="10"/>
      <c r="B884" s="13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2"/>
      <c r="AQ884" s="10"/>
      <c r="AR884" s="10"/>
      <c r="AS884" s="10"/>
    </row>
    <row r="885" ht="24.75" customHeight="1">
      <c r="A885" s="10"/>
      <c r="B885" s="13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2"/>
      <c r="AQ885" s="10"/>
      <c r="AR885" s="10"/>
      <c r="AS885" s="10"/>
    </row>
    <row r="886" ht="24.75" customHeight="1">
      <c r="A886" s="10"/>
      <c r="B886" s="13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2"/>
      <c r="AQ886" s="10"/>
      <c r="AR886" s="10"/>
      <c r="AS886" s="10"/>
    </row>
    <row r="887" ht="24.75" customHeight="1">
      <c r="A887" s="10"/>
      <c r="B887" s="13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2"/>
      <c r="AQ887" s="10"/>
      <c r="AR887" s="10"/>
      <c r="AS887" s="10"/>
    </row>
    <row r="888" ht="24.75" customHeight="1">
      <c r="A888" s="10"/>
      <c r="B888" s="13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2"/>
      <c r="AQ888" s="10"/>
      <c r="AR888" s="10"/>
      <c r="AS888" s="10"/>
    </row>
    <row r="889" ht="24.75" customHeight="1">
      <c r="A889" s="10"/>
      <c r="B889" s="13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2"/>
      <c r="AQ889" s="10"/>
      <c r="AR889" s="10"/>
      <c r="AS889" s="10"/>
    </row>
    <row r="890" ht="24.75" customHeight="1">
      <c r="A890" s="10"/>
      <c r="B890" s="13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2"/>
      <c r="AQ890" s="10"/>
      <c r="AR890" s="10"/>
      <c r="AS890" s="10"/>
    </row>
    <row r="891" ht="24.75" customHeight="1">
      <c r="A891" s="10"/>
      <c r="B891" s="13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2"/>
      <c r="AQ891" s="10"/>
      <c r="AR891" s="10"/>
      <c r="AS891" s="10"/>
    </row>
    <row r="892" ht="24.75" customHeight="1">
      <c r="A892" s="10"/>
      <c r="B892" s="13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2"/>
      <c r="AQ892" s="10"/>
      <c r="AR892" s="10"/>
      <c r="AS892" s="10"/>
    </row>
    <row r="893" ht="24.75" customHeight="1">
      <c r="A893" s="10"/>
      <c r="B893" s="13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2"/>
      <c r="AQ893" s="10"/>
      <c r="AR893" s="10"/>
      <c r="AS893" s="10"/>
    </row>
    <row r="894" ht="24.75" customHeight="1">
      <c r="A894" s="10"/>
      <c r="B894" s="13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2"/>
      <c r="AQ894" s="10"/>
      <c r="AR894" s="10"/>
      <c r="AS894" s="10"/>
    </row>
    <row r="895" ht="24.75" customHeight="1">
      <c r="A895" s="10"/>
      <c r="B895" s="13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2"/>
      <c r="AQ895" s="10"/>
      <c r="AR895" s="10"/>
      <c r="AS895" s="10"/>
    </row>
    <row r="896" ht="24.75" customHeight="1">
      <c r="A896" s="10"/>
      <c r="B896" s="13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2"/>
      <c r="AQ896" s="10"/>
      <c r="AR896" s="10"/>
      <c r="AS896" s="10"/>
    </row>
    <row r="897" ht="24.75" customHeight="1">
      <c r="A897" s="10"/>
      <c r="B897" s="13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2"/>
      <c r="AQ897" s="10"/>
      <c r="AR897" s="10"/>
      <c r="AS897" s="10"/>
    </row>
    <row r="898" ht="24.75" customHeight="1">
      <c r="A898" s="10"/>
      <c r="B898" s="13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2"/>
      <c r="AQ898" s="10"/>
      <c r="AR898" s="10"/>
      <c r="AS898" s="10"/>
    </row>
    <row r="899" ht="24.75" customHeight="1">
      <c r="A899" s="10"/>
      <c r="B899" s="13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2"/>
      <c r="AQ899" s="10"/>
      <c r="AR899" s="10"/>
      <c r="AS899" s="10"/>
    </row>
    <row r="900" ht="24.75" customHeight="1">
      <c r="A900" s="10"/>
      <c r="B900" s="13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2"/>
      <c r="AQ900" s="10"/>
      <c r="AR900" s="10"/>
      <c r="AS900" s="10"/>
    </row>
    <row r="901" ht="24.75" customHeight="1">
      <c r="A901" s="10"/>
      <c r="B901" s="13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2"/>
      <c r="AQ901" s="10"/>
      <c r="AR901" s="10"/>
      <c r="AS901" s="10"/>
    </row>
    <row r="902" ht="24.75" customHeight="1">
      <c r="A902" s="10"/>
      <c r="B902" s="13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2"/>
      <c r="AQ902" s="10"/>
      <c r="AR902" s="10"/>
      <c r="AS902" s="10"/>
    </row>
    <row r="903" ht="24.75" customHeight="1">
      <c r="A903" s="10"/>
      <c r="B903" s="13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2"/>
      <c r="AQ903" s="10"/>
      <c r="AR903" s="10"/>
      <c r="AS903" s="10"/>
    </row>
    <row r="904" ht="24.75" customHeight="1">
      <c r="A904" s="10"/>
      <c r="B904" s="13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2"/>
      <c r="AQ904" s="10"/>
      <c r="AR904" s="10"/>
      <c r="AS904" s="10"/>
    </row>
    <row r="905" ht="24.75" customHeight="1">
      <c r="A905" s="10"/>
      <c r="B905" s="13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2"/>
      <c r="AQ905" s="10"/>
      <c r="AR905" s="10"/>
      <c r="AS905" s="10"/>
    </row>
    <row r="906" ht="24.75" customHeight="1">
      <c r="A906" s="10"/>
      <c r="B906" s="13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2"/>
      <c r="AQ906" s="10"/>
      <c r="AR906" s="10"/>
      <c r="AS906" s="10"/>
    </row>
    <row r="907" ht="24.75" customHeight="1">
      <c r="A907" s="10"/>
      <c r="B907" s="13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2"/>
      <c r="AQ907" s="10"/>
      <c r="AR907" s="10"/>
      <c r="AS907" s="10"/>
    </row>
    <row r="908" ht="24.75" customHeight="1">
      <c r="A908" s="10"/>
      <c r="B908" s="13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2"/>
      <c r="AQ908" s="10"/>
      <c r="AR908" s="10"/>
      <c r="AS908" s="10"/>
    </row>
    <row r="909" ht="24.75" customHeight="1">
      <c r="A909" s="10"/>
      <c r="B909" s="13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2"/>
      <c r="AQ909" s="10"/>
      <c r="AR909" s="10"/>
      <c r="AS909" s="10"/>
    </row>
    <row r="910" ht="24.75" customHeight="1">
      <c r="A910" s="10"/>
      <c r="B910" s="13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2"/>
      <c r="AQ910" s="10"/>
      <c r="AR910" s="10"/>
      <c r="AS910" s="10"/>
    </row>
    <row r="911" ht="24.75" customHeight="1">
      <c r="A911" s="10"/>
      <c r="B911" s="13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2"/>
      <c r="AQ911" s="10"/>
      <c r="AR911" s="10"/>
      <c r="AS911" s="10"/>
    </row>
    <row r="912" ht="24.75" customHeight="1">
      <c r="A912" s="10"/>
      <c r="B912" s="13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2"/>
      <c r="AQ912" s="10"/>
      <c r="AR912" s="10"/>
      <c r="AS912" s="10"/>
    </row>
    <row r="913" ht="24.75" customHeight="1">
      <c r="A913" s="10"/>
      <c r="B913" s="13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2"/>
      <c r="AQ913" s="10"/>
      <c r="AR913" s="10"/>
      <c r="AS913" s="10"/>
    </row>
    <row r="914" ht="24.75" customHeight="1">
      <c r="A914" s="10"/>
      <c r="B914" s="13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2"/>
      <c r="AQ914" s="10"/>
      <c r="AR914" s="10"/>
      <c r="AS914" s="10"/>
    </row>
    <row r="915" ht="24.75" customHeight="1">
      <c r="A915" s="10"/>
      <c r="B915" s="13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2"/>
      <c r="AQ915" s="10"/>
      <c r="AR915" s="10"/>
      <c r="AS915" s="10"/>
    </row>
    <row r="916" ht="24.75" customHeight="1">
      <c r="A916" s="10"/>
      <c r="B916" s="13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2"/>
      <c r="AQ916" s="10"/>
      <c r="AR916" s="10"/>
      <c r="AS916" s="10"/>
    </row>
    <row r="917" ht="24.75" customHeight="1">
      <c r="A917" s="10"/>
      <c r="B917" s="13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2"/>
      <c r="AQ917" s="10"/>
      <c r="AR917" s="10"/>
      <c r="AS917" s="10"/>
    </row>
    <row r="918" ht="24.75" customHeight="1">
      <c r="A918" s="10"/>
      <c r="B918" s="13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2"/>
      <c r="AQ918" s="10"/>
      <c r="AR918" s="10"/>
      <c r="AS918" s="10"/>
    </row>
    <row r="919" ht="24.75" customHeight="1">
      <c r="A919" s="10"/>
      <c r="B919" s="13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2"/>
      <c r="AQ919" s="10"/>
      <c r="AR919" s="10"/>
      <c r="AS919" s="10"/>
    </row>
    <row r="920" ht="24.75" customHeight="1">
      <c r="A920" s="10"/>
      <c r="B920" s="13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2"/>
      <c r="AQ920" s="10"/>
      <c r="AR920" s="10"/>
      <c r="AS920" s="10"/>
    </row>
    <row r="921" ht="24.75" customHeight="1">
      <c r="A921" s="10"/>
      <c r="B921" s="13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2"/>
      <c r="AQ921" s="10"/>
      <c r="AR921" s="10"/>
      <c r="AS921" s="10"/>
    </row>
    <row r="922" ht="24.75" customHeight="1">
      <c r="A922" s="10"/>
      <c r="B922" s="13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2"/>
      <c r="AQ922" s="10"/>
      <c r="AR922" s="10"/>
      <c r="AS922" s="10"/>
    </row>
    <row r="923" ht="24.75" customHeight="1">
      <c r="A923" s="10"/>
      <c r="B923" s="13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2"/>
      <c r="AQ923" s="10"/>
      <c r="AR923" s="10"/>
      <c r="AS923" s="10"/>
    </row>
    <row r="924" ht="24.75" customHeight="1">
      <c r="A924" s="10"/>
      <c r="B924" s="13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2"/>
      <c r="AQ924" s="10"/>
      <c r="AR924" s="10"/>
      <c r="AS924" s="10"/>
    </row>
    <row r="925" ht="24.75" customHeight="1">
      <c r="A925" s="10"/>
      <c r="B925" s="13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2"/>
      <c r="AQ925" s="10"/>
      <c r="AR925" s="10"/>
      <c r="AS925" s="10"/>
    </row>
    <row r="926" ht="24.75" customHeight="1">
      <c r="A926" s="10"/>
      <c r="B926" s="13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2"/>
      <c r="AQ926" s="10"/>
      <c r="AR926" s="10"/>
      <c r="AS926" s="10"/>
    </row>
    <row r="927" ht="24.75" customHeight="1">
      <c r="A927" s="10"/>
      <c r="B927" s="13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2"/>
      <c r="AQ927" s="10"/>
      <c r="AR927" s="10"/>
      <c r="AS927" s="10"/>
    </row>
    <row r="928" ht="24.75" customHeight="1">
      <c r="A928" s="10"/>
      <c r="B928" s="13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2"/>
      <c r="AQ928" s="10"/>
      <c r="AR928" s="10"/>
      <c r="AS928" s="10"/>
    </row>
    <row r="929" ht="24.75" customHeight="1">
      <c r="A929" s="10"/>
      <c r="B929" s="13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2"/>
      <c r="AQ929" s="10"/>
      <c r="AR929" s="10"/>
      <c r="AS929" s="10"/>
    </row>
    <row r="930" ht="24.75" customHeight="1">
      <c r="A930" s="10"/>
      <c r="B930" s="13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2"/>
      <c r="AQ930" s="10"/>
      <c r="AR930" s="10"/>
      <c r="AS930" s="10"/>
    </row>
    <row r="931" ht="24.75" customHeight="1">
      <c r="A931" s="10"/>
      <c r="B931" s="13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2"/>
      <c r="AQ931" s="10"/>
      <c r="AR931" s="10"/>
      <c r="AS931" s="10"/>
    </row>
    <row r="932" ht="24.75" customHeight="1">
      <c r="A932" s="10"/>
      <c r="B932" s="13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2"/>
      <c r="AQ932" s="10"/>
      <c r="AR932" s="10"/>
      <c r="AS932" s="10"/>
    </row>
    <row r="933" ht="24.75" customHeight="1">
      <c r="A933" s="10"/>
      <c r="B933" s="13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2"/>
      <c r="AQ933" s="10"/>
      <c r="AR933" s="10"/>
      <c r="AS933" s="10"/>
    </row>
    <row r="934" ht="24.75" customHeight="1">
      <c r="A934" s="10"/>
      <c r="B934" s="13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2"/>
      <c r="AQ934" s="10"/>
      <c r="AR934" s="10"/>
      <c r="AS934" s="10"/>
    </row>
    <row r="935" ht="24.75" customHeight="1">
      <c r="A935" s="10"/>
      <c r="B935" s="13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2"/>
      <c r="AQ935" s="10"/>
      <c r="AR935" s="10"/>
      <c r="AS935" s="10"/>
    </row>
    <row r="936" ht="24.75" customHeight="1">
      <c r="A936" s="10"/>
      <c r="B936" s="13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2"/>
      <c r="AQ936" s="10"/>
      <c r="AR936" s="10"/>
      <c r="AS936" s="10"/>
    </row>
    <row r="937" ht="24.75" customHeight="1">
      <c r="A937" s="10"/>
      <c r="B937" s="13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2"/>
      <c r="AQ937" s="10"/>
      <c r="AR937" s="10"/>
      <c r="AS937" s="10"/>
    </row>
    <row r="938" ht="24.75" customHeight="1">
      <c r="A938" s="10"/>
      <c r="B938" s="13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2"/>
      <c r="AQ938" s="10"/>
      <c r="AR938" s="10"/>
      <c r="AS938" s="10"/>
    </row>
    <row r="939" ht="24.75" customHeight="1">
      <c r="A939" s="10"/>
      <c r="B939" s="13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2"/>
      <c r="AQ939" s="10"/>
      <c r="AR939" s="10"/>
      <c r="AS939" s="10"/>
    </row>
    <row r="940" ht="24.75" customHeight="1">
      <c r="A940" s="10"/>
      <c r="B940" s="13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2"/>
      <c r="AQ940" s="10"/>
      <c r="AR940" s="10"/>
      <c r="AS940" s="10"/>
    </row>
    <row r="941" ht="24.75" customHeight="1">
      <c r="A941" s="10"/>
      <c r="B941" s="13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2"/>
      <c r="AQ941" s="10"/>
      <c r="AR941" s="10"/>
      <c r="AS941" s="10"/>
    </row>
    <row r="942" ht="24.75" customHeight="1">
      <c r="A942" s="10"/>
      <c r="B942" s="13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2"/>
      <c r="AQ942" s="10"/>
      <c r="AR942" s="10"/>
      <c r="AS942" s="10"/>
    </row>
    <row r="943" ht="24.75" customHeight="1">
      <c r="A943" s="10"/>
      <c r="B943" s="13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2"/>
      <c r="AQ943" s="10"/>
      <c r="AR943" s="10"/>
      <c r="AS943" s="10"/>
    </row>
    <row r="944" ht="24.75" customHeight="1">
      <c r="A944" s="10"/>
      <c r="B944" s="13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2"/>
      <c r="AQ944" s="10"/>
      <c r="AR944" s="10"/>
      <c r="AS944" s="10"/>
    </row>
    <row r="945" ht="24.75" customHeight="1">
      <c r="A945" s="10"/>
      <c r="B945" s="13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2"/>
      <c r="AQ945" s="10"/>
      <c r="AR945" s="10"/>
      <c r="AS945" s="10"/>
    </row>
    <row r="946" ht="24.75" customHeight="1">
      <c r="A946" s="10"/>
      <c r="B946" s="13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2"/>
      <c r="AQ946" s="10"/>
      <c r="AR946" s="10"/>
      <c r="AS946" s="10"/>
    </row>
    <row r="947" ht="24.75" customHeight="1">
      <c r="A947" s="10"/>
      <c r="B947" s="13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2"/>
      <c r="AQ947" s="10"/>
      <c r="AR947" s="10"/>
      <c r="AS947" s="10"/>
    </row>
    <row r="948" ht="24.75" customHeight="1">
      <c r="A948" s="10"/>
      <c r="B948" s="13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2"/>
      <c r="AQ948" s="10"/>
      <c r="AR948" s="10"/>
      <c r="AS948" s="10"/>
    </row>
    <row r="949" ht="24.75" customHeight="1">
      <c r="A949" s="10"/>
      <c r="B949" s="13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2"/>
      <c r="AQ949" s="10"/>
      <c r="AR949" s="10"/>
      <c r="AS949" s="10"/>
    </row>
    <row r="950" ht="24.75" customHeight="1">
      <c r="A950" s="10"/>
      <c r="B950" s="13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2"/>
      <c r="AQ950" s="10"/>
      <c r="AR950" s="10"/>
      <c r="AS950" s="10"/>
    </row>
    <row r="951" ht="24.75" customHeight="1">
      <c r="A951" s="10"/>
      <c r="B951" s="13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2"/>
      <c r="AQ951" s="10"/>
      <c r="AR951" s="10"/>
      <c r="AS951" s="10"/>
    </row>
    <row r="952" ht="24.75" customHeight="1">
      <c r="A952" s="10"/>
      <c r="B952" s="13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2"/>
      <c r="AQ952" s="10"/>
      <c r="AR952" s="10"/>
      <c r="AS952" s="10"/>
    </row>
    <row r="953" ht="24.75" customHeight="1">
      <c r="A953" s="10"/>
      <c r="B953" s="13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2"/>
      <c r="AQ953" s="10"/>
      <c r="AR953" s="10"/>
      <c r="AS953" s="10"/>
    </row>
    <row r="954" ht="24.75" customHeight="1">
      <c r="A954" s="10"/>
      <c r="B954" s="13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2"/>
      <c r="AQ954" s="10"/>
      <c r="AR954" s="10"/>
      <c r="AS954" s="10"/>
    </row>
    <row r="955" ht="24.75" customHeight="1">
      <c r="A955" s="10"/>
      <c r="B955" s="13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2"/>
      <c r="AQ955" s="10"/>
      <c r="AR955" s="10"/>
      <c r="AS955" s="10"/>
    </row>
    <row r="956" ht="24.75" customHeight="1">
      <c r="A956" s="10"/>
      <c r="B956" s="13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2"/>
      <c r="AQ956" s="10"/>
      <c r="AR956" s="10"/>
      <c r="AS956" s="10"/>
    </row>
    <row r="957" ht="24.75" customHeight="1">
      <c r="A957" s="10"/>
      <c r="B957" s="13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2"/>
      <c r="AQ957" s="10"/>
      <c r="AR957" s="10"/>
      <c r="AS957" s="10"/>
    </row>
    <row r="958" ht="24.75" customHeight="1">
      <c r="A958" s="10"/>
      <c r="B958" s="13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2"/>
      <c r="AQ958" s="10"/>
      <c r="AR958" s="10"/>
      <c r="AS958" s="10"/>
    </row>
    <row r="959" ht="24.75" customHeight="1">
      <c r="A959" s="10"/>
      <c r="B959" s="13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2"/>
      <c r="AQ959" s="10"/>
      <c r="AR959" s="10"/>
      <c r="AS959" s="10"/>
    </row>
    <row r="960" ht="24.75" customHeight="1">
      <c r="A960" s="10"/>
      <c r="B960" s="13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2"/>
      <c r="AQ960" s="10"/>
      <c r="AR960" s="10"/>
      <c r="AS960" s="10"/>
    </row>
    <row r="961" ht="24.75" customHeight="1">
      <c r="A961" s="10"/>
      <c r="B961" s="13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2"/>
      <c r="AQ961" s="10"/>
      <c r="AR961" s="10"/>
      <c r="AS961" s="10"/>
    </row>
    <row r="962" ht="24.75" customHeight="1">
      <c r="A962" s="10"/>
      <c r="B962" s="13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2"/>
      <c r="AQ962" s="10"/>
      <c r="AR962" s="10"/>
      <c r="AS962" s="10"/>
    </row>
    <row r="963" ht="24.75" customHeight="1">
      <c r="A963" s="10"/>
      <c r="B963" s="13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2"/>
      <c r="AQ963" s="10"/>
      <c r="AR963" s="10"/>
      <c r="AS963" s="10"/>
    </row>
    <row r="964" ht="24.75" customHeight="1">
      <c r="A964" s="10"/>
      <c r="B964" s="13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2"/>
      <c r="AQ964" s="10"/>
      <c r="AR964" s="10"/>
      <c r="AS964" s="10"/>
    </row>
    <row r="965" ht="24.75" customHeight="1">
      <c r="A965" s="10"/>
      <c r="B965" s="13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2"/>
      <c r="AQ965" s="10"/>
      <c r="AR965" s="10"/>
      <c r="AS965" s="10"/>
    </row>
    <row r="966" ht="24.75" customHeight="1">
      <c r="A966" s="10"/>
      <c r="B966" s="13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2"/>
      <c r="AQ966" s="10"/>
      <c r="AR966" s="10"/>
      <c r="AS966" s="10"/>
    </row>
    <row r="967" ht="24.75" customHeight="1">
      <c r="A967" s="10"/>
      <c r="B967" s="13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2"/>
      <c r="AQ967" s="10"/>
      <c r="AR967" s="10"/>
      <c r="AS967" s="10"/>
    </row>
    <row r="968" ht="24.75" customHeight="1">
      <c r="A968" s="10"/>
      <c r="B968" s="13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2"/>
      <c r="AQ968" s="10"/>
      <c r="AR968" s="10"/>
      <c r="AS968" s="10"/>
    </row>
    <row r="969" ht="24.75" customHeight="1">
      <c r="A969" s="10"/>
      <c r="B969" s="13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2"/>
      <c r="AQ969" s="10"/>
      <c r="AR969" s="10"/>
      <c r="AS969" s="10"/>
    </row>
    <row r="970" ht="24.75" customHeight="1">
      <c r="A970" s="10"/>
      <c r="B970" s="13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2"/>
      <c r="AQ970" s="10"/>
      <c r="AR970" s="10"/>
      <c r="AS970" s="10"/>
    </row>
    <row r="971" ht="24.75" customHeight="1">
      <c r="A971" s="10"/>
      <c r="B971" s="13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2"/>
      <c r="AQ971" s="10"/>
      <c r="AR971" s="10"/>
      <c r="AS971" s="10"/>
    </row>
    <row r="972" ht="24.75" customHeight="1">
      <c r="A972" s="10"/>
      <c r="B972" s="13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2"/>
      <c r="AQ972" s="10"/>
      <c r="AR972" s="10"/>
      <c r="AS972" s="10"/>
    </row>
    <row r="973" ht="24.75" customHeight="1">
      <c r="A973" s="10"/>
      <c r="B973" s="13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2"/>
      <c r="AQ973" s="10"/>
      <c r="AR973" s="10"/>
      <c r="AS973" s="10"/>
    </row>
    <row r="974" ht="24.75" customHeight="1">
      <c r="A974" s="10"/>
      <c r="B974" s="13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2"/>
      <c r="AQ974" s="10"/>
      <c r="AR974" s="10"/>
      <c r="AS974" s="10"/>
    </row>
    <row r="975" ht="24.75" customHeight="1">
      <c r="A975" s="10"/>
      <c r="B975" s="13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2"/>
      <c r="AQ975" s="10"/>
      <c r="AR975" s="10"/>
      <c r="AS975" s="10"/>
    </row>
    <row r="976" ht="24.75" customHeight="1">
      <c r="A976" s="10"/>
      <c r="B976" s="13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2"/>
      <c r="AQ976" s="10"/>
      <c r="AR976" s="10"/>
      <c r="AS976" s="10"/>
    </row>
    <row r="977" ht="24.75" customHeight="1">
      <c r="A977" s="10"/>
      <c r="B977" s="13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2"/>
      <c r="AQ977" s="10"/>
      <c r="AR977" s="10"/>
      <c r="AS977" s="10"/>
    </row>
    <row r="978" ht="24.75" customHeight="1">
      <c r="A978" s="10"/>
      <c r="B978" s="13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2"/>
      <c r="AQ978" s="10"/>
      <c r="AR978" s="10"/>
      <c r="AS978" s="10"/>
    </row>
    <row r="979" ht="24.75" customHeight="1">
      <c r="A979" s="10"/>
      <c r="B979" s="13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2"/>
      <c r="AQ979" s="10"/>
      <c r="AR979" s="10"/>
      <c r="AS979" s="10"/>
    </row>
    <row r="980" ht="24.75" customHeight="1">
      <c r="A980" s="10"/>
      <c r="B980" s="13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2"/>
      <c r="AQ980" s="10"/>
      <c r="AR980" s="10"/>
      <c r="AS980" s="10"/>
    </row>
    <row r="981" ht="24.75" customHeight="1">
      <c r="A981" s="10"/>
      <c r="B981" s="13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2"/>
      <c r="AQ981" s="10"/>
      <c r="AR981" s="10"/>
      <c r="AS981" s="10"/>
    </row>
    <row r="982" ht="24.75" customHeight="1">
      <c r="A982" s="10"/>
      <c r="B982" s="13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2"/>
      <c r="AQ982" s="10"/>
      <c r="AR982" s="10"/>
      <c r="AS982" s="10"/>
    </row>
    <row r="983" ht="24.75" customHeight="1">
      <c r="A983" s="10"/>
      <c r="B983" s="13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2"/>
      <c r="AQ983" s="10"/>
      <c r="AR983" s="10"/>
      <c r="AS983" s="10"/>
    </row>
    <row r="984" ht="24.75" customHeight="1">
      <c r="A984" s="10"/>
      <c r="B984" s="13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2"/>
      <c r="AQ984" s="10"/>
      <c r="AR984" s="10"/>
      <c r="AS984" s="10"/>
    </row>
    <row r="985" ht="24.75" customHeight="1">
      <c r="A985" s="10"/>
      <c r="B985" s="13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2"/>
      <c r="AQ985" s="10"/>
      <c r="AR985" s="10"/>
      <c r="AS985" s="10"/>
    </row>
    <row r="986" ht="24.75" customHeight="1">
      <c r="A986" s="10"/>
      <c r="B986" s="13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2"/>
      <c r="AQ986" s="10"/>
      <c r="AR986" s="10"/>
      <c r="AS986" s="10"/>
    </row>
    <row r="987" ht="24.75" customHeight="1">
      <c r="A987" s="10"/>
      <c r="B987" s="13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2"/>
      <c r="AQ987" s="10"/>
      <c r="AR987" s="10"/>
      <c r="AS987" s="10"/>
    </row>
    <row r="988" ht="24.75" customHeight="1">
      <c r="A988" s="10"/>
      <c r="B988" s="13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2"/>
      <c r="AQ988" s="10"/>
      <c r="AR988" s="10"/>
      <c r="AS988" s="10"/>
    </row>
    <row r="989" ht="24.75" customHeight="1">
      <c r="A989" s="10"/>
      <c r="B989" s="13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2"/>
      <c r="AQ989" s="10"/>
      <c r="AR989" s="10"/>
      <c r="AS989" s="10"/>
    </row>
    <row r="990" ht="24.75" customHeight="1">
      <c r="A990" s="10"/>
      <c r="B990" s="13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2"/>
      <c r="AQ990" s="10"/>
      <c r="AR990" s="10"/>
      <c r="AS990" s="10"/>
    </row>
    <row r="991" ht="24.75" customHeight="1">
      <c r="A991" s="10"/>
      <c r="B991" s="13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2"/>
      <c r="AQ991" s="10"/>
      <c r="AR991" s="10"/>
      <c r="AS991" s="10"/>
    </row>
    <row r="992" ht="24.75" customHeight="1">
      <c r="A992" s="10"/>
      <c r="B992" s="13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2"/>
      <c r="AQ992" s="10"/>
      <c r="AR992" s="10"/>
      <c r="AS992" s="10"/>
    </row>
    <row r="993" ht="24.75" customHeight="1">
      <c r="A993" s="10"/>
      <c r="B993" s="13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2"/>
      <c r="AQ993" s="10"/>
      <c r="AR993" s="10"/>
      <c r="AS993" s="10"/>
    </row>
    <row r="994" ht="24.75" customHeight="1">
      <c r="A994" s="10"/>
      <c r="B994" s="13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2"/>
      <c r="AQ994" s="10"/>
      <c r="AR994" s="10"/>
      <c r="AS994" s="10"/>
    </row>
    <row r="995" ht="24.75" customHeight="1">
      <c r="A995" s="10"/>
      <c r="B995" s="13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2"/>
      <c r="AQ995" s="10"/>
      <c r="AR995" s="10"/>
      <c r="AS995" s="10"/>
    </row>
    <row r="996" ht="24.75" customHeight="1">
      <c r="A996" s="10"/>
      <c r="B996" s="13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2"/>
      <c r="AQ996" s="10"/>
      <c r="AR996" s="10"/>
      <c r="AS996" s="10"/>
    </row>
    <row r="997" ht="24.75" customHeight="1">
      <c r="A997" s="10"/>
      <c r="B997" s="13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2"/>
      <c r="AQ997" s="10"/>
      <c r="AR997" s="10"/>
      <c r="AS997" s="10"/>
    </row>
    <row r="998" ht="24.75" customHeight="1">
      <c r="A998" s="10"/>
      <c r="B998" s="13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2"/>
      <c r="AQ998" s="10"/>
      <c r="AR998" s="10"/>
      <c r="AS998" s="10"/>
    </row>
    <row r="999" ht="24.75" customHeight="1">
      <c r="A999" s="10"/>
      <c r="B999" s="13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2"/>
      <c r="AQ999" s="10"/>
      <c r="AR999" s="10"/>
      <c r="AS999" s="10"/>
    </row>
    <row r="1000" ht="24.75" customHeight="1">
      <c r="A1000" s="10"/>
      <c r="B1000" s="13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2"/>
      <c r="AQ1000" s="10"/>
      <c r="AR1000" s="10"/>
      <c r="AS1000" s="10"/>
    </row>
    <row r="1001" ht="24.75" customHeight="1">
      <c r="A1001" s="10"/>
      <c r="B1001" s="13"/>
      <c r="C1001" s="13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2"/>
      <c r="AM1001" s="12"/>
      <c r="AN1001" s="10"/>
      <c r="AO1001" s="10"/>
      <c r="AP1001" s="12"/>
      <c r="AQ1001" s="10"/>
      <c r="AR1001" s="10"/>
      <c r="AS1001" s="10"/>
    </row>
  </sheetData>
  <autoFilter ref="$B$3:$AN$15">
    <sortState ref="B3:AN15">
      <sortCondition ref="B3:B15"/>
    </sortState>
  </autoFilter>
  <conditionalFormatting sqref="R4:R6 V4:V6 AB4:AC6 AF4:AF6 U5:U6 Y5:Y6 Z5:Z8 AA5:AA6 AG5:AJ6 Q6 S6:T6 W6 X7 R8:W8 Y8 AA8:AC8 AA11">
    <cfRule type="beginsWith" dxfId="0" priority="1" operator="beginsWith" text="PRE">
      <formula>LEFT((R4),LEN("PRE"))=("PRE")</formula>
    </cfRule>
  </conditionalFormatting>
  <conditionalFormatting sqref="R4:R6 V4:V6 AB4:AC6 AF4:AF6 U5:U6 Y5:Y6 Z5:Z8 AA5:AA6 AG5:AJ6 Q6 S6:T6 W6 X7 R8:W8 Y8 AA8:AC8 AA11">
    <cfRule type="beginsWith" dxfId="1" priority="2" operator="beginsWith" text="VRE">
      <formula>LEFT((R4),LEN("VRE"))=("VRE")</formula>
    </cfRule>
  </conditionalFormatting>
  <conditionalFormatting sqref="R4:R6 V4:V6 AB4:AC6 AF4:AF6 U5:U6 Y5:Y6 Z5:Z8 AA5:AA6 AG5:AJ6 Q6 S6:T6 W6 X7 R8:W8 Y8 AA8:AC8 AA11">
    <cfRule type="beginsWith" dxfId="2" priority="3" operator="beginsWith" text="ONL">
      <formula>LEFT((R4),LEN("ONL"))=("ONL")</formula>
    </cfRule>
  </conditionalFormatting>
  <conditionalFormatting sqref="R4:R6 V4:V6 AB4:AC6 AF4:AF6 U5:U6 Y5:Y6 Z5:Z8 AA5:AA6 AG5:AJ6 Q6 S6:T6 W6 X7 R8:W8 Y8 AA8:AC8 AA11">
    <cfRule type="beginsWith" dxfId="3" priority="4" operator="beginsWith" text="ATR">
      <formula>LEFT((R4),LEN("ATR"))=("ATR")</formula>
    </cfRule>
  </conditionalFormatting>
  <conditionalFormatting sqref="R4:R6 V4:V6 AB4:AC6 AF4:AF6 U5:U6 Y5:Y6 Z5:Z8 AA5:AA6 AG5:AJ6 Q6 S6:T6 W6 X7 R8:W8 Y8 AA8:AC8 AA11">
    <cfRule type="beginsWith" dxfId="4" priority="5" operator="beginsWith" text="AUJ">
      <formula>LEFT((R4),LEN("AUJ"))=("AUJ")</formula>
    </cfRule>
  </conditionalFormatting>
  <conditionalFormatting sqref="R4:R6 V4:V6 AB4:AC6 AF4:AF6 U5:U6 Y5:Y6 Z5:Z8 AA5:AA6 AG5:AJ6 Q6 S6:T6 W6 X7 R8:W8 Y8 AA8:AC8 AA11">
    <cfRule type="beginsWith" dxfId="5" priority="6" operator="beginsWith" text="REC">
      <formula>LEFT((R4),LEN("REC"))=("REC")</formula>
    </cfRule>
  </conditionalFormatting>
  <conditionalFormatting sqref="R4:R6 V4:V6 AB4:AC6 AF4:AF6 U5:U6 Y5:Y6 Z5:Z8 AA5:AA6 AG5:AJ6 Q6 S6:T6 W6 X7 R8:W8 Y8 AA8:AC8 AA11">
    <cfRule type="beginsWith" dxfId="6" priority="7" operator="beginsWith" text="CLI">
      <formula>LEFT((R4),LEN("CLI"))=("CLI")</formula>
    </cfRule>
  </conditionalFormatting>
  <conditionalFormatting sqref="R4:R6 V4:V6 AB4:AC6 AF4:AF6 U5:U6 Y5:Y6 Z5:Z8 AA5:AA6 AG5:AJ6 Q6 S6:T6 W6 X7 R8:W8 Y8 AA8:AC8 AA11">
    <cfRule type="beginsWith" dxfId="7" priority="8" operator="beginsWith" text="INT">
      <formula>LEFT((R4),LEN("INT"))=("INT")</formula>
    </cfRule>
  </conditionalFormatting>
  <conditionalFormatting sqref="R4:R6 V4:V6 AB4:AC6 AF4:AF6 U5:U6 Y5:Y6 Z5:Z8 AA5:AA6 AG5:AJ6 Q6 S6:T6 W6 X7 R8:W8 Y8 AA8:AC8 AA11">
    <cfRule type="beginsWith" dxfId="8" priority="9" operator="beginsWith" text="CLIC">
      <formula>LEFT((R4),LEN("CLIC"))=("CLIC")</formula>
    </cfRule>
  </conditionalFormatting>
  <conditionalFormatting sqref="R4:R6 V4:V6 AB4:AC6 AF4:AF6 U5:U6 Y5:Y6 Z5:Z8 AA5:AA6 AG5:AJ6 Q6 S6:T6 W6 X7 R8:W8 Y8 AA8:AC8 AA11">
    <cfRule type="beginsWith" dxfId="0" priority="10" operator="beginsWith" text="PRE">
      <formula>LEFT((R4),LEN("PRE"))=("PRE")</formula>
    </cfRule>
  </conditionalFormatting>
  <conditionalFormatting sqref="R4:R6 V4:V6 AB4:AC6 AF4:AF6 U5:U6 Y5:Y6 Z5:Z8 AA5:AA6 AG5:AJ6 Q6 S6:T6 W6 X7 R8:W8 Y8 AA8:AC8 AA11">
    <cfRule type="beginsWith" dxfId="1" priority="11" operator="beginsWith" text="VRE">
      <formula>LEFT((R4),LEN("VRE"))=("VRE")</formula>
    </cfRule>
  </conditionalFormatting>
  <conditionalFormatting sqref="R4:R6 V4:V6 AB4:AC6 AF4:AF6 U5:U6 Y5:Y6 Z5:Z8 AA5:AA6 AG5:AJ6 Q6 S6:T6 W6 X7 R8:W8 Y8 AA8:AC8 AA11">
    <cfRule type="beginsWith" dxfId="2" priority="12" operator="beginsWith" text="ONL">
      <formula>LEFT((R4),LEN("ONL"))=("ONL")</formula>
    </cfRule>
  </conditionalFormatting>
  <conditionalFormatting sqref="R4:R6 V4:V6 AB4:AC6 AF4:AF6 U5:U6 Y5:Y6 Z5:Z8 AA5:AA6 AG5:AJ6 Q6 S6:T6 W6 X7 R8:W8 Y8 AA8:AC8 AA11">
    <cfRule type="beginsWith" dxfId="3" priority="13" operator="beginsWith" text="ATR">
      <formula>LEFT((R4),LEN("ATR"))=("ATR")</formula>
    </cfRule>
  </conditionalFormatting>
  <conditionalFormatting sqref="R4:R6 V4:V6 AB4:AC6 AF4:AF6 U5:U6 Y5:Y6 Z5:Z8 AA5:AA6 AG5:AJ6 Q6 S6:T6 W6 X7 R8:W8 Y8 AA8:AC8 AA11">
    <cfRule type="beginsWith" dxfId="4" priority="14" operator="beginsWith" text="AUJ">
      <formula>LEFT((R4),LEN("AUJ"))=("AUJ")</formula>
    </cfRule>
  </conditionalFormatting>
  <conditionalFormatting sqref="R4:R6 V4:V6 AB4:AC6 AF4:AF6 U5:U6 Y5:Y6 Z5:Z8 AA5:AA6 AG5:AJ6 Q6 S6:T6 W6 X7 R8:W8 Y8 AA8:AC8 AA11">
    <cfRule type="beginsWith" dxfId="5" priority="15" operator="beginsWith" text="REC">
      <formula>LEFT((R4),LEN("REC"))=("REC")</formula>
    </cfRule>
  </conditionalFormatting>
  <conditionalFormatting sqref="R4:R6 V4:V6 AB4:AC6 AF4:AF6 U5:U6 Y5:Y6 Z5:Z8 AA5:AA6 AG5:AJ6 Q6 S6:T6 W6 X7 R8:W8 Y8 AA8:AC8 AA11">
    <cfRule type="beginsWith" dxfId="6" priority="16" operator="beginsWith" text="CLI">
      <formula>LEFT((R4),LEN("CLI"))=("CLI")</formula>
    </cfRule>
  </conditionalFormatting>
  <conditionalFormatting sqref="R4:R6 V4:V6 AB4:AC6 AF4:AF6 U5:U6 Y5:Y6 Z5:Z8 AA5:AA6 AG5:AJ6 Q6 S6:T6 W6 X7 R8:W8 Y8 AA8:AC8 AA11">
    <cfRule type="beginsWith" dxfId="7" priority="17" operator="beginsWith" text="INT">
      <formula>LEFT((R4),LEN("INT"))=("INT")</formula>
    </cfRule>
  </conditionalFormatting>
  <conditionalFormatting sqref="R4:R6 V4:V6 AB4:AC6 AF4:AF6 U5:U6 Y5:Y6 Z5:Z8 AA5:AA6 AG5:AJ6 Q6 S6:T6 W6 X7 R8:W8 Y8 AA8:AC8 AA11">
    <cfRule type="beginsWith" dxfId="8" priority="18" operator="beginsWith" text="CLIC">
      <formula>LEFT((R4),LEN("CLIC"))=("CLIC")</formula>
    </cfRule>
  </conditionalFormatting>
  <conditionalFormatting sqref="R4:R6 V4:V6 AB4:AC6 AF4:AF6 U5:U6 Y5:Y6 Z5:Z8 AA5:AA6 AG5:AJ6 Q6 S6:T6 W6 X7 R8:W8 Y8 AA8:AC8 AA11">
    <cfRule type="beginsWith" dxfId="0" priority="19" operator="beginsWith" text="PRE">
      <formula>LEFT((R4),LEN("PRE"))=("PRE")</formula>
    </cfRule>
  </conditionalFormatting>
  <conditionalFormatting sqref="R4:R6 V4:V6 AB4:AC6 AF4:AF6 U5:U6 Y5:Y6 Z5:Z8 AA5:AA6 AG5:AJ6 Q6 S6:T6 W6 X7 R8:W8 Y8 AA8:AC8 AA11">
    <cfRule type="beginsWith" dxfId="1" priority="20" operator="beginsWith" text="VRE">
      <formula>LEFT((R4),LEN("VRE"))=("VRE")</formula>
    </cfRule>
  </conditionalFormatting>
  <conditionalFormatting sqref="R4:R6 V4:V6 AB4:AC6 AF4:AF6 U5:U6 Y5:Y6 Z5:Z8 AA5:AA6 AG5:AJ6 Q6 S6:T6 W6 X7 R8:W8 Y8 AA8:AC8 AA11">
    <cfRule type="beginsWith" dxfId="2" priority="21" operator="beginsWith" text="ONL">
      <formula>LEFT((R4),LEN("ONL"))=("ONL")</formula>
    </cfRule>
  </conditionalFormatting>
  <conditionalFormatting sqref="R4:R6 V4:V6 AB4:AC6 AF4:AF6 U5:U6 Y5:Y6 Z5:Z8 AA5:AA6 AG5:AJ6 Q6 S6:T6 W6 X7 R8:W8 Y8 AA8:AC8 AA11">
    <cfRule type="beginsWith" dxfId="3" priority="22" operator="beginsWith" text="ATR">
      <formula>LEFT((R4),LEN("ATR"))=("ATR")</formula>
    </cfRule>
  </conditionalFormatting>
  <conditionalFormatting sqref="R4:R6 V4:V6 AB4:AC6 AF4:AF6 U5:U6 Y5:Y6 Z5:Z8 AA5:AA6 AG5:AJ6 Q6 S6:T6 W6 X7 R8:W8 Y8 AA8:AC8 AA11">
    <cfRule type="beginsWith" dxfId="4" priority="23" operator="beginsWith" text="AUJ">
      <formula>LEFT((R4),LEN("AUJ"))=("AUJ")</formula>
    </cfRule>
  </conditionalFormatting>
  <conditionalFormatting sqref="R4:R6 V4:V6 AB4:AC6 AF4:AF6 U5:U6 Y5:Y6 Z5:Z8 AA5:AA6 AG5:AJ6 Q6 S6:T6 W6 X7 R8:W8 Y8 AA8:AC8 AA11">
    <cfRule type="beginsWith" dxfId="5" priority="24" operator="beginsWith" text="REC">
      <formula>LEFT((R4),LEN("REC"))=("REC")</formula>
    </cfRule>
  </conditionalFormatting>
  <conditionalFormatting sqref="R4:R6 V4:V6 AB4:AC6 AF4:AF6 U5:U6 Y5:Y6 Z5:Z8 AA5:AA6 AG5:AJ6 Q6 S6:T6 W6 X7 R8:W8 Y8 AA8:AC8 AA11">
    <cfRule type="beginsWith" dxfId="6" priority="25" operator="beginsWith" text="CLI">
      <formula>LEFT((R4),LEN("CLI"))=("CLI")</formula>
    </cfRule>
  </conditionalFormatting>
  <conditionalFormatting sqref="R4:R6 V4:V6 AB4:AC6 AF4:AF6 U5:U6 Y5:Y6 Z5:Z8 AA5:AA6 AG5:AJ6 Q6 S6:T6 W6 X7 R8:W8 Y8 AA8:AC8 AA11">
    <cfRule type="beginsWith" dxfId="7" priority="26" operator="beginsWith" text="INT">
      <formula>LEFT((R4),LEN("INT"))=("INT")</formula>
    </cfRule>
  </conditionalFormatting>
  <conditionalFormatting sqref="R4:R6 V4:V6 AB4:AC6 AF4:AF6 U5:U6 Y5:Y6 Z5:Z8 AA5:AA6 AG5:AJ6 Q6 S6:T6 W6 X7 R8:W8 Y8 AA8:AC8 AA11">
    <cfRule type="beginsWith" dxfId="0" priority="27" operator="beginsWith" text="PRE">
      <formula>LEFT((R4),LEN("PRE"))=("PRE")</formula>
    </cfRule>
  </conditionalFormatting>
  <conditionalFormatting sqref="R4:R6 V4:V6 AB4:AC6 AF4:AF6 U5:U6 Y5:Y6 Z5:Z8 AA5:AA6 AG5:AJ6 Q6 S6:T6 W6 X7 R8:W8 Y8 AA8:AC8 AA11">
    <cfRule type="beginsWith" dxfId="1" priority="28" operator="beginsWith" text="VRE">
      <formula>LEFT((R4),LEN("VRE"))=("VRE")</formula>
    </cfRule>
  </conditionalFormatting>
  <conditionalFormatting sqref="R4:R6 V4:V6 AB4:AC6 AF4:AF6 U5:U6 Y5:Y6 Z5:Z8 AA5:AA6 AG5:AJ6 Q6 S6:T6 W6 X7 R8:W8 Y8 AA8:AC8 AA11">
    <cfRule type="beginsWith" dxfId="2" priority="29" operator="beginsWith" text="ONL">
      <formula>LEFT((R4),LEN("ONL"))=("ONL")</formula>
    </cfRule>
  </conditionalFormatting>
  <conditionalFormatting sqref="R4:R6 V4:V6 AB4:AC6 AF4:AF6 U5:U6 Y5:Y6 Z5:Z8 AA5:AA6 AG5:AJ6 Q6 S6:T6 W6 X7 R8:W8 Y8 AA8:AC8 AA11">
    <cfRule type="beginsWith" dxfId="3" priority="30" operator="beginsWith" text="ATR">
      <formula>LEFT((R4),LEN("ATR"))=("ATR")</formula>
    </cfRule>
  </conditionalFormatting>
  <conditionalFormatting sqref="R4:R6 V4:V6 AB4:AC6 AF4:AF6 U5:U6 Y5:Y6 Z5:Z8 AA5:AA6 AG5:AJ6 Q6 S6:T6 W6 X7 R8:W8 Y8 AA8:AC8 AA11">
    <cfRule type="beginsWith" dxfId="4" priority="31" operator="beginsWith" text="AUJ">
      <formula>LEFT((R4),LEN("AUJ"))=("AUJ")</formula>
    </cfRule>
  </conditionalFormatting>
  <conditionalFormatting sqref="R4:R6 V4:V6 AB4:AC6 AF4:AF6 U5:U6 Y5:Y6 Z5:Z8 AA5:AA6 AG5:AJ6 Q6 S6:T6 W6 X7 R8:W8 Y8 AA8:AC8 AA11">
    <cfRule type="beginsWith" dxfId="5" priority="32" operator="beginsWith" text="REC">
      <formula>LEFT((R4),LEN("REC"))=("REC")</formula>
    </cfRule>
  </conditionalFormatting>
  <conditionalFormatting sqref="R4:R6 V4:V6 AB4:AC6 AF4:AF6 U5:U6 Y5:Y6 Z5:Z8 AA5:AA6 AG5:AJ6 Q6 S6:T6 W6 X7 R8:W8 Y8 AA8:AC8 AA11">
    <cfRule type="beginsWith" dxfId="6" priority="33" operator="beginsWith" text="CLI">
      <formula>LEFT((R4),LEN("CLI"))=("CLI")</formula>
    </cfRule>
  </conditionalFormatting>
  <conditionalFormatting sqref="R4:R6 V4:V6 AB4:AC6 AF4:AF6 U5:U6 Y5:Y6 Z5:Z8 AA5:AA6 AG5:AJ6 Q6 S6:T6 W6 X7 R8:W8 Y8 AA8:AC8 AA11">
    <cfRule type="beginsWith" dxfId="7" priority="34" operator="beginsWith" text="INT">
      <formula>LEFT((R4),LEN("INT"))=("INT")</formula>
    </cfRule>
  </conditionalFormatting>
  <conditionalFormatting sqref="R4:R6 V4:V6 AB4:AC6 AF4:AF6 U5:U6 Y5:Y6 Z5:Z8 AA5:AA6 AG5:AJ6 Q6 S6:T6 W6 X7 R8:W8 Y8 AA8:AC8 AA11">
    <cfRule type="beginsWith" dxfId="8" priority="35" operator="beginsWith" text="CLIC">
      <formula>LEFT((R4),LEN("CLIC"))=("CLIC")</formula>
    </cfRule>
  </conditionalFormatting>
  <conditionalFormatting sqref="R4:R6 V4:V6 AB4:AC6 AF4:AF6 U5:U6 Y5:Y6 Z5:Z8 AA5:AA6 AG5:AJ6 S6:T6 W6 X7 R8:W8 Y8 AA8:AC8 AA11">
    <cfRule type="beginsWith" dxfId="0" priority="36" operator="beginsWith" text="PRE">
      <formula>LEFT((R4),LEN("PRE"))=("PRE")</formula>
    </cfRule>
  </conditionalFormatting>
  <conditionalFormatting sqref="R4:R6 V4:V6 AB4:AC6 AF4:AF6 U5:U6 Y5:Y6 Z5:Z8 AA5:AA6 AG5:AJ6 S6:T6 W6 X7 R8:W8 Y8 AA8:AC8 AA11">
    <cfRule type="beginsWith" dxfId="1" priority="37" operator="beginsWith" text="VRE">
      <formula>LEFT((R4),LEN("VRE"))=("VRE")</formula>
    </cfRule>
  </conditionalFormatting>
  <conditionalFormatting sqref="R4:R6 V4:V6 AB4:AC6 AF4:AF6 U5:U6 Y5:Y6 Z5:Z8 AA5:AA6 AG5:AJ6 S6:T6 W6 X7 R8:W8 Y8 AA8:AC8 AA11">
    <cfRule type="beginsWith" dxfId="2" priority="38" operator="beginsWith" text="ONL">
      <formula>LEFT((R4),LEN("ONL"))=("ONL")</formula>
    </cfRule>
  </conditionalFormatting>
  <conditionalFormatting sqref="R4:R6 V4:V6 AB4:AC6 AF4:AF6 U5:U6 Y5:Y6 Z5:Z8 AA5:AA6 AG5:AJ6 S6:T6 W6 X7 R8:W8 Y8 AA8:AC8 AA11">
    <cfRule type="beginsWith" dxfId="3" priority="39" operator="beginsWith" text="ATR">
      <formula>LEFT((R4),LEN("ATR"))=("ATR")</formula>
    </cfRule>
  </conditionalFormatting>
  <conditionalFormatting sqref="R4:R6 V4:V6 AB4:AC6 AF4:AF6 U5:U6 Y5:Y6 Z5:Z8 AA5:AA6 AG5:AJ6 S6:T6 W6 X7 R8:W8 Y8 AA8:AC8 AA11">
    <cfRule type="beginsWith" dxfId="4" priority="40" operator="beginsWith" text="AUJ">
      <formula>LEFT((R4),LEN("AUJ"))=("AUJ")</formula>
    </cfRule>
  </conditionalFormatting>
  <conditionalFormatting sqref="R4:R6 V4:V6 AB4:AC6 AF4:AF6 U5:U6 Y5:Y6 Z5:Z8 AA5:AA6 AG5:AJ6 S6:T6 W6 X7 R8:W8 Y8 AA8:AC8 AA11">
    <cfRule type="beginsWith" dxfId="5" priority="41" operator="beginsWith" text="REC">
      <formula>LEFT((R4),LEN("REC"))=("REC")</formula>
    </cfRule>
  </conditionalFormatting>
  <conditionalFormatting sqref="R4:R6 V4:V6 AB4:AC6 AF4:AF6 U5:U6 Y5:Y6 Z5:Z8 AA5:AA6 AG5:AJ6 S6:T6 W6 X7 R8:W8 Y8 AA8:AC8 AA11">
    <cfRule type="beginsWith" dxfId="6" priority="42" operator="beginsWith" text="CLI">
      <formula>LEFT((R4),LEN("CLI"))=("CLI")</formula>
    </cfRule>
  </conditionalFormatting>
  <conditionalFormatting sqref="R4:R6 V4:V6 AB4:AC6 AF4:AF6 U5:U6 Y5:Y6 Z5:Z8 AA5:AA6 AG5:AJ6 S6:T6 W6 X7 R8:W8 Y8 AA8:AC8 AA11">
    <cfRule type="beginsWith" dxfId="7" priority="43" operator="beginsWith" text="INT">
      <formula>LEFT((R4),LEN("INT"))=("INT")</formula>
    </cfRule>
  </conditionalFormatting>
  <conditionalFormatting sqref="R4:R6 V4:V6 AB4:AC6 AF4:AF6 U5:U6 Y5:Y6 Z5:Z8 AA5:AA6 AG5:AJ6 S6:T6 W6 X7 R8:W8 Y8 AA8:AC8 AA11">
    <cfRule type="beginsWith" dxfId="8" priority="44" operator="beginsWith" text="CLIC">
      <formula>LEFT((R4),LEN("CLIC"))=("CLIC")</formula>
    </cfRule>
  </conditionalFormatting>
  <conditionalFormatting sqref="R4:R6 V4:V6 AB4:AC6 AF4:AF6 U5:U6 Y5:Y6 Z5:Z8 AA5:AA6 AG5:AJ6 S6:T6 W6 X7 R8:W8 Y8 AA8:AC8 AA11">
    <cfRule type="beginsWith" dxfId="0" priority="45" operator="beginsWith" text="PRE">
      <formula>LEFT((R4),LEN("PRE"))=("PRE")</formula>
    </cfRule>
  </conditionalFormatting>
  <conditionalFormatting sqref="R4:R6 V4:V6 AB4:AC6 AF4:AF6 U5:U6 Y5:Y6 Z5:Z8 AA5:AA6 AG5:AJ6 S6:T6 W6 X7 R8:W8 Y8 AA8:AC8 AA11">
    <cfRule type="beginsWith" dxfId="1" priority="46" operator="beginsWith" text="VRE">
      <formula>LEFT((R4),LEN("VRE"))=("VRE")</formula>
    </cfRule>
  </conditionalFormatting>
  <conditionalFormatting sqref="R4:R6 V4:V6 AB4:AC6 AF4:AF6 U5:U6 Y5:Y6 Z5:Z8 AA5:AA6 AG5:AJ6 S6:T6 W6 X7 R8:W8 Y8 AA8:AC8 AA11">
    <cfRule type="beginsWith" dxfId="2" priority="47" operator="beginsWith" text="ONL">
      <formula>LEFT((R4),LEN("ONL"))=("ONL")</formula>
    </cfRule>
  </conditionalFormatting>
  <conditionalFormatting sqref="R4:R6 V4:V6 AB4:AC6 AF4:AF6 U5:U6 Y5:Y6 Z5:Z8 AA5:AA6 AG5:AJ6 S6:T6 W6 X7 R8:W8 Y8 AA8:AC8 AA11">
    <cfRule type="beginsWith" dxfId="3" priority="48" operator="beginsWith" text="ATR">
      <formula>LEFT((R4),LEN("ATR"))=("ATR")</formula>
    </cfRule>
  </conditionalFormatting>
  <conditionalFormatting sqref="R4:R6 V4:V6 AB4:AC6 AF4:AF6 U5:U6 Y5:Y6 Z5:Z8 AA5:AA6 AG5:AJ6 S6:T6 W6 X7 R8:W8 Y8 AA8:AC8 AA11">
    <cfRule type="beginsWith" dxfId="4" priority="49" operator="beginsWith" text="AUJ">
      <formula>LEFT((R4),LEN("AUJ"))=("AUJ")</formula>
    </cfRule>
  </conditionalFormatting>
  <conditionalFormatting sqref="R4:R6 V4:V6 AB4:AC6 AF4:AF6 U5:U6 Y5:Y6 Z5:Z8 AA5:AA6 AG5:AJ6 S6:T6 W6 X7 R8:W8 Y8 AA8:AC8 AA11">
    <cfRule type="beginsWith" dxfId="5" priority="50" operator="beginsWith" text="REC">
      <formula>LEFT((R4),LEN("REC"))=("REC")</formula>
    </cfRule>
  </conditionalFormatting>
  <conditionalFormatting sqref="R4:R6 V4:V6 AB4:AC6 AF4:AF6 U5:U6 Y5:Y6 Z5:Z8 AA5:AA6 AG5:AJ6 S6:T6 W6 X7 R8:W8 Y8 AA8:AC8 AA11">
    <cfRule type="beginsWith" dxfId="6" priority="51" operator="beginsWith" text="CLI">
      <formula>LEFT((R4),LEN("CLI"))=("CLI")</formula>
    </cfRule>
  </conditionalFormatting>
  <conditionalFormatting sqref="R4:R6 V4:V6 AB4:AC6 AF4:AF6 U5:U6 Y5:Y6 Z5:Z8 AA5:AA6 AG5:AJ6 S6:T6 W6 X7 R8:W8 Y8 AA8:AC8 AA11">
    <cfRule type="beginsWith" dxfId="7" priority="52" operator="beginsWith" text="INT">
      <formula>LEFT((R4),LEN("INT"))=("INT")</formula>
    </cfRule>
  </conditionalFormatting>
  <conditionalFormatting sqref="R4:R6 V4:V6 AB4:AC6 AF4:AF6 U5:U6 Y5:Y6 Z5:Z8 AA5:AA6 AG5:AJ6 S6:T6 W6 X7 R8:W8 Y8 AA8:AC8 AA11">
    <cfRule type="beginsWith" dxfId="0" priority="53" operator="beginsWith" text="PRE">
      <formula>LEFT((R4),LEN("PRE"))=("PRE")</formula>
    </cfRule>
  </conditionalFormatting>
  <conditionalFormatting sqref="R4:R6 V4:V6 AB4:AC6 AF4:AF6 U5:U6 Y5:Y6 Z5:Z8 AA5:AA6 AG5:AJ6 S6:T6 W6 X7 R8:W8 Y8 AA8:AC8 AA11">
    <cfRule type="beginsWith" dxfId="1" priority="54" operator="beginsWith" text="VRE">
      <formula>LEFT((R4),LEN("VRE"))=("VRE")</formula>
    </cfRule>
  </conditionalFormatting>
  <conditionalFormatting sqref="R4:R6 V4:V6 AB4:AC6 AF4:AF6 U5:U6 Y5:Y6 Z5:Z8 AA5:AA6 AG5:AJ6 S6:T6 W6 X7 R8:W8 Y8 AA8:AC8 AA11">
    <cfRule type="beginsWith" dxfId="2" priority="55" operator="beginsWith" text="ONL">
      <formula>LEFT((R4),LEN("ONL"))=("ONL")</formula>
    </cfRule>
  </conditionalFormatting>
  <conditionalFormatting sqref="R4:R6 V4:V6 AB4:AC6 AF4:AF6 U5:U6 Y5:Y6 Z5:Z8 AA5:AA6 AG5:AJ6 S6:T6 W6 X7 R8:W8 Y8 AA8:AC8 AA11">
    <cfRule type="beginsWith" dxfId="3" priority="56" operator="beginsWith" text="ATR">
      <formula>LEFT((R4),LEN("ATR"))=("ATR")</formula>
    </cfRule>
  </conditionalFormatting>
  <conditionalFormatting sqref="R4:R6 V4:V6 AB4:AC6 AF4:AF6 U5:U6 Y5:Y6 Z5:Z8 AA5:AA6 AG5:AJ6 S6:T6 W6 X7 R8:W8 Y8 AA8:AC8 AA11">
    <cfRule type="beginsWith" dxfId="4" priority="57" operator="beginsWith" text="AUJ">
      <formula>LEFT((R4),LEN("AUJ"))=("AUJ")</formula>
    </cfRule>
  </conditionalFormatting>
  <conditionalFormatting sqref="R4:R6 V4:V6 AB4:AC6 AF4:AF6 U5:U6 Y5:Y6 Z5:Z8 AA5:AA6 AG5:AJ6 S6:T6 W6 X7 R8:W8 Y8 AA8:AC8 AA11">
    <cfRule type="beginsWith" dxfId="5" priority="58" operator="beginsWith" text="REC">
      <formula>LEFT((R4),LEN("REC"))=("REC")</formula>
    </cfRule>
  </conditionalFormatting>
  <conditionalFormatting sqref="R4:R6 V4:V6 AB4:AC6 AF4:AF6 U5:U6 Y5:Y6 Z5:Z8 AA5:AA6 AG5:AJ6 S6:T6 W6 X7 R8:W8 Y8 AA8:AC8 AA11">
    <cfRule type="beginsWith" dxfId="6" priority="59" operator="beginsWith" text="CLI">
      <formula>LEFT((R4),LEN("CLI"))=("CLI")</formula>
    </cfRule>
  </conditionalFormatting>
  <conditionalFormatting sqref="R4:R6 V4:V6 AB4:AC6 AF4:AF6 U5:U6 Y5:Y6 Z5:Z8 AA5:AA6 AG5:AJ6 S6:T6 W6 X7 R8:W8 Y8 AA8:AC8 AA11">
    <cfRule type="beginsWith" dxfId="7" priority="60" operator="beginsWith" text="INT">
      <formula>LEFT((R4),LEN("INT"))=("INT")</formula>
    </cfRule>
  </conditionalFormatting>
  <conditionalFormatting sqref="R4 AF4:AF6 U5:V6 Y5:Y6 Z5:Z7 AA5:AC6 AG5:AJ6 Q6:T6 W6 X7 S8:W8 AA8:AC8 AA11">
    <cfRule type="beginsWith" dxfId="0" priority="61" operator="beginsWith" text="PRE">
      <formula>LEFT((R4),LEN("PRE"))=("PRE")</formula>
    </cfRule>
  </conditionalFormatting>
  <conditionalFormatting sqref="R4 AF4:AF6 U5:V6 Y5:Y6 Z5:Z7 AA5:AC6 AG5:AJ6 Q6:T6 W6 X7 S8:W8 AA8:AC8 AA11">
    <cfRule type="beginsWith" dxfId="1" priority="62" operator="beginsWith" text="VRE">
      <formula>LEFT((R4),LEN("VRE"))=("VRE")</formula>
    </cfRule>
  </conditionalFormatting>
  <conditionalFormatting sqref="R4 AF4:AF6 U5:V6 Y5:Y6 Z5:Z7 AA5:AC6 AG5:AJ6 Q6:T6 W6 X7 S8:W8 AA8:AC8 AA11">
    <cfRule type="beginsWith" dxfId="2" priority="63" operator="beginsWith" text="ONL">
      <formula>LEFT((R4),LEN("ONL"))=("ONL")</formula>
    </cfRule>
  </conditionalFormatting>
  <conditionalFormatting sqref="R4 AF4:AF6 U5:V6 Y5:Y6 Z5:Z7 AA5:AC6 AG5:AJ6 Q6:T6 W6 X7 S8:W8 AA8:AC8 AA11">
    <cfRule type="beginsWith" dxfId="3" priority="64" operator="beginsWith" text="ATR">
      <formula>LEFT((R4),LEN("ATR"))=("ATR")</formula>
    </cfRule>
  </conditionalFormatting>
  <conditionalFormatting sqref="R4 AF4:AF6 U5:V6 Y5:Y6 Z5:Z7 AA5:AC6 AG5:AJ6 Q6:T6 W6 X7 S8:W8 AA8:AC8 AA11">
    <cfRule type="beginsWith" dxfId="4" priority="65" operator="beginsWith" text="AUJ">
      <formula>LEFT((R4),LEN("AUJ"))=("AUJ")</formula>
    </cfRule>
  </conditionalFormatting>
  <conditionalFormatting sqref="R4 AF4:AF6 U5:V6 Y5:Y6 Z5:Z7 AA5:AC6 AG5:AJ6 Q6:T6 W6 X7 S8:W8 AA8:AC8 AA11">
    <cfRule type="beginsWith" dxfId="5" priority="66" operator="beginsWith" text="REC">
      <formula>LEFT((R4),LEN("REC"))=("REC")</formula>
    </cfRule>
  </conditionalFormatting>
  <conditionalFormatting sqref="R4 AF4:AF6 U5:V6 Y5:Y6 Z5:Z7 AA5:AC6 AG5:AJ6 Q6:T6 W6 X7 S8:W8 AA8:AC8 AA11">
    <cfRule type="beginsWith" dxfId="6" priority="67" operator="beginsWith" text="CLI">
      <formula>LEFT((R4),LEN("CLI"))=("CLI")</formula>
    </cfRule>
  </conditionalFormatting>
  <conditionalFormatting sqref="R4 AF4:AF6 U5:V6 Y5:Y6 Z5:Z7 AA5:AC6 AG5:AJ6 Q6:T6 W6 X7 S8:W8 AA8:AC8 AA11">
    <cfRule type="beginsWith" dxfId="7" priority="68" operator="beginsWith" text="INT">
      <formula>LEFT((R4),LEN("INT"))=("INT")</formula>
    </cfRule>
  </conditionalFormatting>
  <conditionalFormatting sqref="R4 AF4:AF6 U5:V6 Y5:Y6 Z5:Z7 AA5:AC6 AG5:AJ6 Q6:T6 W6 X7 S8:W8 AA8:AC8 AA11">
    <cfRule type="beginsWith" dxfId="0" priority="69" operator="beginsWith" text="PRE">
      <formula>LEFT((R4),LEN("PRE"))=("PRE")</formula>
    </cfRule>
  </conditionalFormatting>
  <conditionalFormatting sqref="R4 AF4:AF6 U5:V6 Y5:Y6 Z5:Z7 AA5:AC6 AG5:AJ6 Q6:T6 W6 X7 S8:W8 AA8:AC8 AA11">
    <cfRule type="beginsWith" dxfId="1" priority="70" operator="beginsWith" text="VRE">
      <formula>LEFT((R4),LEN("VRE"))=("VRE")</formula>
    </cfRule>
  </conditionalFormatting>
  <conditionalFormatting sqref="R4 AF4:AF6 U5:V6 Y5:Y6 Z5:Z7 AA5:AC6 AG5:AJ6 Q6:T6 W6 X7 S8:W8 AA8:AC8 AA11">
    <cfRule type="beginsWith" dxfId="2" priority="71" operator="beginsWith" text="ONL">
      <formula>LEFT((R4),LEN("ONL"))=("ONL")</formula>
    </cfRule>
  </conditionalFormatting>
  <conditionalFormatting sqref="R4 AF4:AF6 U5:V6 Y5:Y6 Z5:Z7 AA5:AC6 AG5:AJ6 Q6:T6 W6 X7 S8:W8 AA8:AC8 AA11">
    <cfRule type="beginsWith" dxfId="3" priority="72" operator="beginsWith" text="ATR">
      <formula>LEFT((R4),LEN("ATR"))=("ATR")</formula>
    </cfRule>
  </conditionalFormatting>
  <conditionalFormatting sqref="R4 AF4:AF6 U5:V6 Y5:Y6 Z5:Z7 AA5:AC6 AG5:AJ6 Q6:T6 W6 X7 S8:W8 AA8:AC8 AA11">
    <cfRule type="beginsWith" dxfId="4" priority="73" operator="beginsWith" text="AUJ">
      <formula>LEFT((R4),LEN("AUJ"))=("AUJ")</formula>
    </cfRule>
  </conditionalFormatting>
  <conditionalFormatting sqref="R4 AF4:AF6 U5:V6 Y5:Y6 Z5:Z7 AA5:AC6 AG5:AJ6 Q6:T6 W6 X7 S8:W8 AA8:AC8 AA11">
    <cfRule type="beginsWith" dxfId="5" priority="74" operator="beginsWith" text="REC">
      <formula>LEFT((R4),LEN("REC"))=("REC")</formula>
    </cfRule>
  </conditionalFormatting>
  <conditionalFormatting sqref="R4 AF4:AF6 U5:V6 Y5:Y6 Z5:Z7 AA5:AC6 AG5:AJ6 Q6:T6 W6 X7 S8:W8 AA8:AC8 AA11">
    <cfRule type="beginsWith" dxfId="6" priority="75" operator="beginsWith" text="CLI">
      <formula>LEFT((R4),LEN("CLI"))=("CLI")</formula>
    </cfRule>
  </conditionalFormatting>
  <conditionalFormatting sqref="R4 AF4:AF6 U5:V6 Y5:Y6 Z5:Z7 AA5:AC6 AG5:AJ6 Q6:T6 W6 X7 S8:W8 AA8:AC8 AA11">
    <cfRule type="beginsWith" dxfId="7" priority="76" operator="beginsWith" text="INT">
      <formula>LEFT((R4),LEN("INT"))=("INT")</formula>
    </cfRule>
  </conditionalFormatting>
  <conditionalFormatting sqref="R4 AF4:AF6 U5:V6 Y5:Y6 Z5:Z7 AA5:AC6 AG5:AJ6 Q6:T6 W6 X7 S8:W8 AA8:AC8 AA11">
    <cfRule type="beginsWith" dxfId="8" priority="77" operator="beginsWith" text="CLIC">
      <formula>LEFT((R4),LEN("CLIC"))=("CLIC")</formula>
    </cfRule>
  </conditionalFormatting>
  <conditionalFormatting sqref="AK1:AK13 D4:J15 P4:Q15 R4 W4:X15 Y4:Z10 AA4:AA11 AB4:AC10 AD4:AJ15 U5:V10 K6:O10 R6:T10 K14 N14:O14">
    <cfRule type="beginsWith" dxfId="0" priority="78" operator="beginsWith" text="PRE">
      <formula>LEFT((AK1),LEN("PRE"))=("PRE")</formula>
    </cfRule>
  </conditionalFormatting>
  <conditionalFormatting sqref="AK1:AK13 D4:J15 P4:Q15 R4 W4:X15 Y4:Z10 AA4:AA11 AB4:AC10 AD4:AJ15 U5:V10 K6:O10 R6:T10 K14 N14:O14">
    <cfRule type="beginsWith" dxfId="1" priority="79" operator="beginsWith" text="VRE">
      <formula>LEFT((AK1),LEN("VRE"))=("VRE")</formula>
    </cfRule>
  </conditionalFormatting>
  <conditionalFormatting sqref="AK1:AK13 D4:J15 P4:Q15 R4 W4:X15 Y4:Z10 AA4:AA11 AB4:AC10 AD4:AJ15 U5:V10 K6:O10 R6:T10 K14 N14:O14">
    <cfRule type="beginsWith" dxfId="2" priority="80" operator="beginsWith" text="ONL">
      <formula>LEFT((AK1),LEN("ONL"))=("ONL")</formula>
    </cfRule>
  </conditionalFormatting>
  <conditionalFormatting sqref="AK1:AK13 D4:J15 P4:Q15 R4 W4:X15 Y4:Z10 AA4:AA11 AB4:AC10 AD4:AJ15 U5:V10 K6:O10 R6:T10 K14 N14:O14">
    <cfRule type="beginsWith" dxfId="3" priority="81" operator="beginsWith" text="ATR">
      <formula>LEFT((AK1),LEN("ATR"))=("ATR")</formula>
    </cfRule>
  </conditionalFormatting>
  <conditionalFormatting sqref="AK1:AK13 D4:J15 P4:Q15 R4 W4:X15 Y4:Z10 AA4:AA11 AB4:AC10 AD4:AJ15 U5:V10 K6:O10 R6:T10 K14 N14:O14">
    <cfRule type="beginsWith" dxfId="4" priority="82" operator="beginsWith" text="AUJ">
      <formula>LEFT((AK1),LEN("AUJ"))=("AUJ")</formula>
    </cfRule>
  </conditionalFormatting>
  <conditionalFormatting sqref="AK1:AK13 D4:J15 P4:Q15 R4 W4:X15 Y4:Z10 AA4:AA11 AB4:AC10 AD4:AJ15 U5:V10 K6:O10 R6:T10 K14 N14:O14">
    <cfRule type="beginsWith" dxfId="5" priority="83" operator="beginsWith" text="REC">
      <formula>LEFT((AK1),LEN("REC"))=("REC")</formula>
    </cfRule>
  </conditionalFormatting>
  <conditionalFormatting sqref="AK1:AK13 D4:J15 P4:Q15 R4 W4:X15 Y4:Z10 AA4:AA11 AB4:AC10 AD4:AJ15 U5:V10 K6:O10 R6:T10 K14 N14:O14">
    <cfRule type="beginsWith" dxfId="6" priority="84" operator="beginsWith" text="CLI">
      <formula>LEFT((AK1),LEN("CLI"))=("CLI")</formula>
    </cfRule>
  </conditionalFormatting>
  <conditionalFormatting sqref="AK1:AK13 D4:J15 P4:Q15 R4 W4:X15 Y4:Z10 AA4:AA11 AB4:AC10 AD4:AJ15 U5:V10 K6:O10 R6:T10 K14 N14:O14">
    <cfRule type="beginsWith" dxfId="7" priority="85" operator="beginsWith" text="INT">
      <formula>LEFT((AK1),LEN("INT"))=("INT")</formula>
    </cfRule>
  </conditionalFormatting>
  <conditionalFormatting sqref="D4:J15 P4:Q15 R4 W4:X15 Y4:Z10 AA4:AA11 AB4:AC10 AD4:AJ15 U5:V10 K6:O10 R6:T10 K14 N14:O14">
    <cfRule type="beginsWith" dxfId="8" priority="86" operator="beginsWith" text="CLIC">
      <formula>LEFT((D4),LEN("CLIC"))=("CLIC")</formula>
    </cfRule>
  </conditionalFormatting>
  <conditionalFormatting sqref="AP4:AP5 AP7:AP8 AP10">
    <cfRule type="beginsWith" dxfId="2" priority="87" operator="beginsWith" text="ONL">
      <formula>LEFT((AP4),LEN("ONL"))=("ONL")</formula>
    </cfRule>
  </conditionalFormatting>
  <conditionalFormatting sqref="AP4:AP5 AP7:AP8 AP10">
    <cfRule type="beginsWith" dxfId="3" priority="88" operator="beginsWith" text="ATR">
      <formula>LEFT((AP4),LEN("ATR"))=("ATR")</formula>
    </cfRule>
  </conditionalFormatting>
  <conditionalFormatting sqref="AP4:AP5 AP7:AP8 AP10">
    <cfRule type="beginsWith" dxfId="4" priority="89" operator="beginsWith" text="AUJ">
      <formula>LEFT((AP4),LEN("AUJ"))=("AUJ")</formula>
    </cfRule>
  </conditionalFormatting>
  <conditionalFormatting sqref="AP4:AP5 AP7:AP8 AP10">
    <cfRule type="beginsWith" dxfId="5" priority="90" operator="beginsWith" text="REC">
      <formula>LEFT((AP4),LEN("REC"))=("REC")</formula>
    </cfRule>
  </conditionalFormatting>
  <conditionalFormatting sqref="AP4:AP5 AP7:AP8 AP10">
    <cfRule type="beginsWith" dxfId="6" priority="91" operator="beginsWith" text="CLI">
      <formula>LEFT((AP4),LEN("CLI"))=("CLI")</formula>
    </cfRule>
  </conditionalFormatting>
  <conditionalFormatting sqref="AP4:AP5 AP7:AP8 AP10">
    <cfRule type="beginsWith" dxfId="7" priority="92" operator="beginsWith" text="INT">
      <formula>LEFT((AP4),LEN("INT"))=("INT")</formula>
    </cfRule>
  </conditionalFormatting>
  <conditionalFormatting sqref="AP12">
    <cfRule type="beginsWith" dxfId="2" priority="93" operator="beginsWith" text="ONL">
      <formula>LEFT((AP12),LEN("ONL"))=("ONL")</formula>
    </cfRule>
  </conditionalFormatting>
  <conditionalFormatting sqref="AP12">
    <cfRule type="beginsWith" dxfId="3" priority="94" operator="beginsWith" text="ATR">
      <formula>LEFT((AP12),LEN("ATR"))=("ATR")</formula>
    </cfRule>
  </conditionalFormatting>
  <conditionalFormatting sqref="AP12">
    <cfRule type="beginsWith" dxfId="4" priority="95" operator="beginsWith" text="AUJ">
      <formula>LEFT((AP12),LEN("AUJ"))=("AUJ")</formula>
    </cfRule>
  </conditionalFormatting>
  <conditionalFormatting sqref="AP12">
    <cfRule type="beginsWith" dxfId="5" priority="96" operator="beginsWith" text="REC">
      <formula>LEFT((AP12),LEN("REC"))=("REC")</formula>
    </cfRule>
  </conditionalFormatting>
  <conditionalFormatting sqref="AP12">
    <cfRule type="beginsWith" dxfId="6" priority="97" operator="beginsWith" text="CLI">
      <formula>LEFT((AP12),LEN("CLI"))=("CLI")</formula>
    </cfRule>
  </conditionalFormatting>
  <conditionalFormatting sqref="AP12">
    <cfRule type="beginsWith" dxfId="7" priority="98" operator="beginsWith" text="INT">
      <formula>LEFT((AP12),LEN("INT"))=("INT")</formula>
    </cfRule>
  </conditionalFormatting>
  <conditionalFormatting sqref="AP6">
    <cfRule type="beginsWith" dxfId="2" priority="99" operator="beginsWith" text="ONL">
      <formula>LEFT((AP6),LEN("ONL"))=("ONL")</formula>
    </cfRule>
  </conditionalFormatting>
  <conditionalFormatting sqref="AP6">
    <cfRule type="beginsWith" dxfId="3" priority="100" operator="beginsWith" text="ATR">
      <formula>LEFT((AP6),LEN("ATR"))=("ATR")</formula>
    </cfRule>
  </conditionalFormatting>
  <conditionalFormatting sqref="AP6">
    <cfRule type="beginsWith" dxfId="4" priority="101" operator="beginsWith" text="AUJ">
      <formula>LEFT((AP6),LEN("AUJ"))=("AUJ")</formula>
    </cfRule>
  </conditionalFormatting>
  <conditionalFormatting sqref="AP6">
    <cfRule type="beginsWith" dxfId="5" priority="102" operator="beginsWith" text="REC">
      <formula>LEFT((AP6),LEN("REC"))=("REC")</formula>
    </cfRule>
  </conditionalFormatting>
  <conditionalFormatting sqref="AP6">
    <cfRule type="beginsWith" dxfId="6" priority="103" operator="beginsWith" text="CLI">
      <formula>LEFT((AP6),LEN("CLI"))=("CLI")</formula>
    </cfRule>
  </conditionalFormatting>
  <conditionalFormatting sqref="AP6">
    <cfRule type="beginsWith" dxfId="7" priority="104" operator="beginsWith" text="INT">
      <formula>LEFT((AP6),LEN("INT"))=("INT")</formula>
    </cfRule>
  </conditionalFormatting>
  <conditionalFormatting sqref="AP9:AP10">
    <cfRule type="beginsWith" dxfId="0" priority="105" operator="beginsWith" text="PRE">
      <formula>LEFT((AP9),LEN("PRE"))=("PRE")</formula>
    </cfRule>
  </conditionalFormatting>
  <conditionalFormatting sqref="AP9:AP10">
    <cfRule type="beginsWith" dxfId="1" priority="106" operator="beginsWith" text="VRE">
      <formula>LEFT((AP9),LEN("VRE"))=("VRE")</formula>
    </cfRule>
  </conditionalFormatting>
  <conditionalFormatting sqref="AP9">
    <cfRule type="beginsWith" dxfId="2" priority="107" operator="beginsWith" text="ONL">
      <formula>LEFT((AP9),LEN("ONL"))=("ONL")</formula>
    </cfRule>
  </conditionalFormatting>
  <conditionalFormatting sqref="AP9">
    <cfRule type="beginsWith" dxfId="3" priority="108" operator="beginsWith" text="ATR">
      <formula>LEFT((AP9),LEN("ATR"))=("ATR")</formula>
    </cfRule>
  </conditionalFormatting>
  <conditionalFormatting sqref="AP9">
    <cfRule type="beginsWith" dxfId="4" priority="109" operator="beginsWith" text="AUJ">
      <formula>LEFT((AP9),LEN("AUJ"))=("AUJ")</formula>
    </cfRule>
  </conditionalFormatting>
  <conditionalFormatting sqref="AP9">
    <cfRule type="beginsWith" dxfId="5" priority="110" operator="beginsWith" text="REC">
      <formula>LEFT((AP9),LEN("REC"))=("REC")</formula>
    </cfRule>
  </conditionalFormatting>
  <conditionalFormatting sqref="AP9">
    <cfRule type="beginsWith" dxfId="6" priority="111" operator="beginsWith" text="CLI">
      <formula>LEFT((AP9),LEN("CLI"))=("CLI")</formula>
    </cfRule>
  </conditionalFormatting>
  <conditionalFormatting sqref="AP9">
    <cfRule type="beginsWith" dxfId="7" priority="112" operator="beginsWith" text="INT">
      <formula>LEFT((AP9),LEN("INT"))=("INT")</formula>
    </cfRule>
  </conditionalFormatting>
  <conditionalFormatting sqref="E8:H10 D10 K10:O10 R10 AF10:AI10">
    <cfRule type="beginsWith" dxfId="0" priority="113" operator="beginsWith" text="PRE">
      <formula>LEFT((E8),LEN("PRE"))=("PRE")</formula>
    </cfRule>
  </conditionalFormatting>
  <conditionalFormatting sqref="E8:H10 D10 K10:O10 R10 AF10:AI10">
    <cfRule type="beginsWith" dxfId="1" priority="114" operator="beginsWith" text="VRE">
      <formula>LEFT((E8),LEN("VRE"))=("VRE")</formula>
    </cfRule>
  </conditionalFormatting>
  <conditionalFormatting sqref="E8:H10 D10 K10:O10 R10 AF10:AI10">
    <cfRule type="beginsWith" dxfId="2" priority="115" operator="beginsWith" text="ONL">
      <formula>LEFT((E8),LEN("ONL"))=("ONL")</formula>
    </cfRule>
  </conditionalFormatting>
  <conditionalFormatting sqref="E8:H10 D10 K10:O10 R10 AF10:AI10">
    <cfRule type="beginsWith" dxfId="3" priority="116" operator="beginsWith" text="ATR">
      <formula>LEFT((E8),LEN("ATR"))=("ATR")</formula>
    </cfRule>
  </conditionalFormatting>
  <conditionalFormatting sqref="E8:H10 D10 K10:O10 R10 AF10:AI10">
    <cfRule type="beginsWith" dxfId="4" priority="117" operator="beginsWith" text="AUJ">
      <formula>LEFT((E8),LEN("AUJ"))=("AUJ")</formula>
    </cfRule>
  </conditionalFormatting>
  <conditionalFormatting sqref="E8:H10 D10 K10:O10 R10 AF10:AI10">
    <cfRule type="beginsWith" dxfId="5" priority="118" operator="beginsWith" text="REC">
      <formula>LEFT((E8),LEN("REC"))=("REC")</formula>
    </cfRule>
  </conditionalFormatting>
  <conditionalFormatting sqref="E8:H10 D10 K10:O10 R10 AF10:AI10">
    <cfRule type="beginsWith" dxfId="6" priority="119" operator="beginsWith" text="CLI">
      <formula>LEFT((E8),LEN("CLI"))=("CLI")</formula>
    </cfRule>
  </conditionalFormatting>
  <conditionalFormatting sqref="E8:H10 D10 K10:O10 R10 AF10:AI10">
    <cfRule type="beginsWith" dxfId="7" priority="120" operator="beginsWith" text="INT">
      <formula>LEFT((E8),LEN("INT"))=("INT")</formula>
    </cfRule>
  </conditionalFormatting>
  <conditionalFormatting sqref="E8:H10 D10 K10:O10 R10 AF10:AI10">
    <cfRule type="beginsWith" dxfId="8" priority="121" operator="beginsWith" text="CLIC">
      <formula>LEFT((E8),LEN("CLIC"))=("CLIC")</formula>
    </cfRule>
  </conditionalFormatting>
  <conditionalFormatting sqref="K10:L10 R10:V10 Y10:AC10 AF10:AJ10">
    <cfRule type="beginsWith" dxfId="0" priority="122" operator="beginsWith" text="PRE">
      <formula>LEFT((K10),LEN("PRE"))=("PRE")</formula>
    </cfRule>
  </conditionalFormatting>
  <conditionalFormatting sqref="K10:L10 R10:V10 Y10:AC10 AF10:AJ10">
    <cfRule type="beginsWith" dxfId="1" priority="123" operator="beginsWith" text="VRE">
      <formula>LEFT((K10),LEN("VRE"))=("VRE")</formula>
    </cfRule>
  </conditionalFormatting>
  <conditionalFormatting sqref="K10:L10 R10:V10 Y10:AC10 AF10:AJ10">
    <cfRule type="beginsWith" dxfId="2" priority="124" operator="beginsWith" text="ONL">
      <formula>LEFT((K10),LEN("ONL"))=("ONL")</formula>
    </cfRule>
  </conditionalFormatting>
  <conditionalFormatting sqref="K10:L10 R10:V10 Y10:AC10 AF10:AJ10">
    <cfRule type="beginsWith" dxfId="3" priority="125" operator="beginsWith" text="ATR">
      <formula>LEFT((K10),LEN("ATR"))=("ATR")</formula>
    </cfRule>
  </conditionalFormatting>
  <conditionalFormatting sqref="K10:L10 R10:V10 Y10:AC10 AF10:AJ10">
    <cfRule type="beginsWith" dxfId="4" priority="126" operator="beginsWith" text="AUJ">
      <formula>LEFT((K10),LEN("AUJ"))=("AUJ")</formula>
    </cfRule>
  </conditionalFormatting>
  <conditionalFormatting sqref="K10:L10 R10:V10 Y10:AC10 AF10:AJ10">
    <cfRule type="beginsWith" dxfId="5" priority="127" operator="beginsWith" text="REC">
      <formula>LEFT((K10),LEN("REC"))=("REC")</formula>
    </cfRule>
  </conditionalFormatting>
  <conditionalFormatting sqref="K10:L10 R10:V10 Y10:AC10 AF10:AJ10">
    <cfRule type="beginsWith" dxfId="6" priority="128" operator="beginsWith" text="CLI">
      <formula>LEFT((K10),LEN("CLI"))=("CLI")</formula>
    </cfRule>
  </conditionalFormatting>
  <conditionalFormatting sqref="K10:L10 R10:V10 Y10:AC10 AF10:AJ10">
    <cfRule type="beginsWith" dxfId="7" priority="129" operator="beginsWith" text="INT">
      <formula>LEFT((K10),LEN("INT"))=("INT")</formula>
    </cfRule>
  </conditionalFormatting>
  <conditionalFormatting sqref="K10:L10 R10:V10 Y10:AC10 AF10:AJ10">
    <cfRule type="beginsWith" dxfId="8" priority="130" operator="beginsWith" text="CLIC">
      <formula>LEFT((K10),LEN("CLIC"))=("CLIC")</formula>
    </cfRule>
  </conditionalFormatting>
  <conditionalFormatting sqref="Y10:AC10 AF10:AJ10">
    <cfRule type="beginsWith" dxfId="0" priority="131" operator="beginsWith" text="PRE">
      <formula>LEFT((Y10),LEN("PRE"))=("PRE")</formula>
    </cfRule>
  </conditionalFormatting>
  <conditionalFormatting sqref="Y10:AC10 AF10:AJ10">
    <cfRule type="beginsWith" dxfId="1" priority="132" operator="beginsWith" text="VRE">
      <formula>LEFT((Y10),LEN("VRE"))=("VRE")</formula>
    </cfRule>
  </conditionalFormatting>
  <conditionalFormatting sqref="Y10:AC10 AF10:AJ10">
    <cfRule type="beginsWith" dxfId="2" priority="133" operator="beginsWith" text="ONL">
      <formula>LEFT((Y10),LEN("ONL"))=("ONL")</formula>
    </cfRule>
  </conditionalFormatting>
  <conditionalFormatting sqref="Y10:AC10 AF10:AJ10">
    <cfRule type="beginsWith" dxfId="3" priority="134" operator="beginsWith" text="ATR">
      <formula>LEFT((Y10),LEN("ATR"))=("ATR")</formula>
    </cfRule>
  </conditionalFormatting>
  <conditionalFormatting sqref="Y10:AC10 AF10:AJ10">
    <cfRule type="beginsWith" dxfId="4" priority="135" operator="beginsWith" text="AUJ">
      <formula>LEFT((Y10),LEN("AUJ"))=("AUJ")</formula>
    </cfRule>
  </conditionalFormatting>
  <conditionalFormatting sqref="Y10:AC10 AF10:AJ10">
    <cfRule type="beginsWith" dxfId="5" priority="136" operator="beginsWith" text="REC">
      <formula>LEFT((Y10),LEN("REC"))=("REC")</formula>
    </cfRule>
  </conditionalFormatting>
  <conditionalFormatting sqref="Y10:AC10 AF10:AJ10">
    <cfRule type="beginsWith" dxfId="6" priority="137" operator="beginsWith" text="CLI">
      <formula>LEFT((Y10),LEN("CLI"))=("CLI")</formula>
    </cfRule>
  </conditionalFormatting>
  <conditionalFormatting sqref="Y10:AC10 AF10:AJ10">
    <cfRule type="beginsWith" dxfId="7" priority="138" operator="beginsWith" text="INT">
      <formula>LEFT((Y10),LEN("INT"))=("INT")</formula>
    </cfRule>
  </conditionalFormatting>
  <conditionalFormatting sqref="Y10:AC10 AF10:AJ10">
    <cfRule type="beginsWith" dxfId="8" priority="139" operator="beginsWith" text="CLIC">
      <formula>LEFT((Y10),LEN("CLIC"))=("CLIC")</formula>
    </cfRule>
  </conditionalFormatting>
  <conditionalFormatting sqref="AF10:AJ10">
    <cfRule type="beginsWith" dxfId="0" priority="140" operator="beginsWith" text="PRE">
      <formula>LEFT((AF10),LEN("PRE"))=("PRE")</formula>
    </cfRule>
  </conditionalFormatting>
  <conditionalFormatting sqref="AF10:AJ10">
    <cfRule type="beginsWith" dxfId="1" priority="141" operator="beginsWith" text="VRE">
      <formula>LEFT((AF10),LEN("VRE"))=("VRE")</formula>
    </cfRule>
  </conditionalFormatting>
  <conditionalFormatting sqref="AF10:AJ10">
    <cfRule type="beginsWith" dxfId="2" priority="142" operator="beginsWith" text="ONL">
      <formula>LEFT((AF10),LEN("ONL"))=("ONL")</formula>
    </cfRule>
  </conditionalFormatting>
  <conditionalFormatting sqref="AF10:AJ10">
    <cfRule type="beginsWith" dxfId="3" priority="143" operator="beginsWith" text="ATR">
      <formula>LEFT((AF10),LEN("ATR"))=("ATR")</formula>
    </cfRule>
  </conditionalFormatting>
  <conditionalFormatting sqref="AF10:AJ10">
    <cfRule type="beginsWith" dxfId="4" priority="144" operator="beginsWith" text="AUJ">
      <formula>LEFT((AF10),LEN("AUJ"))=("AUJ")</formula>
    </cfRule>
  </conditionalFormatting>
  <conditionalFormatting sqref="AF10:AJ10">
    <cfRule type="beginsWith" dxfId="5" priority="145" operator="beginsWith" text="REC">
      <formula>LEFT((AF10),LEN("REC"))=("REC")</formula>
    </cfRule>
  </conditionalFormatting>
  <conditionalFormatting sqref="AF10:AJ10">
    <cfRule type="beginsWith" dxfId="6" priority="146" operator="beginsWith" text="CLI">
      <formula>LEFT((AF10),LEN("CLI"))=("CLI")</formula>
    </cfRule>
  </conditionalFormatting>
  <conditionalFormatting sqref="AF10:AJ10">
    <cfRule type="beginsWith" dxfId="7" priority="147" operator="beginsWith" text="INT">
      <formula>LEFT((AF10),LEN("INT"))=("INT")</formula>
    </cfRule>
  </conditionalFormatting>
  <conditionalFormatting sqref="AF10:AJ10">
    <cfRule type="beginsWith" dxfId="8" priority="148" operator="beginsWith" text="CLIC">
      <formula>LEFT((AF10),LEN("CLIC"))=("CLIC")</formula>
    </cfRule>
  </conditionalFormatting>
  <conditionalFormatting sqref="AF4:AF6 AJ5:AJ6 AG6:AI6">
    <cfRule type="beginsWith" dxfId="0" priority="149" operator="beginsWith" text="PRE">
      <formula>LEFT((AF4),LEN("PRE"))=("PRE")</formula>
    </cfRule>
  </conditionalFormatting>
  <conditionalFormatting sqref="AF4:AF6 AJ5:AJ6 AG6:AI6">
    <cfRule type="beginsWith" dxfId="1" priority="150" operator="beginsWith" text="VRE">
      <formula>LEFT((AF4),LEN("VRE"))=("VRE")</formula>
    </cfRule>
  </conditionalFormatting>
  <conditionalFormatting sqref="AF4:AF6 AJ5:AJ6 AG6:AI6">
    <cfRule type="beginsWith" dxfId="2" priority="151" operator="beginsWith" text="ONL">
      <formula>LEFT((AF4),LEN("ONL"))=("ONL")</formula>
    </cfRule>
  </conditionalFormatting>
  <conditionalFormatting sqref="AF4:AF6 AJ5:AJ6 AG6:AI6">
    <cfRule type="beginsWith" dxfId="3" priority="152" operator="beginsWith" text="ATR">
      <formula>LEFT((AF4),LEN("ATR"))=("ATR")</formula>
    </cfRule>
  </conditionalFormatting>
  <conditionalFormatting sqref="AF4:AF6 AJ5:AJ6 AG6:AI6">
    <cfRule type="beginsWith" dxfId="4" priority="153" operator="beginsWith" text="AUJ">
      <formula>LEFT((AF4),LEN("AUJ"))=("AUJ")</formula>
    </cfRule>
  </conditionalFormatting>
  <conditionalFormatting sqref="AF4:AF6 AJ5:AJ6 AG6:AI6">
    <cfRule type="beginsWith" dxfId="5" priority="154" operator="beginsWith" text="REC">
      <formula>LEFT((AF4),LEN("REC"))=("REC")</formula>
    </cfRule>
  </conditionalFormatting>
  <conditionalFormatting sqref="AF4:AF6 AJ5:AJ6 AG6:AI6">
    <cfRule type="beginsWith" dxfId="6" priority="155" operator="beginsWith" text="CLI">
      <formula>LEFT((AF4),LEN("CLI"))=("CLI")</formula>
    </cfRule>
  </conditionalFormatting>
  <conditionalFormatting sqref="AF4:AF6 AJ5:AJ6 AG6:AI6">
    <cfRule type="beginsWith" dxfId="7" priority="156" operator="beginsWith" text="INT">
      <formula>LEFT((AF4),LEN("INT"))=("INT")</formula>
    </cfRule>
  </conditionalFormatting>
  <conditionalFormatting sqref="AF4:AF6 AJ5:AJ6 AG6:AI6">
    <cfRule type="beginsWith" dxfId="8" priority="157" operator="beginsWith" text="CLIC">
      <formula>LEFT((AF4),LEN("CLIC"))=("CLIC")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0" priority="158" operator="beginsWith" text="PRE">
      <formula>LEFT((R4),LEN("PRE"))=("PRE")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1" priority="159" operator="beginsWith" text="VRE">
      <formula>LEFT((R4),LEN("VRE"))=("VRE")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2" priority="160" operator="beginsWith" text="ONL">
      <formula>LEFT((R4),LEN("ONL"))=("ONL")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3" priority="161" operator="beginsWith" text="ATR">
      <formula>LEFT((R4),LEN("ATR"))=("ATR")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4" priority="162" operator="beginsWith" text="AUJ">
      <formula>LEFT((R4),LEN("AUJ"))=("AUJ")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5" priority="163" operator="beginsWith" text="REC">
      <formula>LEFT((R4),LEN("REC"))=("REC")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6" priority="164" operator="beginsWith" text="CLI">
      <formula>LEFT((R4),LEN("CLI"))=("CLI")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7" priority="165" operator="beginsWith" text="INT">
      <formula>LEFT((R4),LEN("INT"))=("INT")</formula>
    </cfRule>
  </conditionalFormatting>
  <conditionalFormatting sqref="R4:R6 V4:V8 Y4:AC8 AF4:AJ6 D5:H6 K5:K6 M5:O8 U5:U8 L6 S6 T6:T8 W6 X7 D8 E8:H10 K8:L8 R8:S8 W8 AF8:AJ10 D10 K10:O10 R10:V10 Y10:Z10 AA10:AA11 AB10:AC10 K14 N14:O14">
    <cfRule type="beginsWith" dxfId="8" priority="166" operator="beginsWith" text="CLIC">
      <formula>LEFT((R4),LEN("CLIC"))=("CLIC")</formula>
    </cfRule>
  </conditionalFormatting>
  <conditionalFormatting sqref="R4 AF4:AF6 U5:V6 Y5:Y6 Z5:Z7 AA5:AC6 AG5:AJ6 Q6:T6 W6 X7 S8:W8 AB8:AC8">
    <cfRule type="beginsWith" dxfId="0" priority="167" operator="beginsWith" text="PRE">
      <formula>LEFT((R4),LEN("PRE"))=("PRE")</formula>
    </cfRule>
  </conditionalFormatting>
  <conditionalFormatting sqref="R4 AF4:AF6 U5:V6 Y5:Y6 Z5:Z7 AA5:AC6 AG5:AJ6 Q6:T6 W6 X7 S8:W8 AB8:AC8">
    <cfRule type="beginsWith" dxfId="1" priority="168" operator="beginsWith" text="VRE">
      <formula>LEFT((R4),LEN("VRE"))=("VRE")</formula>
    </cfRule>
  </conditionalFormatting>
  <conditionalFormatting sqref="R4 AF4:AF6 U5:V6 Y5:Y6 Z5:Z7 AA5:AC6 AG5:AJ6 Q6:T6 W6 X7 S8:W8 AB8:AC8">
    <cfRule type="beginsWith" dxfId="2" priority="169" operator="beginsWith" text="ONL">
      <formula>LEFT((R4),LEN("ONL"))=("ONL")</formula>
    </cfRule>
  </conditionalFormatting>
  <conditionalFormatting sqref="R4 AF4:AF6 U5:V6 Y5:Y6 Z5:Z7 AA5:AC6 AG5:AJ6 Q6:T6 W6 X7 S8:W8 AB8:AC8">
    <cfRule type="beginsWith" dxfId="3" priority="170" operator="beginsWith" text="ATR">
      <formula>LEFT((R4),LEN("ATR"))=("ATR")</formula>
    </cfRule>
  </conditionalFormatting>
  <conditionalFormatting sqref="R4 AF4:AF6 U5:V6 Y5:Y6 Z5:Z7 AA5:AC6 AG5:AJ6 Q6:T6 W6 X7 S8:W8 AB8:AC8">
    <cfRule type="beginsWith" dxfId="4" priority="171" operator="beginsWith" text="AUJ">
      <formula>LEFT((R4),LEN("AUJ"))=("AUJ")</formula>
    </cfRule>
  </conditionalFormatting>
  <conditionalFormatting sqref="R4 AF4:AF6 U5:V6 Y5:Y6 Z5:Z7 AA5:AC6 AG5:AJ6 Q6:T6 W6 X7 S8:W8 AB8:AC8">
    <cfRule type="beginsWith" dxfId="5" priority="172" operator="beginsWith" text="REC">
      <formula>LEFT((R4),LEN("REC"))=("REC")</formula>
    </cfRule>
  </conditionalFormatting>
  <conditionalFormatting sqref="R4 AF4:AF6 U5:V6 Y5:Y6 Z5:Z7 AA5:AC6 AG5:AJ6 Q6:T6 W6 X7 S8:W8 AB8:AC8">
    <cfRule type="beginsWith" dxfId="6" priority="173" operator="beginsWith" text="CLI">
      <formula>LEFT((R4),LEN("CLI"))=("CLI")</formula>
    </cfRule>
  </conditionalFormatting>
  <conditionalFormatting sqref="R4 AF4:AF6 U5:V6 Y5:Y6 Z5:Z7 AA5:AC6 AG5:AJ6 Q6:T6 W6 X7 S8:W8 AB8:AC8">
    <cfRule type="beginsWith" dxfId="7" priority="174" operator="beginsWith" text="INT">
      <formula>LEFT((R4),LEN("INT"))=("INT")</formula>
    </cfRule>
  </conditionalFormatting>
  <conditionalFormatting sqref="R4 AF4:AF6 U5:V6 Y5:Y6 Z5:Z7 AA5:AC6 AG5:AJ6 Q6:T6 W6 X7 S8:W8 AB8:AC8">
    <cfRule type="beginsWith" dxfId="8" priority="175" operator="beginsWith" text="CLIC">
      <formula>LEFT((R4),LEN("CLIC"))=("CLIC")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0" priority="176" operator="beginsWith" text="PRE">
      <formula>LEFT((V4),LEN("PRE"))=("PRE")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1" priority="177" operator="beginsWith" text="VRE">
      <formula>LEFT((V4),LEN("VRE"))=("VRE")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2" priority="178" operator="beginsWith" text="ONL">
      <formula>LEFT((V4),LEN("ONL"))=("ONL")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3" priority="179" operator="beginsWith" text="ATR">
      <formula>LEFT((V4),LEN("ATR"))=("ATR")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4" priority="180" operator="beginsWith" text="AUJ">
      <formula>LEFT((V4),LEN("AUJ"))=("AUJ")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5" priority="181" operator="beginsWith" text="REC">
      <formula>LEFT((V4),LEN("REC"))=("REC")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6" priority="182" operator="beginsWith" text="CLI">
      <formula>LEFT((V4),LEN("CLI"))=("CLI")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7" priority="183" operator="beginsWith" text="INT">
      <formula>LEFT((V4),LEN("INT"))=("INT")</formula>
    </cfRule>
  </conditionalFormatting>
  <conditionalFormatting sqref="V4:V5 Y4:AC5 AF4:AF5 AG4:AJ10 K5:M5 N5:O8 R5:U5 L7:M8 R7:V8 X7 Y7:AC8 AF7:AF10 E8:H10 K8:K12 W8 D10 L10:O11 R10:V10 Y10:Z10 AA10:AA11 AB10:AC10 K14 N14:O14">
    <cfRule type="beginsWith" dxfId="8" priority="184" operator="beginsWith" text="CLIC">
      <formula>LEFT((V4),LEN("CLIC"))=("CLIC")</formula>
    </cfRule>
  </conditionalFormatting>
  <conditionalFormatting sqref="K12:O12">
    <cfRule type="beginsWith" dxfId="0" priority="185" operator="beginsWith" text="PRE">
      <formula>LEFT((K12),LEN("PRE"))=("PRE")</formula>
    </cfRule>
  </conditionalFormatting>
  <conditionalFormatting sqref="K12:O12">
    <cfRule type="beginsWith" dxfId="1" priority="186" operator="beginsWith" text="VRE">
      <formula>LEFT((K12),LEN("VRE"))=("VRE")</formula>
    </cfRule>
  </conditionalFormatting>
  <conditionalFormatting sqref="K12:O12">
    <cfRule type="beginsWith" dxfId="2" priority="187" operator="beginsWith" text="ONL">
      <formula>LEFT((K12),LEN("ONL"))=("ONL")</formula>
    </cfRule>
  </conditionalFormatting>
  <conditionalFormatting sqref="K12:O12">
    <cfRule type="beginsWith" dxfId="3" priority="188" operator="beginsWith" text="ATR">
      <formula>LEFT((K12),LEN("ATR"))=("ATR")</formula>
    </cfRule>
  </conditionalFormatting>
  <conditionalFormatting sqref="K12:O12">
    <cfRule type="beginsWith" dxfId="4" priority="189" operator="beginsWith" text="AUJ">
      <formula>LEFT((K12),LEN("AUJ"))=("AUJ")</formula>
    </cfRule>
  </conditionalFormatting>
  <conditionalFormatting sqref="K12:O12">
    <cfRule type="beginsWith" dxfId="5" priority="190" operator="beginsWith" text="REC">
      <formula>LEFT((K12),LEN("REC"))=("REC")</formula>
    </cfRule>
  </conditionalFormatting>
  <conditionalFormatting sqref="K12:O12">
    <cfRule type="beginsWith" dxfId="6" priority="191" operator="beginsWith" text="CLI">
      <formula>LEFT((K12),LEN("CLI"))=("CLI")</formula>
    </cfRule>
  </conditionalFormatting>
  <conditionalFormatting sqref="K12:O12">
    <cfRule type="beginsWith" dxfId="7" priority="192" operator="beginsWith" text="INT">
      <formula>LEFT((K12),LEN("INT"))=("INT")</formula>
    </cfRule>
  </conditionalFormatting>
  <conditionalFormatting sqref="K12:O12">
    <cfRule type="beginsWith" dxfId="8" priority="193" operator="beginsWith" text="CLIC">
      <formula>LEFT((K12),LEN("CLIC"))=("CLIC")</formula>
    </cfRule>
  </conditionalFormatting>
  <conditionalFormatting sqref="R12">
    <cfRule type="beginsWith" dxfId="0" priority="194" operator="beginsWith" text="PRE">
      <formula>LEFT((R12),LEN("PRE"))=("PRE")</formula>
    </cfRule>
  </conditionalFormatting>
  <conditionalFormatting sqref="R12">
    <cfRule type="beginsWith" dxfId="1" priority="195" operator="beginsWith" text="VRE">
      <formula>LEFT((R12),LEN("VRE"))=("VRE")</formula>
    </cfRule>
  </conditionalFormatting>
  <conditionalFormatting sqref="R12">
    <cfRule type="beginsWith" dxfId="2" priority="196" operator="beginsWith" text="ONL">
      <formula>LEFT((R12),LEN("ONL"))=("ONL")</formula>
    </cfRule>
  </conditionalFormatting>
  <conditionalFormatting sqref="R12">
    <cfRule type="beginsWith" dxfId="3" priority="197" operator="beginsWith" text="ATR">
      <formula>LEFT((R12),LEN("ATR"))=("ATR")</formula>
    </cfRule>
  </conditionalFormatting>
  <conditionalFormatting sqref="R12">
    <cfRule type="beginsWith" dxfId="4" priority="198" operator="beginsWith" text="AUJ">
      <formula>LEFT((R12),LEN("AUJ"))=("AUJ")</formula>
    </cfRule>
  </conditionalFormatting>
  <conditionalFormatting sqref="R12">
    <cfRule type="beginsWith" dxfId="5" priority="199" operator="beginsWith" text="REC">
      <formula>LEFT((R12),LEN("REC"))=("REC")</formula>
    </cfRule>
  </conditionalFormatting>
  <conditionalFormatting sqref="R12">
    <cfRule type="beginsWith" dxfId="6" priority="200" operator="beginsWith" text="CLI">
      <formula>LEFT((R12),LEN("CLI"))=("CLI")</formula>
    </cfRule>
  </conditionalFormatting>
  <conditionalFormatting sqref="R12">
    <cfRule type="beginsWith" dxfId="7" priority="201" operator="beginsWith" text="INT">
      <formula>LEFT((R12),LEN("INT"))=("INT")</formula>
    </cfRule>
  </conditionalFormatting>
  <conditionalFormatting sqref="R12">
    <cfRule type="beginsWith" dxfId="8" priority="202" operator="beginsWith" text="CLIC">
      <formula>LEFT((R12),LEN("CLIC"))=("CLIC")</formula>
    </cfRule>
  </conditionalFormatting>
  <conditionalFormatting sqref="R4:R8 S4:V15 Y4:AC15 AF4:AF7 AG4:AG10 AH4:AJ15 W6 X7 L8:O8 W8 K10:L10 R10 AF10">
    <cfRule type="beginsWith" dxfId="0" priority="203" operator="beginsWith" text="PRE">
      <formula>LEFT((R4),LEN("PRE"))=("PRE")</formula>
    </cfRule>
  </conditionalFormatting>
  <conditionalFormatting sqref="R4:R8 S4:V15 Y4:AC15 AF4:AF7 AG4:AG10 AH4:AJ15 W6 X7 L8:O8 W8 K10:L10 R10 AF10">
    <cfRule type="beginsWith" dxfId="1" priority="204" operator="beginsWith" text="VRE">
      <formula>LEFT((R4),LEN("VRE"))=("VRE")</formula>
    </cfRule>
  </conditionalFormatting>
  <conditionalFormatting sqref="R4:R8 S4:V15 Y4:AC15 AF4:AF7 AG4:AG10 AH4:AJ15 W6 X7 L8:O8 W8 K10:L10 R10 AF10">
    <cfRule type="beginsWith" dxfId="2" priority="205" operator="beginsWith" text="ONL">
      <formula>LEFT((R4),LEN("ONL"))=("ONL")</formula>
    </cfRule>
  </conditionalFormatting>
  <conditionalFormatting sqref="R4:R8 S4:V15 Y4:AC15 AF4:AF7 AG4:AG10 AH4:AJ15 W6 X7 L8:O8 W8 K10:L10 R10 AF10">
    <cfRule type="beginsWith" dxfId="3" priority="206" operator="beginsWith" text="ATR">
      <formula>LEFT((R4),LEN("ATR"))=("ATR")</formula>
    </cfRule>
  </conditionalFormatting>
  <conditionalFormatting sqref="R4:R8 S4:V15 Y4:AC15 AF4:AF7 AG4:AG10 AH4:AJ15 W6 X7 L8:O8 W8 K10:L10 R10 AF10">
    <cfRule type="beginsWith" dxfId="4" priority="207" operator="beginsWith" text="AUJ">
      <formula>LEFT((R4),LEN("AUJ"))=("AUJ")</formula>
    </cfRule>
  </conditionalFormatting>
  <conditionalFormatting sqref="R4:R8 S4:V15 Y4:AC15 AF4:AF7 AG4:AG10 AH4:AJ15 W6 X7 L8:O8 W8 K10:L10 R10 AF10">
    <cfRule type="beginsWith" dxfId="5" priority="208" operator="beginsWith" text="REC">
      <formula>LEFT((R4),LEN("REC"))=("REC")</formula>
    </cfRule>
  </conditionalFormatting>
  <conditionalFormatting sqref="R4:R8 S4:V15 Y4:AC15 AF4:AF7 AG4:AG10 AH4:AJ15 W6 X7 L8:O8 W8 K10:L10 R10 AF10">
    <cfRule type="beginsWith" dxfId="6" priority="209" operator="beginsWith" text="CLI">
      <formula>LEFT((R4),LEN("CLI"))=("CLI")</formula>
    </cfRule>
  </conditionalFormatting>
  <conditionalFormatting sqref="R4:R8 S4:V15 Y4:AC15 AF4:AF7 AG4:AG10 AH4:AJ15 W6 X7 L8:O8 W8 K10:L10 R10 AF10">
    <cfRule type="beginsWith" dxfId="7" priority="210" operator="beginsWith" text="INT">
      <formula>LEFT((R4),LEN("INT"))=("INT")</formula>
    </cfRule>
  </conditionalFormatting>
  <conditionalFormatting sqref="R4:R8 S4:V15 Y4:AC15 AF4:AF7 AG4:AG10 AH4:AJ15 W6 X7 L8:O8 W8 K10:L10 R10 AF10">
    <cfRule type="beginsWith" dxfId="8" priority="211" operator="beginsWith" text="CLIC">
      <formula>LEFT((R4),LEN("CLIC"))=("CLIC")</formula>
    </cfRule>
  </conditionalFormatting>
  <conditionalFormatting sqref="V4:V15 Y4:AC15 AF4:AG7 AH4:AJ15 S6:U6 W6 X7 M8:O8 S8:U8 W8 K10:L10 R10:U10 AF10:AG10">
    <cfRule type="beginsWith" dxfId="0" priority="212" operator="beginsWith" text="PRE">
      <formula>LEFT((V4),LEN("PRE"))=("PRE")</formula>
    </cfRule>
  </conditionalFormatting>
  <conditionalFormatting sqref="V4:V15 Y4:AC15 AF4:AG7 AH4:AJ15 S6:U6 W6 X7 M8:O8 S8:U8 W8 K10:L10 R10:U10 AF10:AG10">
    <cfRule type="beginsWith" dxfId="1" priority="213" operator="beginsWith" text="VRE">
      <formula>LEFT((V4),LEN("VRE"))=("VRE")</formula>
    </cfRule>
  </conditionalFormatting>
  <conditionalFormatting sqref="V4:V15 Y4:AC15 AF4:AG7 AH4:AJ15 S6:U6 W6 X7 M8:O8 S8:U8 W8 K10:L10 R10:U10 AF10:AG10">
    <cfRule type="beginsWith" dxfId="2" priority="214" operator="beginsWith" text="ONL">
      <formula>LEFT((V4),LEN("ONL"))=("ONL")</formula>
    </cfRule>
  </conditionalFormatting>
  <conditionalFormatting sqref="V4:V15 Y4:AC15 AF4:AG7 AH4:AJ15 S6:U6 W6 X7 M8:O8 S8:U8 W8 K10:L10 R10:U10 AF10:AG10">
    <cfRule type="beginsWith" dxfId="3" priority="215" operator="beginsWith" text="ATR">
      <formula>LEFT((V4),LEN("ATR"))=("ATR")</formula>
    </cfRule>
  </conditionalFormatting>
  <conditionalFormatting sqref="V4:V15 Y4:AC15 AF4:AG7 AH4:AJ15 S6:U6 W6 X7 M8:O8 S8:U8 W8 K10:L10 R10:U10 AF10:AG10">
    <cfRule type="beginsWith" dxfId="4" priority="216" operator="beginsWith" text="AUJ">
      <formula>LEFT((V4),LEN("AUJ"))=("AUJ")</formula>
    </cfRule>
  </conditionalFormatting>
  <conditionalFormatting sqref="V4:V15 Y4:AC15 AF4:AG7 AH4:AJ15 S6:U6 W6 X7 M8:O8 S8:U8 W8 K10:L10 R10:U10 AF10:AG10">
    <cfRule type="beginsWith" dxfId="5" priority="217" operator="beginsWith" text="REC">
      <formula>LEFT((V4),LEN("REC"))=("REC")</formula>
    </cfRule>
  </conditionalFormatting>
  <conditionalFormatting sqref="V4:V15 Y4:AC15 AF4:AG7 AH4:AJ15 S6:U6 W6 X7 M8:O8 S8:U8 W8 K10:L10 R10:U10 AF10:AG10">
    <cfRule type="beginsWith" dxfId="6" priority="218" operator="beginsWith" text="CLI">
      <formula>LEFT((V4),LEN("CLI"))=("CLI")</formula>
    </cfRule>
  </conditionalFormatting>
  <conditionalFormatting sqref="V4:V15 Y4:AC15 AF4:AG7 AH4:AJ15 S6:U6 W6 X7 M8:O8 S8:U8 W8 K10:L10 R10:U10 AF10:AG10">
    <cfRule type="beginsWith" dxfId="7" priority="219" operator="beginsWith" text="INT">
      <formula>LEFT((V4),LEN("INT"))=("INT")</formula>
    </cfRule>
  </conditionalFormatting>
  <conditionalFormatting sqref="V4:V15 Y4:AC15 AF4:AG7 AH4:AJ15 S6:U6 W6 X7 M8:O8 S8:U8 W8 K10:L10 R10:U10 AF10:AG10">
    <cfRule type="beginsWith" dxfId="8" priority="220" operator="beginsWith" text="CLIC">
      <formula>LEFT((V4),LEN("CLIC"))=("CLIC")</formula>
    </cfRule>
  </conditionalFormatting>
  <conditionalFormatting sqref="AF4:AF15 AG4 U5 AJ5:AJ6 AG6:AI6 E8:H10 K8:O8 AG8:AJ11 D10 K10:O10 R10:V10 Y10:AC10 K14 N14:O14">
    <cfRule type="beginsWith" dxfId="0" priority="221" operator="beginsWith" text="PRE">
      <formula>LEFT((AF4),LEN("PRE"))=("PRE")</formula>
    </cfRule>
  </conditionalFormatting>
  <conditionalFormatting sqref="AF4:AF15 AG4 U5 AJ5:AJ6 AG6:AI6 E8:H10 K8:O8 AG8:AJ11 D10 K10:O10 R10:V10 Y10:AC10 K14 N14:O14">
    <cfRule type="beginsWith" dxfId="1" priority="222" operator="beginsWith" text="VRE">
      <formula>LEFT((AF4),LEN("VRE"))=("VRE")</formula>
    </cfRule>
  </conditionalFormatting>
  <conditionalFormatting sqref="AF4:AF15 AG4 U5 AJ5:AJ6 AG6:AI6 E8:H10 K8:O8 AG8:AJ11 D10 K10:O10 R10:V10 Y10:AC10 K14 N14:O14">
    <cfRule type="beginsWith" dxfId="2" priority="223" operator="beginsWith" text="ONL">
      <formula>LEFT((AF4),LEN("ONL"))=("ONL")</formula>
    </cfRule>
  </conditionalFormatting>
  <conditionalFormatting sqref="AF4:AF15 AG4 U5 AJ5:AJ6 AG6:AI6 E8:H10 K8:O8 AG8:AJ11 D10 K10:O10 R10:V10 Y10:AC10 K14 N14:O14">
    <cfRule type="beginsWith" dxfId="3" priority="224" operator="beginsWith" text="ATR">
      <formula>LEFT((AF4),LEN("ATR"))=("ATR")</formula>
    </cfRule>
  </conditionalFormatting>
  <conditionalFormatting sqref="AF4:AF15 AG4 U5 AJ5:AJ6 AG6:AI6 E8:H10 K8:O8 AG8:AJ11 D10 K10:O10 R10:V10 Y10:AC10 K14 N14:O14">
    <cfRule type="beginsWith" dxfId="4" priority="225" operator="beginsWith" text="AUJ">
      <formula>LEFT((AF4),LEN("AUJ"))=("AUJ")</formula>
    </cfRule>
  </conditionalFormatting>
  <conditionalFormatting sqref="AF4:AF15 AG4 U5 AJ5:AJ6 AG6:AI6 E8:H10 K8:O8 AG8:AJ11 D10 K10:O10 R10:V10 Y10:AC10 K14 N14:O14">
    <cfRule type="beginsWith" dxfId="5" priority="226" operator="beginsWith" text="REC">
      <formula>LEFT((AF4),LEN("REC"))=("REC")</formula>
    </cfRule>
  </conditionalFormatting>
  <conditionalFormatting sqref="AF4:AF15 AG4 U5 AJ5:AJ6 AG6:AI6 E8:H10 K8:O8 AG8:AJ11 D10 K10:O10 R10:V10 Y10:AC10 K14 N14:O14">
    <cfRule type="beginsWith" dxfId="6" priority="227" operator="beginsWith" text="CLI">
      <formula>LEFT((AF4),LEN("CLI"))=("CLI")</formula>
    </cfRule>
  </conditionalFormatting>
  <conditionalFormatting sqref="AF4:AF15 AG4 U5 AJ5:AJ6 AG6:AI6 E8:H10 K8:O8 AG8:AJ11 D10 K10:O10 R10:V10 Y10:AC10 K14 N14:O14">
    <cfRule type="beginsWith" dxfId="7" priority="228" operator="beginsWith" text="INT">
      <formula>LEFT((AF4),LEN("INT"))=("INT")</formula>
    </cfRule>
  </conditionalFormatting>
  <conditionalFormatting sqref="AF4:AF15 AG4 U5 AJ5:AJ6 AG6:AI6 E8:H10 K8:O8 AG8:AJ11 D10 K10:O10 R10:V10 Y10:AC10 K14 N14:O14">
    <cfRule type="beginsWith" dxfId="8" priority="229" operator="beginsWith" text="CLIC">
      <formula>LEFT((AF4),LEN("CLIC"))=("CLIC")</formula>
    </cfRule>
  </conditionalFormatting>
  <conditionalFormatting sqref="AF4:AF6 AJ5:AJ6 AG6:AI6">
    <cfRule type="beginsWith" dxfId="0" priority="230" operator="beginsWith" text="PRE">
      <formula>LEFT((AF4),LEN("PRE"))=("PRE")</formula>
    </cfRule>
  </conditionalFormatting>
  <conditionalFormatting sqref="AF4:AF6 AJ5:AJ6 AG6:AI6">
    <cfRule type="beginsWith" dxfId="1" priority="231" operator="beginsWith" text="VRE">
      <formula>LEFT((AF4),LEN("VRE"))=("VRE")</formula>
    </cfRule>
  </conditionalFormatting>
  <conditionalFormatting sqref="AF4:AF6 AJ5:AJ6 AG6:AI6">
    <cfRule type="beginsWith" dxfId="2" priority="232" operator="beginsWith" text="ONL">
      <formula>LEFT((AF4),LEN("ONL"))=("ONL")</formula>
    </cfRule>
  </conditionalFormatting>
  <conditionalFormatting sqref="AF4:AF6 AJ5:AJ6 AG6:AI6">
    <cfRule type="beginsWith" dxfId="3" priority="233" operator="beginsWith" text="ATR">
      <formula>LEFT((AF4),LEN("ATR"))=("ATR")</formula>
    </cfRule>
  </conditionalFormatting>
  <conditionalFormatting sqref="AF4:AF6 AJ5:AJ6 AG6:AI6">
    <cfRule type="beginsWith" dxfId="4" priority="234" operator="beginsWith" text="AUJ">
      <formula>LEFT((AF4),LEN("AUJ"))=("AUJ")</formula>
    </cfRule>
  </conditionalFormatting>
  <conditionalFormatting sqref="AF4:AF6 AJ5:AJ6 AG6:AI6">
    <cfRule type="beginsWith" dxfId="5" priority="235" operator="beginsWith" text="REC">
      <formula>LEFT((AF4),LEN("REC"))=("REC")</formula>
    </cfRule>
  </conditionalFormatting>
  <conditionalFormatting sqref="AF4:AF6 AJ5:AJ6 AG6:AI6">
    <cfRule type="beginsWith" dxfId="6" priority="236" operator="beginsWith" text="CLI">
      <formula>LEFT((AF4),LEN("CLI"))=("CLI")</formula>
    </cfRule>
  </conditionalFormatting>
  <conditionalFormatting sqref="AF4:AF6 AJ5:AJ6 AG6:AI6">
    <cfRule type="beginsWith" dxfId="7" priority="237" operator="beginsWith" text="INT">
      <formula>LEFT((AF4),LEN("INT"))=("INT")</formula>
    </cfRule>
  </conditionalFormatting>
  <conditionalFormatting sqref="AF4:AF6 AJ5:AJ6 AG6:AI6">
    <cfRule type="beginsWith" dxfId="8" priority="238" operator="beginsWith" text="CLIC">
      <formula>LEFT((AF4),LEN("CLIC"))=("CLIC")</formula>
    </cfRule>
  </conditionalFormatting>
  <conditionalFormatting sqref="V7 Y7:AA8 AB8:AC8 AA11">
    <cfRule type="beginsWith" dxfId="0" priority="239" operator="beginsWith" text="PRE">
      <formula>LEFT((V7),LEN("PRE"))=("PRE")</formula>
    </cfRule>
  </conditionalFormatting>
  <conditionalFormatting sqref="V7 Y7:AA8 AB8:AC8 AA11">
    <cfRule type="beginsWith" dxfId="1" priority="240" operator="beginsWith" text="VRE">
      <formula>LEFT((V7),LEN("VRE"))=("VRE")</formula>
    </cfRule>
  </conditionalFormatting>
  <conditionalFormatting sqref="V7 Y7:AA8 AB8:AC8 AA11">
    <cfRule type="beginsWith" dxfId="2" priority="241" operator="beginsWith" text="ONL">
      <formula>LEFT((V7),LEN("ONL"))=("ONL")</formula>
    </cfRule>
  </conditionalFormatting>
  <conditionalFormatting sqref="V7 Y7:AA8 AB8:AC8 AA11">
    <cfRule type="beginsWith" dxfId="3" priority="242" operator="beginsWith" text="ATR">
      <formula>LEFT((V7),LEN("ATR"))=("ATR")</formula>
    </cfRule>
  </conditionalFormatting>
  <conditionalFormatting sqref="V7 Y7:AA8 AB8:AC8 AA11">
    <cfRule type="beginsWith" dxfId="4" priority="243" operator="beginsWith" text="AUJ">
      <formula>LEFT((V7),LEN("AUJ"))=("AUJ")</formula>
    </cfRule>
  </conditionalFormatting>
  <conditionalFormatting sqref="V7 Y7:AA8 AB8:AC8 AA11">
    <cfRule type="beginsWith" dxfId="5" priority="244" operator="beginsWith" text="REC">
      <formula>LEFT((V7),LEN("REC"))=("REC")</formula>
    </cfRule>
  </conditionalFormatting>
  <conditionalFormatting sqref="V7 Y7:AA8 AB8:AC8 AA11">
    <cfRule type="beginsWith" dxfId="6" priority="245" operator="beginsWith" text="CLI">
      <formula>LEFT((V7),LEN("CLI"))=("CLI")</formula>
    </cfRule>
  </conditionalFormatting>
  <conditionalFormatting sqref="V7 Y7:AA8 AB8:AC8 AA11">
    <cfRule type="beginsWith" dxfId="7" priority="246" operator="beginsWith" text="INT">
      <formula>LEFT((V7),LEN("INT"))=("INT")</formula>
    </cfRule>
  </conditionalFormatting>
  <conditionalFormatting sqref="V7 Y7:AA8 AB8:AC8 AA11">
    <cfRule type="beginsWith" dxfId="8" priority="247" operator="beginsWith" text="CLIC">
      <formula>LEFT((V7),LEN("CLIC"))=("CLIC")</formula>
    </cfRule>
  </conditionalFormatting>
  <conditionalFormatting sqref="Y11:Y12 Z12:AC12">
    <cfRule type="beginsWith" dxfId="0" priority="248" operator="beginsWith" text="PRE">
      <formula>LEFT((Y11),LEN("PRE"))=("PRE")</formula>
    </cfRule>
  </conditionalFormatting>
  <conditionalFormatting sqref="Y11:Y12 Z12:AC12">
    <cfRule type="beginsWith" dxfId="1" priority="249" operator="beginsWith" text="VRE">
      <formula>LEFT((Y11),LEN("VRE"))=("VRE")</formula>
    </cfRule>
  </conditionalFormatting>
  <conditionalFormatting sqref="Y11:Y12 Z12:AC12">
    <cfRule type="beginsWith" dxfId="2" priority="250" operator="beginsWith" text="ONL">
      <formula>LEFT((Y11),LEN("ONL"))=("ONL")</formula>
    </cfRule>
  </conditionalFormatting>
  <conditionalFormatting sqref="Y11:Y12 Z12:AC12">
    <cfRule type="beginsWith" dxfId="3" priority="251" operator="beginsWith" text="ATR">
      <formula>LEFT((Y11),LEN("ATR"))=("ATR")</formula>
    </cfRule>
  </conditionalFormatting>
  <conditionalFormatting sqref="Y11:Y12 Z12:AC12">
    <cfRule type="beginsWith" dxfId="4" priority="252" operator="beginsWith" text="AUJ">
      <formula>LEFT((Y11),LEN("AUJ"))=("AUJ")</formula>
    </cfRule>
  </conditionalFormatting>
  <conditionalFormatting sqref="Y11:Y12 Z12:AC12">
    <cfRule type="beginsWith" dxfId="5" priority="253" operator="beginsWith" text="REC">
      <formula>LEFT((Y11),LEN("REC"))=("REC")</formula>
    </cfRule>
  </conditionalFormatting>
  <conditionalFormatting sqref="Y11:Y12 Z12:AC12">
    <cfRule type="beginsWith" dxfId="6" priority="254" operator="beginsWith" text="CLI">
      <formula>LEFT((Y11),LEN("CLI"))=("CLI")</formula>
    </cfRule>
  </conditionalFormatting>
  <conditionalFormatting sqref="Y11:Y12 Z12:AC12">
    <cfRule type="beginsWith" dxfId="7" priority="255" operator="beginsWith" text="INT">
      <formula>LEFT((Y11),LEN("INT"))=("INT")</formula>
    </cfRule>
  </conditionalFormatting>
  <conditionalFormatting sqref="Y11:Y12 Z12:AC12">
    <cfRule type="beginsWith" dxfId="8" priority="256" operator="beginsWith" text="CLIC">
      <formula>LEFT((Y11),LEN("CLIC"))=("CLIC")</formula>
    </cfRule>
  </conditionalFormatting>
  <conditionalFormatting sqref="R4 AF4:AF6 U5:V6 Y5:Y6 Z5:Z7 AA5:AC6 AG5:AJ6 Q6:T6 W6 X7 S8:W8 AB8:AC8">
    <cfRule type="beginsWith" dxfId="0" priority="257" operator="beginsWith" text="PRE">
      <formula>LEFT((R4),LEN("PRE"))=("PRE")</formula>
    </cfRule>
  </conditionalFormatting>
  <conditionalFormatting sqref="R4 AF4:AF6 U5:V6 Y5:Y6 Z5:Z7 AA5:AC6 AG5:AJ6 Q6:T6 W6 X7 S8:W8 AB8:AC8">
    <cfRule type="beginsWith" dxfId="1" priority="258" operator="beginsWith" text="VRE">
      <formula>LEFT((R4),LEN("VRE"))=("VRE")</formula>
    </cfRule>
  </conditionalFormatting>
  <conditionalFormatting sqref="R4 AF4:AF6 U5:V6 Y5:Y6 Z5:Z7 AA5:AC6 AG5:AJ6 Q6:T6 W6 X7 S8:W8 AB8:AC8">
    <cfRule type="beginsWith" dxfId="2" priority="259" operator="beginsWith" text="ONL">
      <formula>LEFT((R4),LEN("ONL"))=("ONL")</formula>
    </cfRule>
  </conditionalFormatting>
  <conditionalFormatting sqref="R4 AF4:AF6 U5:V6 Y5:Y6 Z5:Z7 AA5:AC6 AG5:AJ6 Q6:T6 W6 X7 S8:W8 AB8:AC8">
    <cfRule type="beginsWith" dxfId="3" priority="260" operator="beginsWith" text="ATR">
      <formula>LEFT((R4),LEN("ATR"))=("ATR")</formula>
    </cfRule>
  </conditionalFormatting>
  <conditionalFormatting sqref="R4 AF4:AF6 U5:V6 Y5:Y6 Z5:Z7 AA5:AC6 AG5:AJ6 Q6:T6 W6 X7 S8:W8 AB8:AC8">
    <cfRule type="beginsWith" dxfId="4" priority="261" operator="beginsWith" text="AUJ">
      <formula>LEFT((R4),LEN("AUJ"))=("AUJ")</formula>
    </cfRule>
  </conditionalFormatting>
  <conditionalFormatting sqref="R4 AF4:AF6 U5:V6 Y5:Y6 Z5:Z7 AA5:AC6 AG5:AJ6 Q6:T6 W6 X7 S8:W8 AB8:AC8">
    <cfRule type="beginsWith" dxfId="5" priority="262" operator="beginsWith" text="REC">
      <formula>LEFT((R4),LEN("REC"))=("REC")</formula>
    </cfRule>
  </conditionalFormatting>
  <conditionalFormatting sqref="R4 AF4:AF6 U5:V6 Y5:Y6 Z5:Z7 AA5:AC6 AG5:AJ6 Q6:T6 W6 X7 S8:W8 AB8:AC8">
    <cfRule type="beginsWith" dxfId="6" priority="263" operator="beginsWith" text="CLI">
      <formula>LEFT((R4),LEN("CLI"))=("CLI")</formula>
    </cfRule>
  </conditionalFormatting>
  <conditionalFormatting sqref="R4 AF4:AF6 U5:V6 Y5:Y6 Z5:Z7 AA5:AC6 AG5:AJ6 Q6:T6 W6 X7 S8:W8 AB8:AC8">
    <cfRule type="beginsWith" dxfId="7" priority="264" operator="beginsWith" text="INT">
      <formula>LEFT((R4),LEN("INT"))=("INT")</formula>
    </cfRule>
  </conditionalFormatting>
  <conditionalFormatting sqref="R4 AF4:AF6 U5:V6 Y5:Y6 Z5:Z7 AA5:AC6 AG5:AJ6 Q6:T6 W6 X7 S8:W8 AB8:AC8">
    <cfRule type="beginsWith" dxfId="8" priority="265" operator="beginsWith" text="CLIC">
      <formula>LEFT((R4),LEN("CLIC"))=("CLIC")</formula>
    </cfRule>
  </conditionalFormatting>
  <conditionalFormatting sqref="E8:H10 K8:O8 D10 K10:O10 R10:V10 Y10:AC10 AF10:AJ10 K14 N14:O14">
    <cfRule type="beginsWith" dxfId="0" priority="266" operator="beginsWith" text="PRE">
      <formula>LEFT((E8),LEN("PRE"))=("PRE")</formula>
    </cfRule>
  </conditionalFormatting>
  <conditionalFormatting sqref="E8:H10 K8:O8 D10 K10:O10 R10:V10 Y10:AC10 AF10:AJ10 K14 N14:O14">
    <cfRule type="beginsWith" dxfId="1" priority="267" operator="beginsWith" text="VRE">
      <formula>LEFT((E8),LEN("VRE"))=("VRE")</formula>
    </cfRule>
  </conditionalFormatting>
  <conditionalFormatting sqref="E8:H10 K8:O8 D10 K10:O10 R10:V10 Y10:AC10 AF10:AJ10 K14 N14:O14">
    <cfRule type="beginsWith" dxfId="2" priority="268" operator="beginsWith" text="ONL">
      <formula>LEFT((E8),LEN("ONL"))=("ONL")</formula>
    </cfRule>
  </conditionalFormatting>
  <conditionalFormatting sqref="E8:H10 K8:O8 D10 K10:O10 R10:V10 Y10:AC10 AF10:AJ10 K14 N14:O14">
    <cfRule type="beginsWith" dxfId="3" priority="269" operator="beginsWith" text="ATR">
      <formula>LEFT((E8),LEN("ATR"))=("ATR")</formula>
    </cfRule>
  </conditionalFormatting>
  <conditionalFormatting sqref="E8:H10 K8:O8 D10 K10:O10 R10:V10 Y10:AC10 AF10:AJ10 K14 N14:O14">
    <cfRule type="beginsWith" dxfId="4" priority="270" operator="beginsWith" text="AUJ">
      <formula>LEFT((E8),LEN("AUJ"))=("AUJ")</formula>
    </cfRule>
  </conditionalFormatting>
  <conditionalFormatting sqref="E8:H10 K8:O8 D10 K10:O10 R10:V10 Y10:AC10 AF10:AJ10 K14 N14:O14">
    <cfRule type="beginsWith" dxfId="5" priority="271" operator="beginsWith" text="REC">
      <formula>LEFT((E8),LEN("REC"))=("REC")</formula>
    </cfRule>
  </conditionalFormatting>
  <conditionalFormatting sqref="E8:H10 K8:O8 D10 K10:O10 R10:V10 Y10:AC10 AF10:AJ10 K14 N14:O14">
    <cfRule type="beginsWith" dxfId="6" priority="272" operator="beginsWith" text="CLI">
      <formula>LEFT((E8),LEN("CLI"))=("CLI")</formula>
    </cfRule>
  </conditionalFormatting>
  <conditionalFormatting sqref="E8:H10 K8:O8 D10 K10:O10 R10:V10 Y10:AC10 AF10:AJ10 K14 N14:O14">
    <cfRule type="beginsWith" dxfId="7" priority="273" operator="beginsWith" text="INT">
      <formula>LEFT((E8),LEN("INT"))=("INT")</formula>
    </cfRule>
  </conditionalFormatting>
  <conditionalFormatting sqref="E8:H10 K8:O8 D10 K10:O10 R10:V10 Y10:AC10 AF10:AJ10 K14 N14:O14">
    <cfRule type="beginsWith" dxfId="8" priority="274" operator="beginsWith" text="CLIC">
      <formula>LEFT((E8),LEN("CLIC"))=("CLIC")</formula>
    </cfRule>
  </conditionalFormatting>
  <conditionalFormatting sqref="K4:N15 O4:O8 R4:R8 V4:V8 Y4:AC8 AF4:AJ10 D5:H6 S5:U8 W6 X7 D8 E8:H10 W8 D10 O10 R10:V10 Y10:Z10 AA10:AA11 AB10:AC10 O14">
    <cfRule type="beginsWith" dxfId="0" priority="275" operator="beginsWith" text="PRE">
      <formula>LEFT((K4),LEN("PRE"))=("PRE")</formula>
    </cfRule>
  </conditionalFormatting>
  <conditionalFormatting sqref="K4:N15 O4:O8 R4:R8 V4:V8 Y4:AC8 AF4:AJ10 D5:H6 S5:U8 W6 X7 D8 E8:H10 W8 D10 O10 R10:V10 Y10:Z10 AA10:AA11 AB10:AC10 O14">
    <cfRule type="beginsWith" dxfId="1" priority="276" operator="beginsWith" text="VRE">
      <formula>LEFT((K4),LEN("VRE"))=("VRE")</formula>
    </cfRule>
  </conditionalFormatting>
  <conditionalFormatting sqref="K4:N15 O4:O8 R4:R8 V4:V8 Y4:AC8 AF4:AJ10 D5:H6 S5:U8 W6 X7 D8 E8:H10 W8 D10 O10 R10:V10 Y10:Z10 AA10:AA11 AB10:AC10 O14">
    <cfRule type="beginsWith" dxfId="2" priority="277" operator="beginsWith" text="ONL">
      <formula>LEFT((K4),LEN("ONL"))=("ONL")</formula>
    </cfRule>
  </conditionalFormatting>
  <conditionalFormatting sqref="K4:N15 O4:O8 R4:R8 V4:V8 Y4:AC8 AF4:AJ10 D5:H6 S5:U8 W6 X7 D8 E8:H10 W8 D10 O10 R10:V10 Y10:Z10 AA10:AA11 AB10:AC10 O14">
    <cfRule type="beginsWith" dxfId="3" priority="278" operator="beginsWith" text="ATR">
      <formula>LEFT((K4),LEN("ATR"))=("ATR")</formula>
    </cfRule>
  </conditionalFormatting>
  <conditionalFormatting sqref="K4:N15 O4:O8 R4:R8 V4:V8 Y4:AC8 AF4:AJ10 D5:H6 S5:U8 W6 X7 D8 E8:H10 W8 D10 O10 R10:V10 Y10:Z10 AA10:AA11 AB10:AC10 O14">
    <cfRule type="beginsWith" dxfId="4" priority="279" operator="beginsWith" text="AUJ">
      <formula>LEFT((K4),LEN("AUJ"))=("AUJ")</formula>
    </cfRule>
  </conditionalFormatting>
  <conditionalFormatting sqref="K4:N15 O4:O8 R4:R8 V4:V8 Y4:AC8 AF4:AJ10 D5:H6 S5:U8 W6 X7 D8 E8:H10 W8 D10 O10 R10:V10 Y10:Z10 AA10:AA11 AB10:AC10 O14">
    <cfRule type="beginsWith" dxfId="5" priority="280" operator="beginsWith" text="REC">
      <formula>LEFT((K4),LEN("REC"))=("REC")</formula>
    </cfRule>
  </conditionalFormatting>
  <conditionalFormatting sqref="K4:N15 O4:O8 R4:R8 V4:V8 Y4:AC8 AF4:AJ10 D5:H6 S5:U8 W6 X7 D8 E8:H10 W8 D10 O10 R10:V10 Y10:Z10 AA10:AA11 AB10:AC10 O14">
    <cfRule type="beginsWith" dxfId="6" priority="281" operator="beginsWith" text="CLI">
      <formula>LEFT((K4),LEN("CLI"))=("CLI")</formula>
    </cfRule>
  </conditionalFormatting>
  <conditionalFormatting sqref="K4:N15 O4:O8 R4:R8 V4:V8 Y4:AC8 AF4:AJ10 D5:H6 S5:U8 W6 X7 D8 E8:H10 W8 D10 O10 R10:V10 Y10:Z10 AA10:AA11 AB10:AC10 O14">
    <cfRule type="beginsWith" dxfId="7" priority="282" operator="beginsWith" text="INT">
      <formula>LEFT((K4),LEN("INT"))=("INT")</formula>
    </cfRule>
  </conditionalFormatting>
  <conditionalFormatting sqref="K4:N15 O4:O8 R4:R8 V4:V8 Y4:AC8 AF4:AJ10 D5:H6 S5:U8 W6 X7 D8 E8:H10 W8 D10 O10 R10:V10 Y10:Z10 AA10:AA11 AB10:AC10 O14">
    <cfRule type="beginsWith" dxfId="8" priority="283" operator="beginsWith" text="CLIC">
      <formula>LEFT((K4),LEN("CLIC"))=("CLIC")</formula>
    </cfRule>
  </conditionalFormatting>
  <conditionalFormatting sqref="Z4:AC15 AF4:AJ7 Y7 Y10 AF10:AJ10">
    <cfRule type="beginsWith" dxfId="0" priority="284" operator="beginsWith" text="PRE">
      <formula>LEFT((Z4),LEN("PRE"))=("PRE")</formula>
    </cfRule>
  </conditionalFormatting>
  <conditionalFormatting sqref="Z4:AC15 AF4:AJ7 Y7 Y10 AF10:AJ10">
    <cfRule type="beginsWith" dxfId="1" priority="285" operator="beginsWith" text="VRE">
      <formula>LEFT((Z4),LEN("VRE"))=("VRE")</formula>
    </cfRule>
  </conditionalFormatting>
  <conditionalFormatting sqref="Z4:AC15 AF4:AJ7 Y7 Y10 AF10:AJ10">
    <cfRule type="beginsWith" dxfId="2" priority="286" operator="beginsWith" text="ONL">
      <formula>LEFT((Z4),LEN("ONL"))=("ONL")</formula>
    </cfRule>
  </conditionalFormatting>
  <conditionalFormatting sqref="Z4:AC15 AF4:AJ7 Y7 Y10 AF10:AJ10">
    <cfRule type="beginsWith" dxfId="3" priority="287" operator="beginsWith" text="ATR">
      <formula>LEFT((Z4),LEN("ATR"))=("ATR")</formula>
    </cfRule>
  </conditionalFormatting>
  <conditionalFormatting sqref="Z4:AC15 AF4:AJ7 Y7 Y10 AF10:AJ10">
    <cfRule type="beginsWith" dxfId="4" priority="288" operator="beginsWith" text="AUJ">
      <formula>LEFT((Z4),LEN("AUJ"))=("AUJ")</formula>
    </cfRule>
  </conditionalFormatting>
  <conditionalFormatting sqref="Z4:AC15 AF4:AJ7 Y7 Y10 AF10:AJ10">
    <cfRule type="beginsWith" dxfId="5" priority="289" operator="beginsWith" text="REC">
      <formula>LEFT((Z4),LEN("REC"))=("REC")</formula>
    </cfRule>
  </conditionalFormatting>
  <conditionalFormatting sqref="Z4:AC15 AF4:AJ7 Y7 Y10 AF10:AJ10">
    <cfRule type="beginsWith" dxfId="6" priority="290" operator="beginsWith" text="CLI">
      <formula>LEFT((Z4),LEN("CLI"))=("CLI")</formula>
    </cfRule>
  </conditionalFormatting>
  <conditionalFormatting sqref="Z4:AC15 AF4:AJ7 Y7 Y10 AF10:AJ10">
    <cfRule type="beginsWith" dxfId="7" priority="291" operator="beginsWith" text="INT">
      <formula>LEFT((Z4),LEN("INT"))=("INT")</formula>
    </cfRule>
  </conditionalFormatting>
  <conditionalFormatting sqref="Z4:AC15 AF4:AJ7 Y7 Y10 AF10:AJ10">
    <cfRule type="beginsWith" dxfId="8" priority="292" operator="beginsWith" text="CLIC">
      <formula>LEFT((Z4),LEN("CLIC"))=("CLIC")</formula>
    </cfRule>
  </conditionalFormatting>
  <conditionalFormatting sqref="R4:R15 V4 Y4:Y5 Z4:AC4 AF4:AJ4 S7:V7 X7 Y7:AC8 AF7:AJ10 E8:H10 K8:O8 D10 K10:O10 S10:S11 T10 U10:V11 Y10:Z10 AA10:AA11 AB10:AC10 K14 N14:O14">
    <cfRule type="beginsWith" dxfId="0" priority="293" operator="beginsWith" text="PRE">
      <formula>LEFT((R4),LEN("PRE"))=("PRE")</formula>
    </cfRule>
  </conditionalFormatting>
  <conditionalFormatting sqref="R4:R15 V4 Y4:Y5 Z4:AC4 AF4:AJ4 S7:V7 X7 Y7:AC8 AF7:AJ10 E8:H10 K8:O8 D10 K10:O10 S10:S11 T10 U10:V11 Y10:Z10 AA10:AA11 AB10:AC10 K14 N14:O14">
    <cfRule type="beginsWith" dxfId="1" priority="294" operator="beginsWith" text="VRE">
      <formula>LEFT((R4),LEN("VRE"))=("VRE")</formula>
    </cfRule>
  </conditionalFormatting>
  <conditionalFormatting sqref="R4:R15 V4 Y4:Y5 Z4:AC4 AF4:AJ4 S7:V7 X7 Y7:AC8 AF7:AJ10 E8:H10 K8:O8 D10 K10:O10 S10:S11 T10 U10:V11 Y10:Z10 AA10:AA11 AB10:AC10 K14 N14:O14">
    <cfRule type="beginsWith" dxfId="2" priority="295" operator="beginsWith" text="ONL">
      <formula>LEFT((R4),LEN("ONL"))=("ONL")</formula>
    </cfRule>
  </conditionalFormatting>
  <conditionalFormatting sqref="R4:R15 V4 Y4:Y5 Z4:AC4 AF4:AJ4 S7:V7 X7 Y7:AC8 AF7:AJ10 E8:H10 K8:O8 D10 K10:O10 S10:S11 T10 U10:V11 Y10:Z10 AA10:AA11 AB10:AC10 K14 N14:O14">
    <cfRule type="beginsWith" dxfId="3" priority="296" operator="beginsWith" text="ATR">
      <formula>LEFT((R4),LEN("ATR"))=("ATR")</formula>
    </cfRule>
  </conditionalFormatting>
  <conditionalFormatting sqref="R4:R15 V4 Y4:Y5 Z4:AC4 AF4:AJ4 S7:V7 X7 Y7:AC8 AF7:AJ10 E8:H10 K8:O8 D10 K10:O10 S10:S11 T10 U10:V11 Y10:Z10 AA10:AA11 AB10:AC10 K14 N14:O14">
    <cfRule type="beginsWith" dxfId="4" priority="297" operator="beginsWith" text="AUJ">
      <formula>LEFT((R4),LEN("AUJ"))=("AUJ")</formula>
    </cfRule>
  </conditionalFormatting>
  <conditionalFormatting sqref="R4:R15 V4 Y4:Y5 Z4:AC4 AF4:AJ4 S7:V7 X7 Y7:AC8 AF7:AJ10 E8:H10 K8:O8 D10 K10:O10 S10:S11 T10 U10:V11 Y10:Z10 AA10:AA11 AB10:AC10 K14 N14:O14">
    <cfRule type="beginsWith" dxfId="5" priority="298" operator="beginsWith" text="REC">
      <formula>LEFT((R4),LEN("REC"))=("REC")</formula>
    </cfRule>
  </conditionalFormatting>
  <conditionalFormatting sqref="R4:R15 V4 Y4:Y5 Z4:AC4 AF4:AJ4 S7:V7 X7 Y7:AC8 AF7:AJ10 E8:H10 K8:O8 D10 K10:O10 S10:S11 T10 U10:V11 Y10:Z10 AA10:AA11 AB10:AC10 K14 N14:O14">
    <cfRule type="beginsWith" dxfId="6" priority="299" operator="beginsWith" text="CLI">
      <formula>LEFT((R4),LEN("CLI"))=("CLI")</formula>
    </cfRule>
  </conditionalFormatting>
  <conditionalFormatting sqref="R4:R15 V4 Y4:Y5 Z4:AC4 AF4:AJ4 S7:V7 X7 Y7:AC8 AF7:AJ10 E8:H10 K8:O8 D10 K10:O10 S10:S11 T10 U10:V11 Y10:Z10 AA10:AA11 AB10:AC10 K14 N14:O14">
    <cfRule type="beginsWith" dxfId="7" priority="300" operator="beginsWith" text="INT">
      <formula>LEFT((R4),LEN("INT"))=("INT")</formula>
    </cfRule>
  </conditionalFormatting>
  <conditionalFormatting sqref="R4:R15 V4 Y4:Y5 Z4:AC4 AF4:AJ4 S7:V7 X7 Y7:AC8 AF7:AJ10 E8:H10 K8:O8 D10 K10:O10 S10:S11 T10 U10:V11 Y10:Z10 AA10:AA11 AB10:AC10 K14 N14:O14">
    <cfRule type="beginsWith" dxfId="8" priority="301" operator="beginsWith" text="CLIC">
      <formula>LEFT((R4),LEN("CLIC"))=("CLIC")</formula>
    </cfRule>
  </conditionalFormatting>
  <conditionalFormatting sqref="AG4:AJ15 Z5:AC5 AF5 L8:O8 K10:L10 R10:V10 Y10:AC10 AF10">
    <cfRule type="beginsWith" dxfId="0" priority="302" operator="beginsWith" text="PRE">
      <formula>LEFT((AG4),LEN("PRE"))=("PRE")</formula>
    </cfRule>
  </conditionalFormatting>
  <conditionalFormatting sqref="AG4:AJ15 Z5:AC5 AF5 L8:O8 K10:L10 R10:V10 Y10:AC10 AF10">
    <cfRule type="beginsWith" dxfId="1" priority="303" operator="beginsWith" text="VRE">
      <formula>LEFT((AG4),LEN("VRE"))=("VRE")</formula>
    </cfRule>
  </conditionalFormatting>
  <conditionalFormatting sqref="AG4:AJ15 Z5:AC5 AF5 L8:O8 K10:L10 R10:V10 Y10:AC10 AF10">
    <cfRule type="beginsWith" dxfId="2" priority="304" operator="beginsWith" text="ONL">
      <formula>LEFT((AG4),LEN("ONL"))=("ONL")</formula>
    </cfRule>
  </conditionalFormatting>
  <conditionalFormatting sqref="AG4:AJ15 Z5:AC5 AF5 L8:O8 K10:L10 R10:V10 Y10:AC10 AF10">
    <cfRule type="beginsWith" dxfId="3" priority="305" operator="beginsWith" text="ATR">
      <formula>LEFT((AG4),LEN("ATR"))=("ATR")</formula>
    </cfRule>
  </conditionalFormatting>
  <conditionalFormatting sqref="AG4:AJ15 Z5:AC5 AF5 L8:O8 K10:L10 R10:V10 Y10:AC10 AF10">
    <cfRule type="beginsWith" dxfId="4" priority="306" operator="beginsWith" text="AUJ">
      <formula>LEFT((AG4),LEN("AUJ"))=("AUJ")</formula>
    </cfRule>
  </conditionalFormatting>
  <conditionalFormatting sqref="AG4:AJ15 Z5:AC5 AF5 L8:O8 K10:L10 R10:V10 Y10:AC10 AF10">
    <cfRule type="beginsWith" dxfId="5" priority="307" operator="beginsWith" text="REC">
      <formula>LEFT((AG4),LEN("REC"))=("REC")</formula>
    </cfRule>
  </conditionalFormatting>
  <conditionalFormatting sqref="AG4:AJ15 Z5:AC5 AF5 L8:O8 K10:L10 R10:V10 Y10:AC10 AF10">
    <cfRule type="beginsWith" dxfId="6" priority="308" operator="beginsWith" text="CLI">
      <formula>LEFT((AG4),LEN("CLI"))=("CLI")</formula>
    </cfRule>
  </conditionalFormatting>
  <conditionalFormatting sqref="AG4:AJ15 Z5:AC5 AF5 L8:O8 K10:L10 R10:V10 Y10:AC10 AF10">
    <cfRule type="beginsWith" dxfId="7" priority="309" operator="beginsWith" text="INT">
      <formula>LEFT((AG4),LEN("INT"))=("INT")</formula>
    </cfRule>
  </conditionalFormatting>
  <conditionalFormatting sqref="AG4:AJ15 Z5:AC5 AF5 L8:O8 K10:L10 R10:V10 Y10:AC10 AF10">
    <cfRule type="beginsWith" dxfId="8" priority="310" operator="beginsWith" text="CLIC">
      <formula>LEFT((AG4),LEN("CLIC"))=("CLIC")</formula>
    </cfRule>
  </conditionalFormatting>
  <conditionalFormatting sqref="S12:V12">
    <cfRule type="beginsWith" dxfId="0" priority="311" operator="beginsWith" text="PRE">
      <formula>LEFT((S12),LEN("PRE"))=("PRE")</formula>
    </cfRule>
  </conditionalFormatting>
  <conditionalFormatting sqref="S12:V12">
    <cfRule type="beginsWith" dxfId="1" priority="312" operator="beginsWith" text="VRE">
      <formula>LEFT((S12),LEN("VRE"))=("VRE")</formula>
    </cfRule>
  </conditionalFormatting>
  <conditionalFormatting sqref="S12:V12">
    <cfRule type="beginsWith" dxfId="2" priority="313" operator="beginsWith" text="ONL">
      <formula>LEFT((S12),LEN("ONL"))=("ONL")</formula>
    </cfRule>
  </conditionalFormatting>
  <conditionalFormatting sqref="S12:V12">
    <cfRule type="beginsWith" dxfId="3" priority="314" operator="beginsWith" text="ATR">
      <formula>LEFT((S12),LEN("ATR"))=("ATR")</formula>
    </cfRule>
  </conditionalFormatting>
  <conditionalFormatting sqref="S12:V12">
    <cfRule type="beginsWith" dxfId="4" priority="315" operator="beginsWith" text="AUJ">
      <formula>LEFT((S12),LEN("AUJ"))=("AUJ")</formula>
    </cfRule>
  </conditionalFormatting>
  <conditionalFormatting sqref="S12:V12">
    <cfRule type="beginsWith" dxfId="5" priority="316" operator="beginsWith" text="REC">
      <formula>LEFT((S12),LEN("REC"))=("REC")</formula>
    </cfRule>
  </conditionalFormatting>
  <conditionalFormatting sqref="S12:V12">
    <cfRule type="beginsWith" dxfId="6" priority="317" operator="beginsWith" text="CLI">
      <formula>LEFT((S12),LEN("CLI"))=("CLI")</formula>
    </cfRule>
  </conditionalFormatting>
  <conditionalFormatting sqref="S12:V12">
    <cfRule type="beginsWith" dxfId="7" priority="318" operator="beginsWith" text="INT">
      <formula>LEFT((S12),LEN("INT"))=("INT")</formula>
    </cfRule>
  </conditionalFormatting>
  <conditionalFormatting sqref="S12:V12">
    <cfRule type="beginsWith" dxfId="8" priority="319" operator="beginsWith" text="CLIC">
      <formula>LEFT((S12),LEN("CLIC"))=("CLIC")</formula>
    </cfRule>
  </conditionalFormatting>
  <conditionalFormatting sqref="R11:V11">
    <cfRule type="beginsWith" dxfId="0" priority="320" operator="beginsWith" text="PRE">
      <formula>LEFT((R11),LEN("PRE"))=("PRE")</formula>
    </cfRule>
  </conditionalFormatting>
  <conditionalFormatting sqref="R11:V11">
    <cfRule type="beginsWith" dxfId="1" priority="321" operator="beginsWith" text="VRE">
      <formula>LEFT((R11),LEN("VRE"))=("VRE")</formula>
    </cfRule>
  </conditionalFormatting>
  <conditionalFormatting sqref="R11:V11">
    <cfRule type="beginsWith" dxfId="2" priority="322" operator="beginsWith" text="ONL">
      <formula>LEFT((R11),LEN("ONL"))=("ONL")</formula>
    </cfRule>
  </conditionalFormatting>
  <conditionalFormatting sqref="R11:V11">
    <cfRule type="beginsWith" dxfId="3" priority="323" operator="beginsWith" text="ATR">
      <formula>LEFT((R11),LEN("ATR"))=("ATR")</formula>
    </cfRule>
  </conditionalFormatting>
  <conditionalFormatting sqref="R11:V11">
    <cfRule type="beginsWith" dxfId="4" priority="324" operator="beginsWith" text="AUJ">
      <formula>LEFT((R11),LEN("AUJ"))=("AUJ")</formula>
    </cfRule>
  </conditionalFormatting>
  <conditionalFormatting sqref="R11:V11">
    <cfRule type="beginsWith" dxfId="5" priority="325" operator="beginsWith" text="REC">
      <formula>LEFT((R11),LEN("REC"))=("REC")</formula>
    </cfRule>
  </conditionalFormatting>
  <conditionalFormatting sqref="R11:V11">
    <cfRule type="beginsWith" dxfId="6" priority="326" operator="beginsWith" text="CLI">
      <formula>LEFT((R11),LEN("CLI"))=("CLI")</formula>
    </cfRule>
  </conditionalFormatting>
  <conditionalFormatting sqref="R11:V11">
    <cfRule type="beginsWith" dxfId="7" priority="327" operator="beginsWith" text="INT">
      <formula>LEFT((R11),LEN("INT"))=("INT")</formula>
    </cfRule>
  </conditionalFormatting>
  <conditionalFormatting sqref="R11:V11">
    <cfRule type="beginsWith" dxfId="8" priority="328" operator="beginsWith" text="CLIC">
      <formula>LEFT((R11),LEN("CLIC"))=("CLIC")</formula>
    </cfRule>
  </conditionalFormatting>
  <conditionalFormatting sqref="K4:K15 L4:O4 V4:V5 AB4:AC4 AF4:AG4 D5:H6 R5 U5 R7:R8 D8 E8:H10 L8:O8 Y8:AC8 AF8:AJ10 D10 L10:O10 R10:V10 Y10:Z10 AA10:AA11 AB10:AC10 N14:O14">
    <cfRule type="beginsWith" dxfId="0" priority="329" operator="beginsWith" text="PRE">
      <formula>LEFT((K4),LEN("PRE"))=("PRE")</formula>
    </cfRule>
  </conditionalFormatting>
  <conditionalFormatting sqref="K4:K15 L4:O4 V4:V5 AB4:AC4 AF4:AG4 D5:H6 R5 U5 R7:R8 D8 E8:H10 L8:O8 Y8:AC8 AF8:AJ10 D10 L10:O10 R10:V10 Y10:Z10 AA10:AA11 AB10:AC10 N14:O14">
    <cfRule type="beginsWith" dxfId="1" priority="330" operator="beginsWith" text="VRE">
      <formula>LEFT((K4),LEN("VRE"))=("VRE")</formula>
    </cfRule>
  </conditionalFormatting>
  <conditionalFormatting sqref="K4:K15 L4:O4 V4:V5 AB4:AC4 AF4:AG4 D5:H6 R5 U5 R7:R8 D8 E8:H10 L8:O8 Y8:AC8 AF8:AJ10 D10 L10:O10 R10:V10 Y10:Z10 AA10:AA11 AB10:AC10 N14:O14">
    <cfRule type="beginsWith" dxfId="2" priority="331" operator="beginsWith" text="ONL">
      <formula>LEFT((K4),LEN("ONL"))=("ONL")</formula>
    </cfRule>
  </conditionalFormatting>
  <conditionalFormatting sqref="K4:K15 L4:O4 V4:V5 AB4:AC4 AF4:AG4 D5:H6 R5 U5 R7:R8 D8 E8:H10 L8:O8 Y8:AC8 AF8:AJ10 D10 L10:O10 R10:V10 Y10:Z10 AA10:AA11 AB10:AC10 N14:O14">
    <cfRule type="beginsWith" dxfId="3" priority="332" operator="beginsWith" text="ATR">
      <formula>LEFT((K4),LEN("ATR"))=("ATR")</formula>
    </cfRule>
  </conditionalFormatting>
  <conditionalFormatting sqref="K4:K15 L4:O4 V4:V5 AB4:AC4 AF4:AG4 D5:H6 R5 U5 R7:R8 D8 E8:H10 L8:O8 Y8:AC8 AF8:AJ10 D10 L10:O10 R10:V10 Y10:Z10 AA10:AA11 AB10:AC10 N14:O14">
    <cfRule type="beginsWith" dxfId="4" priority="333" operator="beginsWith" text="AUJ">
      <formula>LEFT((K4),LEN("AUJ"))=("AUJ")</formula>
    </cfRule>
  </conditionalFormatting>
  <conditionalFormatting sqref="K4:K15 L4:O4 V4:V5 AB4:AC4 AF4:AG4 D5:H6 R5 U5 R7:R8 D8 E8:H10 L8:O8 Y8:AC8 AF8:AJ10 D10 L10:O10 R10:V10 Y10:Z10 AA10:AA11 AB10:AC10 N14:O14">
    <cfRule type="beginsWith" dxfId="5" priority="334" operator="beginsWith" text="REC">
      <formula>LEFT((K4),LEN("REC"))=("REC")</formula>
    </cfRule>
  </conditionalFormatting>
  <conditionalFormatting sqref="K4:K15 L4:O4 V4:V5 AB4:AC4 AF4:AG4 D5:H6 R5 U5 R7:R8 D8 E8:H10 L8:O8 Y8:AC8 AF8:AJ10 D10 L10:O10 R10:V10 Y10:Z10 AA10:AA11 AB10:AC10 N14:O14">
    <cfRule type="beginsWith" dxfId="6" priority="335" operator="beginsWith" text="CLI">
      <formula>LEFT((K4),LEN("CLI"))=("CLI")</formula>
    </cfRule>
  </conditionalFormatting>
  <conditionalFormatting sqref="K4:K15 L4:O4 V4:V5 AB4:AC4 AF4:AG4 D5:H6 R5 U5 R7:R8 D8 E8:H10 L8:O8 Y8:AC8 AF8:AJ10 D10 L10:O10 R10:V10 Y10:Z10 AA10:AA11 AB10:AC10 N14:O14">
    <cfRule type="beginsWith" dxfId="7" priority="336" operator="beginsWith" text="INT">
      <formula>LEFT((K4),LEN("INT"))=("INT")</formula>
    </cfRule>
  </conditionalFormatting>
  <conditionalFormatting sqref="K4:K15 L4:O4 V4:V5 AB4:AC4 AF4:AG4 D5:H6 R5 U5 R7:R8 D8 E8:H10 L8:O8 Y8:AC8 AF8:AJ10 D10 L10:O10 R10:V10 Y10:Z10 AA10:AA11 AB10:AC10 N14:O14">
    <cfRule type="beginsWith" dxfId="8" priority="337" operator="beginsWith" text="CLIC">
      <formula>LEFT((K4),LEN("CLIC"))=("CLIC")</formula>
    </cfRule>
  </conditionalFormatting>
  <conditionalFormatting sqref="Z11:AC11">
    <cfRule type="beginsWith" dxfId="0" priority="338" operator="beginsWith" text="PRE">
      <formula>LEFT((Z11),LEN("PRE"))=("PRE")</formula>
    </cfRule>
  </conditionalFormatting>
  <conditionalFormatting sqref="Z11:AC11">
    <cfRule type="beginsWith" dxfId="1" priority="339" operator="beginsWith" text="VRE">
      <formula>LEFT((Z11),LEN("VRE"))=("VRE")</formula>
    </cfRule>
  </conditionalFormatting>
  <conditionalFormatting sqref="Z11:AC11">
    <cfRule type="beginsWith" dxfId="2" priority="340" operator="beginsWith" text="ONL">
      <formula>LEFT((Z11),LEN("ONL"))=("ONL")</formula>
    </cfRule>
  </conditionalFormatting>
  <conditionalFormatting sqref="Z11:AC11">
    <cfRule type="beginsWith" dxfId="3" priority="341" operator="beginsWith" text="ATR">
      <formula>LEFT((Z11),LEN("ATR"))=("ATR")</formula>
    </cfRule>
  </conditionalFormatting>
  <conditionalFormatting sqref="Z11:AC11">
    <cfRule type="beginsWith" dxfId="4" priority="342" operator="beginsWith" text="AUJ">
      <formula>LEFT((Z11),LEN("AUJ"))=("AUJ")</formula>
    </cfRule>
  </conditionalFormatting>
  <conditionalFormatting sqref="Z11:AC11">
    <cfRule type="beginsWith" dxfId="5" priority="343" operator="beginsWith" text="REC">
      <formula>LEFT((Z11),LEN("REC"))=("REC")</formula>
    </cfRule>
  </conditionalFormatting>
  <conditionalFormatting sqref="Z11:AC11">
    <cfRule type="beginsWith" dxfId="6" priority="344" operator="beginsWith" text="CLI">
      <formula>LEFT((Z11),LEN("CLI"))=("CLI")</formula>
    </cfRule>
  </conditionalFormatting>
  <conditionalFormatting sqref="Z11:AC11">
    <cfRule type="beginsWith" dxfId="7" priority="345" operator="beginsWith" text="INT">
      <formula>LEFT((Z11),LEN("INT"))=("INT")</formula>
    </cfRule>
  </conditionalFormatting>
  <conditionalFormatting sqref="Z11:AC11">
    <cfRule type="beginsWith" dxfId="8" priority="346" operator="beginsWith" text="CLIC">
      <formula>LEFT((Z11),LEN("CLIC"))=("CLIC")</formula>
    </cfRule>
  </conditionalFormatting>
  <conditionalFormatting sqref="O4:O15 V7:V10 Y7:Z7 AA7:AA9 U8:U10 AC8:AC9 AF8:AJ9 R9:T10 Y9:Z9 AB9 N10 AA11 N14">
    <cfRule type="beginsWith" dxfId="0" priority="347" operator="beginsWith" text="PRE">
      <formula>LEFT((O4),LEN("PRE"))=("PRE")</formula>
    </cfRule>
  </conditionalFormatting>
  <conditionalFormatting sqref="O4:O15 V7:V10 Y7:Z7 AA7:AA9 U8:U10 AC8:AC9 AF8:AJ9 R9:T10 Y9:Z9 AB9 N10 AA11 N14">
    <cfRule type="beginsWith" dxfId="1" priority="348" operator="beginsWith" text="VRE">
      <formula>LEFT((O4),LEN("VRE"))=("VRE")</formula>
    </cfRule>
  </conditionalFormatting>
  <conditionalFormatting sqref="O4:O15 V7:V10 Y7:Z7 AA7:AA9 U8:U10 AC8:AC9 AF8:AJ9 R9:T10 Y9:Z9 AB9 N10 AA11 N14">
    <cfRule type="beginsWith" dxfId="2" priority="349" operator="beginsWith" text="ONL">
      <formula>LEFT((O4),LEN("ONL"))=("ONL")</formula>
    </cfRule>
  </conditionalFormatting>
  <conditionalFormatting sqref="O4:O15 V7:V10 Y7:Z7 AA7:AA9 U8:U10 AC8:AC9 AF8:AJ9 R9:T10 Y9:Z9 AB9 N10 AA11 N14">
    <cfRule type="beginsWith" dxfId="3" priority="350" operator="beginsWith" text="ATR">
      <formula>LEFT((O4),LEN("ATR"))=("ATR")</formula>
    </cfRule>
  </conditionalFormatting>
  <conditionalFormatting sqref="O4:O15 V7:V10 Y7:Z7 AA7:AA9 U8:U10 AC8:AC9 AF8:AJ9 R9:T10 Y9:Z9 AB9 N10 AA11 N14">
    <cfRule type="beginsWith" dxfId="4" priority="351" operator="beginsWith" text="AUJ">
      <formula>LEFT((O4),LEN("AUJ"))=("AUJ")</formula>
    </cfRule>
  </conditionalFormatting>
  <conditionalFormatting sqref="O4:O15 V7:V10 Y7:Z7 AA7:AA9 U8:U10 AC8:AC9 AF8:AJ9 R9:T10 Y9:Z9 AB9 N10 AA11 N14">
    <cfRule type="beginsWith" dxfId="5" priority="352" operator="beginsWith" text="REC">
      <formula>LEFT((O4),LEN("REC"))=("REC")</formula>
    </cfRule>
  </conditionalFormatting>
  <conditionalFormatting sqref="O4:O15 V7:V10 Y7:Z7 AA7:AA9 U8:U10 AC8:AC9 AF8:AJ9 R9:T10 Y9:Z9 AB9 N10 AA11 N14">
    <cfRule type="beginsWith" dxfId="6" priority="353" operator="beginsWith" text="CLI">
      <formula>LEFT((O4),LEN("CLI"))=("CLI")</formula>
    </cfRule>
  </conditionalFormatting>
  <conditionalFormatting sqref="O4:O15 V7:V10 Y7:Z7 AA7:AA9 U8:U10 AC8:AC9 AF8:AJ9 R9:T10 Y9:Z9 AB9 N10 AA11 N14">
    <cfRule type="beginsWith" dxfId="7" priority="354" operator="beginsWith" text="INT">
      <formula>LEFT((O4),LEN("INT"))=("INT")</formula>
    </cfRule>
  </conditionalFormatting>
  <conditionalFormatting sqref="O4:O15 V7:V10 Y7:Z7 AA7:AA9 U8:U10 AC8:AC9 AF8:AJ9 R9:T10 Y9:Z9 AB9 N10 AA11 N14">
    <cfRule type="beginsWith" dxfId="8" priority="355" operator="beginsWith" text="CLIC">
      <formula>LEFT((O4),LEN("CLIC"))=("CLIC")</formula>
    </cfRule>
  </conditionalFormatting>
  <conditionalFormatting sqref="AF11:AJ11">
    <cfRule type="beginsWith" dxfId="0" priority="356" operator="beginsWith" text="PRE">
      <formula>LEFT((AF11),LEN("PRE"))=("PRE")</formula>
    </cfRule>
  </conditionalFormatting>
  <conditionalFormatting sqref="AF11:AJ11">
    <cfRule type="beginsWith" dxfId="1" priority="357" operator="beginsWith" text="VRE">
      <formula>LEFT((AF11),LEN("VRE"))=("VRE")</formula>
    </cfRule>
  </conditionalFormatting>
  <conditionalFormatting sqref="AF11:AJ11">
    <cfRule type="beginsWith" dxfId="2" priority="358" operator="beginsWith" text="ONL">
      <formula>LEFT((AF11),LEN("ONL"))=("ONL")</formula>
    </cfRule>
  </conditionalFormatting>
  <conditionalFormatting sqref="AF11:AJ11">
    <cfRule type="beginsWith" dxfId="3" priority="359" operator="beginsWith" text="ATR">
      <formula>LEFT((AF11),LEN("ATR"))=("ATR")</formula>
    </cfRule>
  </conditionalFormatting>
  <conditionalFormatting sqref="AF11:AJ11">
    <cfRule type="beginsWith" dxfId="4" priority="360" operator="beginsWith" text="AUJ">
      <formula>LEFT((AF11),LEN("AUJ"))=("AUJ")</formula>
    </cfRule>
  </conditionalFormatting>
  <conditionalFormatting sqref="AF11:AJ11">
    <cfRule type="beginsWith" dxfId="5" priority="361" operator="beginsWith" text="REC">
      <formula>LEFT((AF11),LEN("REC"))=("REC")</formula>
    </cfRule>
  </conditionalFormatting>
  <conditionalFormatting sqref="AF11:AJ11">
    <cfRule type="beginsWith" dxfId="6" priority="362" operator="beginsWith" text="CLI">
      <formula>LEFT((AF11),LEN("CLI"))=("CLI")</formula>
    </cfRule>
  </conditionalFormatting>
  <conditionalFormatting sqref="AF11:AJ11">
    <cfRule type="beginsWith" dxfId="7" priority="363" operator="beginsWith" text="INT">
      <formula>LEFT((AF11),LEN("INT"))=("INT")</formula>
    </cfRule>
  </conditionalFormatting>
  <conditionalFormatting sqref="AF11:AJ11">
    <cfRule type="beginsWith" dxfId="8" priority="364" operator="beginsWith" text="CLIC">
      <formula>LEFT((AF11),LEN("CLIC"))=("CLIC")</formula>
    </cfRule>
  </conditionalFormatting>
  <conditionalFormatting sqref="AF12:AJ12">
    <cfRule type="beginsWith" dxfId="0" priority="365" operator="beginsWith" text="PRE">
      <formula>LEFT((AF12),LEN("PRE"))=("PRE")</formula>
    </cfRule>
  </conditionalFormatting>
  <conditionalFormatting sqref="AF12:AJ12">
    <cfRule type="beginsWith" dxfId="1" priority="366" operator="beginsWith" text="VRE">
      <formula>LEFT((AF12),LEN("VRE"))=("VRE")</formula>
    </cfRule>
  </conditionalFormatting>
  <conditionalFormatting sqref="AF12:AJ12">
    <cfRule type="beginsWith" dxfId="2" priority="367" operator="beginsWith" text="ONL">
      <formula>LEFT((AF12),LEN("ONL"))=("ONL")</formula>
    </cfRule>
  </conditionalFormatting>
  <conditionalFormatting sqref="AF12:AJ12">
    <cfRule type="beginsWith" dxfId="3" priority="368" operator="beginsWith" text="ATR">
      <formula>LEFT((AF12),LEN("ATR"))=("ATR")</formula>
    </cfRule>
  </conditionalFormatting>
  <conditionalFormatting sqref="AF12:AJ12">
    <cfRule type="beginsWith" dxfId="4" priority="369" operator="beginsWith" text="AUJ">
      <formula>LEFT((AF12),LEN("AUJ"))=("AUJ")</formula>
    </cfRule>
  </conditionalFormatting>
  <conditionalFormatting sqref="AF12:AJ12">
    <cfRule type="beginsWith" dxfId="5" priority="370" operator="beginsWith" text="REC">
      <formula>LEFT((AF12),LEN("REC"))=("REC")</formula>
    </cfRule>
  </conditionalFormatting>
  <conditionalFormatting sqref="AF12:AJ12">
    <cfRule type="beginsWith" dxfId="6" priority="371" operator="beginsWith" text="CLI">
      <formula>LEFT((AF12),LEN("CLI"))=("CLI")</formula>
    </cfRule>
  </conditionalFormatting>
  <conditionalFormatting sqref="AF12:AJ12">
    <cfRule type="beginsWith" dxfId="7" priority="372" operator="beginsWith" text="INT">
      <formula>LEFT((AF12),LEN("INT"))=("INT")</formula>
    </cfRule>
  </conditionalFormatting>
  <conditionalFormatting sqref="AF12:AJ12">
    <cfRule type="beginsWith" dxfId="8" priority="373" operator="beginsWith" text="CLIC">
      <formula>LEFT((AF12),LEN("CLIC"))=("CLIC")</formula>
    </cfRule>
  </conditionalFormatting>
  <conditionalFormatting sqref="E8:H10 K8:K12 D10 L10:O10 R10 AF10:AI10 K14 N14:O14">
    <cfRule type="beginsWith" dxfId="0" priority="374" operator="beginsWith" text="PRE">
      <formula>LEFT((E8),LEN("PRE"))=("PRE")</formula>
    </cfRule>
  </conditionalFormatting>
  <conditionalFormatting sqref="E8:H10 K8:K12 D10 L10:O10 R10 AF10:AI10 K14 N14:O14">
    <cfRule type="beginsWith" dxfId="1" priority="375" operator="beginsWith" text="VRE">
      <formula>LEFT((E8),LEN("VRE"))=("VRE")</formula>
    </cfRule>
  </conditionalFormatting>
  <conditionalFormatting sqref="E8:H10 K8:K12 D10 L10:O10 R10 AF10:AI10 K14 N14:O14">
    <cfRule type="beginsWith" dxfId="2" priority="376" operator="beginsWith" text="ONL">
      <formula>LEFT((E8),LEN("ONL"))=("ONL")</formula>
    </cfRule>
  </conditionalFormatting>
  <conditionalFormatting sqref="E8:H10 K8:K12 D10 L10:O10 R10 AF10:AI10 K14 N14:O14">
    <cfRule type="beginsWith" dxfId="3" priority="377" operator="beginsWith" text="ATR">
      <formula>LEFT((E8),LEN("ATR"))=("ATR")</formula>
    </cfRule>
  </conditionalFormatting>
  <conditionalFormatting sqref="E8:H10 K8:K12 D10 L10:O10 R10 AF10:AI10 K14 N14:O14">
    <cfRule type="beginsWith" dxfId="4" priority="378" operator="beginsWith" text="AUJ">
      <formula>LEFT((E8),LEN("AUJ"))=("AUJ")</formula>
    </cfRule>
  </conditionalFormatting>
  <conditionalFormatting sqref="E8:H10 K8:K12 D10 L10:O10 R10 AF10:AI10 K14 N14:O14">
    <cfRule type="beginsWith" dxfId="5" priority="379" operator="beginsWith" text="REC">
      <formula>LEFT((E8),LEN("REC"))=("REC")</formula>
    </cfRule>
  </conditionalFormatting>
  <conditionalFormatting sqref="E8:H10 K8:K12 D10 L10:O10 R10 AF10:AI10 K14 N14:O14">
    <cfRule type="beginsWith" dxfId="6" priority="380" operator="beginsWith" text="CLI">
      <formula>LEFT((E8),LEN("CLI"))=("CLI")</formula>
    </cfRule>
  </conditionalFormatting>
  <conditionalFormatting sqref="E8:H10 K8:K12 D10 L10:O10 R10 AF10:AI10 K14 N14:O14">
    <cfRule type="beginsWith" dxfId="7" priority="381" operator="beginsWith" text="INT">
      <formula>LEFT((E8),LEN("INT"))=("INT")</formula>
    </cfRule>
  </conditionalFormatting>
  <conditionalFormatting sqref="E8:H10 K8:K12 D10 L10:O10 R10 AF10:AI10 K14 N14:O14">
    <cfRule type="beginsWith" dxfId="8" priority="382" operator="beginsWith" text="CLIC">
      <formula>LEFT((E8),LEN("CLIC"))=("CLIC")</formula>
    </cfRule>
  </conditionalFormatting>
  <conditionalFormatting sqref="L8:O8 R8:W8 Y8:AC8 AG8:AJ10 K10:L10 R10:V10 Y10:Z10 AA10:AA11 AB10:AC10 AF10">
    <cfRule type="beginsWith" dxfId="0" priority="383" operator="beginsWith" text="PRE">
      <formula>LEFT((L8),LEN("PRE"))=("PRE")</formula>
    </cfRule>
  </conditionalFormatting>
  <conditionalFormatting sqref="L8:O8 R8:W8 Y8:AC8 AG8:AJ10 K10:L10 R10:V10 Y10:Z10 AA10:AA11 AB10:AC10 AF10">
    <cfRule type="beginsWith" dxfId="1" priority="384" operator="beginsWith" text="VRE">
      <formula>LEFT((L8),LEN("VRE"))=("VRE")</formula>
    </cfRule>
  </conditionalFormatting>
  <conditionalFormatting sqref="L8:O8 R8:W8 Y8:AC8 AG8:AJ10 K10:L10 R10:V10 Y10:Z10 AA10:AA11 AB10:AC10 AF10">
    <cfRule type="beginsWith" dxfId="2" priority="385" operator="beginsWith" text="ONL">
      <formula>LEFT((L8),LEN("ONL"))=("ONL")</formula>
    </cfRule>
  </conditionalFormatting>
  <conditionalFormatting sqref="L8:O8 R8:W8 Y8:AC8 AG8:AJ10 K10:L10 R10:V10 Y10:Z10 AA10:AA11 AB10:AC10 AF10">
    <cfRule type="beginsWith" dxfId="3" priority="386" operator="beginsWith" text="ATR">
      <formula>LEFT((L8),LEN("ATR"))=("ATR")</formula>
    </cfRule>
  </conditionalFormatting>
  <conditionalFormatting sqref="L8:O8 R8:W8 Y8:AC8 AG8:AJ10 K10:L10 R10:V10 Y10:Z10 AA10:AA11 AB10:AC10 AF10">
    <cfRule type="beginsWith" dxfId="4" priority="387" operator="beginsWith" text="AUJ">
      <formula>LEFT((L8),LEN("AUJ"))=("AUJ")</formula>
    </cfRule>
  </conditionalFormatting>
  <conditionalFormatting sqref="L8:O8 R8:W8 Y8:AC8 AG8:AJ10 K10:L10 R10:V10 Y10:Z10 AA10:AA11 AB10:AC10 AF10">
    <cfRule type="beginsWith" dxfId="5" priority="388" operator="beginsWith" text="REC">
      <formula>LEFT((L8),LEN("REC"))=("REC")</formula>
    </cfRule>
  </conditionalFormatting>
  <conditionalFormatting sqref="L8:O8 R8:W8 Y8:AC8 AG8:AJ10 K10:L10 R10:V10 Y10:Z10 AA10:AA11 AB10:AC10 AF10">
    <cfRule type="beginsWith" dxfId="6" priority="389" operator="beginsWith" text="CLI">
      <formula>LEFT((L8),LEN("CLI"))=("CLI")</formula>
    </cfRule>
  </conditionalFormatting>
  <conditionalFormatting sqref="L8:O8 R8:W8 Y8:AC8 AG8:AJ10 K10:L10 R10:V10 Y10:Z10 AA10:AA11 AB10:AC10 AF10">
    <cfRule type="beginsWith" dxfId="7" priority="390" operator="beginsWith" text="INT">
      <formula>LEFT((L8),LEN("INT"))=("INT")</formula>
    </cfRule>
  </conditionalFormatting>
  <conditionalFormatting sqref="L8:O8 R8:W8 Y8:AC8 AG8:AJ10 K10:L10 R10:V10 Y10:Z10 AA10:AA11 AB10:AC10 AF10">
    <cfRule type="beginsWith" dxfId="8" priority="391" operator="beginsWith" text="CLIC">
      <formula>LEFT((L8),LEN("CLIC"))=("CLIC")</formula>
    </cfRule>
  </conditionalFormatting>
  <conditionalFormatting sqref="Z8:AC8 AA11">
    <cfRule type="beginsWith" dxfId="0" priority="392" operator="beginsWith" text="PRE">
      <formula>LEFT((Z8),LEN("PRE"))=("PRE")</formula>
    </cfRule>
  </conditionalFormatting>
  <conditionalFormatting sqref="Z8:AC8 AA11">
    <cfRule type="beginsWith" dxfId="1" priority="393" operator="beginsWith" text="VRE">
      <formula>LEFT((Z8),LEN("VRE"))=("VRE")</formula>
    </cfRule>
  </conditionalFormatting>
  <conditionalFormatting sqref="Z8:AC8 AA11">
    <cfRule type="beginsWith" dxfId="2" priority="394" operator="beginsWith" text="ONL">
      <formula>LEFT((Z8),LEN("ONL"))=("ONL")</formula>
    </cfRule>
  </conditionalFormatting>
  <conditionalFormatting sqref="Z8:AC8 AA11">
    <cfRule type="beginsWith" dxfId="3" priority="395" operator="beginsWith" text="ATR">
      <formula>LEFT((Z8),LEN("ATR"))=("ATR")</formula>
    </cfRule>
  </conditionalFormatting>
  <conditionalFormatting sqref="Z8:AC8 AA11">
    <cfRule type="beginsWith" dxfId="4" priority="396" operator="beginsWith" text="AUJ">
      <formula>LEFT((Z8),LEN("AUJ"))=("AUJ")</formula>
    </cfRule>
  </conditionalFormatting>
  <conditionalFormatting sqref="Z8:AC8 AA11">
    <cfRule type="beginsWith" dxfId="5" priority="397" operator="beginsWith" text="REC">
      <formula>LEFT((Z8),LEN("REC"))=("REC")</formula>
    </cfRule>
  </conditionalFormatting>
  <conditionalFormatting sqref="Z8:AC8 AA11">
    <cfRule type="beginsWith" dxfId="6" priority="398" operator="beginsWith" text="CLI">
      <formula>LEFT((Z8),LEN("CLI"))=("CLI")</formula>
    </cfRule>
  </conditionalFormatting>
  <conditionalFormatting sqref="Z8:AC8 AA11">
    <cfRule type="beginsWith" dxfId="7" priority="399" operator="beginsWith" text="INT">
      <formula>LEFT((Z8),LEN("INT"))=("INT")</formula>
    </cfRule>
  </conditionalFormatting>
  <conditionalFormatting sqref="Z8:AC8 AA11">
    <cfRule type="beginsWith" dxfId="8" priority="400" operator="beginsWith" text="CLIC">
      <formula>LEFT((Z8),LEN("CLIC"))=("CLIC")</formula>
    </cfRule>
  </conditionalFormatting>
  <conditionalFormatting sqref="R4:R8 V4:V8 Y4:AC8 AF4:AJ7 S5:U8 W6 X7 W8 AA11">
    <cfRule type="beginsWith" dxfId="0" priority="401" operator="beginsWith" text="PRE">
      <formula>LEFT((R4),LEN("PRE"))=("PRE")</formula>
    </cfRule>
  </conditionalFormatting>
  <conditionalFormatting sqref="R4:R8 V4:V8 Y4:AC8 AF4:AJ7 S5:U8 W6 X7 W8 AA11">
    <cfRule type="beginsWith" dxfId="1" priority="402" operator="beginsWith" text="VRE">
      <formula>LEFT((R4),LEN("VRE"))=("VRE")</formula>
    </cfRule>
  </conditionalFormatting>
  <conditionalFormatting sqref="R4:R8 V4:V8 Y4:AC8 AF4:AJ7 S5:U8 W6 X7 W8 AA11">
    <cfRule type="beginsWith" dxfId="2" priority="403" operator="beginsWith" text="ONL">
      <formula>LEFT((R4),LEN("ONL"))=("ONL")</formula>
    </cfRule>
  </conditionalFormatting>
  <conditionalFormatting sqref="R4:R8 V4:V8 Y4:AC8 AF4:AJ7 S5:U8 W6 X7 W8 AA11">
    <cfRule type="beginsWith" dxfId="3" priority="404" operator="beginsWith" text="ATR">
      <formula>LEFT((R4),LEN("ATR"))=("ATR")</formula>
    </cfRule>
  </conditionalFormatting>
  <conditionalFormatting sqref="R4:R8 V4:V8 Y4:AC8 AF4:AJ7 S5:U8 W6 X7 W8 AA11">
    <cfRule type="beginsWith" dxfId="4" priority="405" operator="beginsWith" text="AUJ">
      <formula>LEFT((R4),LEN("AUJ"))=("AUJ")</formula>
    </cfRule>
  </conditionalFormatting>
  <conditionalFormatting sqref="R4:R8 V4:V8 Y4:AC8 AF4:AJ7 S5:U8 W6 X7 W8 AA11">
    <cfRule type="beginsWith" dxfId="5" priority="406" operator="beginsWith" text="REC">
      <formula>LEFT((R4),LEN("REC"))=("REC")</formula>
    </cfRule>
  </conditionalFormatting>
  <conditionalFormatting sqref="R4:R8 V4:V8 Y4:AC8 AF4:AJ7 S5:U8 W6 X7 W8 AA11">
    <cfRule type="beginsWith" dxfId="6" priority="407" operator="beginsWith" text="CLI">
      <formula>LEFT((R4),LEN("CLI"))=("CLI")</formula>
    </cfRule>
  </conditionalFormatting>
  <conditionalFormatting sqref="R4:R8 V4:V8 Y4:AC8 AF4:AJ7 S5:U8 W6 X7 W8 AA11">
    <cfRule type="beginsWith" dxfId="7" priority="408" operator="beginsWith" text="INT">
      <formula>LEFT((R4),LEN("INT"))=("INT")</formula>
    </cfRule>
  </conditionalFormatting>
  <conditionalFormatting sqref="R4:R8 V4:V8 Y4:AC8 AF4:AJ7 S5:U8 W6 X7 W8 AA11">
    <cfRule type="beginsWith" dxfId="8" priority="409" operator="beginsWith" text="CLIC">
      <formula>LEFT((R4),LEN("CLIC"))=("CLIC")</formula>
    </cfRule>
  </conditionalFormatting>
  <conditionalFormatting sqref="AF4:AF6 U5:U6 Y5:Y6 Z5:Z7 AA5:AC6 AG5:AJ6 S6:T6 V6:W6 X7 S8:W8 AC8">
    <cfRule type="beginsWith" dxfId="0" priority="410" operator="beginsWith" text="PRE">
      <formula>LEFT((AF4),LEN("PRE"))=("PRE")</formula>
    </cfRule>
  </conditionalFormatting>
  <conditionalFormatting sqref="AF4:AF6 U5:U6 Y5:Y6 Z5:Z7 AA5:AC6 AG5:AJ6 S6:T6 V6:W6 X7 S8:W8 AC8">
    <cfRule type="beginsWith" dxfId="1" priority="411" operator="beginsWith" text="VRE">
      <formula>LEFT((AF4),LEN("VRE"))=("VRE")</formula>
    </cfRule>
  </conditionalFormatting>
  <conditionalFormatting sqref="AF4:AF6 U5:U6 Y5:Y6 Z5:Z7 AA5:AC6 AG5:AJ6 S6:T6 V6:W6 X7 S8:W8 AC8">
    <cfRule type="beginsWith" dxfId="2" priority="412" operator="beginsWith" text="ONL">
      <formula>LEFT((AF4),LEN("ONL"))=("ONL")</formula>
    </cfRule>
  </conditionalFormatting>
  <conditionalFormatting sqref="AF4:AF6 U5:U6 Y5:Y6 Z5:Z7 AA5:AC6 AG5:AJ6 S6:T6 V6:W6 X7 S8:W8 AC8">
    <cfRule type="beginsWith" dxfId="3" priority="413" operator="beginsWith" text="ATR">
      <formula>LEFT((AF4),LEN("ATR"))=("ATR")</formula>
    </cfRule>
  </conditionalFormatting>
  <conditionalFormatting sqref="AF4:AF6 U5:U6 Y5:Y6 Z5:Z7 AA5:AC6 AG5:AJ6 S6:T6 V6:W6 X7 S8:W8 AC8">
    <cfRule type="beginsWith" dxfId="4" priority="414" operator="beginsWith" text="AUJ">
      <formula>LEFT((AF4),LEN("AUJ"))=("AUJ")</formula>
    </cfRule>
  </conditionalFormatting>
  <conditionalFormatting sqref="AF4:AF6 U5:U6 Y5:Y6 Z5:Z7 AA5:AC6 AG5:AJ6 S6:T6 V6:W6 X7 S8:W8 AC8">
    <cfRule type="beginsWith" dxfId="5" priority="415" operator="beginsWith" text="REC">
      <formula>LEFT((AF4),LEN("REC"))=("REC")</formula>
    </cfRule>
  </conditionalFormatting>
  <conditionalFormatting sqref="AF4:AF6 U5:U6 Y5:Y6 Z5:Z7 AA5:AC6 AG5:AJ6 S6:T6 V6:W6 X7 S8:W8 AC8">
    <cfRule type="beginsWith" dxfId="6" priority="416" operator="beginsWith" text="CLI">
      <formula>LEFT((AF4),LEN("CLI"))=("CLI")</formula>
    </cfRule>
  </conditionalFormatting>
  <conditionalFormatting sqref="AF4:AF6 U5:U6 Y5:Y6 Z5:Z7 AA5:AC6 AG5:AJ6 S6:T6 V6:W6 X7 S8:W8 AC8">
    <cfRule type="beginsWith" dxfId="7" priority="417" operator="beginsWith" text="INT">
      <formula>LEFT((AF4),LEN("INT"))=("INT")</formula>
    </cfRule>
  </conditionalFormatting>
  <conditionalFormatting sqref="AF4:AF6 U5:U6 Y5:Y6 Z5:Z7 AA5:AC6 AG5:AJ6 S6:T6 V6:W6 X7 S8:W8 AC8">
    <cfRule type="beginsWith" dxfId="8" priority="418" operator="beginsWith" text="CLIC">
      <formula>LEFT((AF4),LEN("CLIC"))=("CLIC")</formula>
    </cfRule>
  </conditionalFormatting>
  <conditionalFormatting sqref="U5 Z5:AC5 AF5:AJ5">
    <cfRule type="beginsWith" dxfId="0" priority="419" operator="beginsWith" text="PRE">
      <formula>LEFT((U5),LEN("PRE"))=("PRE")</formula>
    </cfRule>
  </conditionalFormatting>
  <conditionalFormatting sqref="U5 Z5:AC5 AF5:AJ5">
    <cfRule type="beginsWith" dxfId="1" priority="420" operator="beginsWith" text="VRE">
      <formula>LEFT((U5),LEN("VRE"))=("VRE")</formula>
    </cfRule>
  </conditionalFormatting>
  <conditionalFormatting sqref="U5 Z5:AC5 AF5:AJ5">
    <cfRule type="beginsWith" dxfId="2" priority="421" operator="beginsWith" text="ONL">
      <formula>LEFT((U5),LEN("ONL"))=("ONL")</formula>
    </cfRule>
  </conditionalFormatting>
  <conditionalFormatting sqref="U5 Z5:AC5 AF5:AJ5">
    <cfRule type="beginsWith" dxfId="3" priority="422" operator="beginsWith" text="ATR">
      <formula>LEFT((U5),LEN("ATR"))=("ATR")</formula>
    </cfRule>
  </conditionalFormatting>
  <conditionalFormatting sqref="U5 Z5:AC5 AF5:AJ5">
    <cfRule type="beginsWith" dxfId="4" priority="423" operator="beginsWith" text="AUJ">
      <formula>LEFT((U5),LEN("AUJ"))=("AUJ")</formula>
    </cfRule>
  </conditionalFormatting>
  <conditionalFormatting sqref="U5 Z5:AC5 AF5:AJ5">
    <cfRule type="beginsWith" dxfId="5" priority="424" operator="beginsWith" text="REC">
      <formula>LEFT((U5),LEN("REC"))=("REC")</formula>
    </cfRule>
  </conditionalFormatting>
  <conditionalFormatting sqref="U5 Z5:AC5 AF5:AJ5">
    <cfRule type="beginsWith" dxfId="6" priority="425" operator="beginsWith" text="CLI">
      <formula>LEFT((U5),LEN("CLI"))=("CLI")</formula>
    </cfRule>
  </conditionalFormatting>
  <conditionalFormatting sqref="U5 Z5:AC5 AF5:AJ5">
    <cfRule type="beginsWith" dxfId="7" priority="426" operator="beginsWith" text="INT">
      <formula>LEFT((U5),LEN("INT"))=("INT")</formula>
    </cfRule>
  </conditionalFormatting>
  <conditionalFormatting sqref="U5 Z5:AC5 AF5:AJ5">
    <cfRule type="beginsWith" dxfId="8" priority="427" operator="beginsWith" text="CLIC">
      <formula>LEFT((U5),LEN("CLIC"))=("CLIC")</formula>
    </cfRule>
  </conditionalFormatting>
  <conditionalFormatting sqref="K4:O15 R4:R10 V4:V10 Y4:Z10 AA4:AA11 AB4:AC10 AF4:AJ10 D5:H6 S5:U10 W6 X7 D8 E8:H10 W8 D10">
    <cfRule type="beginsWith" dxfId="0" priority="428" operator="beginsWith" text="PRE">
      <formula>LEFT((K4),LEN("PRE"))=("PRE")</formula>
    </cfRule>
  </conditionalFormatting>
  <conditionalFormatting sqref="K4:O15 R4:R10 V4:V10 Y4:Z10 AA4:AA11 AB4:AC10 AF4:AJ10 D5:H6 S5:U10 W6 X7 D8 E8:H10 W8 D10">
    <cfRule type="beginsWith" dxfId="1" priority="429" operator="beginsWith" text="VRE">
      <formula>LEFT((K4),LEN("VRE"))=("VRE")</formula>
    </cfRule>
  </conditionalFormatting>
  <conditionalFormatting sqref="K4:O15 R4:R10 V4:V10 Y4:Z10 AA4:AA11 AB4:AC10 AF4:AJ10 D5:H6 S5:U10 W6 X7 D8 E8:H10 W8 D10">
    <cfRule type="beginsWith" dxfId="2" priority="430" operator="beginsWith" text="ONL">
      <formula>LEFT((K4),LEN("ONL"))=("ONL")</formula>
    </cfRule>
  </conditionalFormatting>
  <conditionalFormatting sqref="K4:O15 R4:R10 V4:V10 Y4:Z10 AA4:AA11 AB4:AC10 AF4:AJ10 D5:H6 S5:U10 W6 X7 D8 E8:H10 W8 D10">
    <cfRule type="beginsWith" dxfId="3" priority="431" operator="beginsWith" text="ATR">
      <formula>LEFT((K4),LEN("ATR"))=("ATR")</formula>
    </cfRule>
  </conditionalFormatting>
  <conditionalFormatting sqref="K4:O15 R4:R10 V4:V10 Y4:Z10 AA4:AA11 AB4:AC10 AF4:AJ10 D5:H6 S5:U10 W6 X7 D8 E8:H10 W8 D10">
    <cfRule type="beginsWith" dxfId="4" priority="432" operator="beginsWith" text="AUJ">
      <formula>LEFT((K4),LEN("AUJ"))=("AUJ")</formula>
    </cfRule>
  </conditionalFormatting>
  <conditionalFormatting sqref="K4:O15 R4:R10 V4:V10 Y4:Z10 AA4:AA11 AB4:AC10 AF4:AJ10 D5:H6 S5:U10 W6 X7 D8 E8:H10 W8 D10">
    <cfRule type="beginsWith" dxfId="5" priority="433" operator="beginsWith" text="REC">
      <formula>LEFT((K4),LEN("REC"))=("REC")</formula>
    </cfRule>
  </conditionalFormatting>
  <conditionalFormatting sqref="K4:O15 R4:R10 V4:V10 Y4:Z10 AA4:AA11 AB4:AC10 AF4:AJ10 D5:H6 S5:U10 W6 X7 D8 E8:H10 W8 D10">
    <cfRule type="beginsWith" dxfId="6" priority="434" operator="beginsWith" text="CLI">
      <formula>LEFT((K4),LEN("CLI"))=("CLI")</formula>
    </cfRule>
  </conditionalFormatting>
  <conditionalFormatting sqref="K4:O15 R4:R10 V4:V10 Y4:Z10 AA4:AA11 AB4:AC10 AF4:AJ10 D5:H6 S5:U10 W6 X7 D8 E8:H10 W8 D10">
    <cfRule type="beginsWith" dxfId="7" priority="435" operator="beginsWith" text="INT">
      <formula>LEFT((K4),LEN("INT"))=("INT")</formula>
    </cfRule>
  </conditionalFormatting>
  <conditionalFormatting sqref="K4:O15 R4:R10 V4:V10 Y4:Z10 AA4:AA11 AB4:AC10 AF4:AJ10 D5:H6 S5:U10 W6 X7 D8 E8:H10 W8 D10">
    <cfRule type="beginsWith" dxfId="8" priority="436" operator="beginsWith" text="CLIC">
      <formula>LEFT((K4),LEN("CLIC"))=("CLIC")</formula>
    </cfRule>
  </conditionalFormatting>
  <conditionalFormatting sqref="R4:V15 Y4:AC15 AF4:AG10 AH4:AJ15 W6 X7 E8:H10 K8:O8 W8 D10 K10:O10 K14 N14:O14">
    <cfRule type="beginsWith" dxfId="0" priority="437" operator="beginsWith" text="PRE">
      <formula>LEFT((R4),LEN("PRE"))=("PRE")</formula>
    </cfRule>
  </conditionalFormatting>
  <conditionalFormatting sqref="R4:V15 Y4:AC15 AF4:AG10 AH4:AJ15 W6 X7 E8:H10 K8:O8 W8 D10 K10:O10 K14 N14:O14">
    <cfRule type="beginsWith" dxfId="1" priority="438" operator="beginsWith" text="VRE">
      <formula>LEFT((R4),LEN("VRE"))=("VRE")</formula>
    </cfRule>
  </conditionalFormatting>
  <conditionalFormatting sqref="R4:V15 Y4:AC15 AF4:AG10 AH4:AJ15 W6 X7 E8:H10 K8:O8 W8 D10 K10:O10 K14 N14:O14">
    <cfRule type="beginsWith" dxfId="2" priority="439" operator="beginsWith" text="ONL">
      <formula>LEFT((R4),LEN("ONL"))=("ONL")</formula>
    </cfRule>
  </conditionalFormatting>
  <conditionalFormatting sqref="R4:V15 Y4:AC15 AF4:AG10 AH4:AJ15 W6 X7 E8:H10 K8:O8 W8 D10 K10:O10 K14 N14:O14">
    <cfRule type="beginsWith" dxfId="3" priority="440" operator="beginsWith" text="ATR">
      <formula>LEFT((R4),LEN("ATR"))=("ATR")</formula>
    </cfRule>
  </conditionalFormatting>
  <conditionalFormatting sqref="R4:V15 Y4:AC15 AF4:AG10 AH4:AJ15 W6 X7 E8:H10 K8:O8 W8 D10 K10:O10 K14 N14:O14">
    <cfRule type="beginsWith" dxfId="4" priority="441" operator="beginsWith" text="AUJ">
      <formula>LEFT((R4),LEN("AUJ"))=("AUJ")</formula>
    </cfRule>
  </conditionalFormatting>
  <conditionalFormatting sqref="R4:V15 Y4:AC15 AF4:AG10 AH4:AJ15 W6 X7 E8:H10 K8:O8 W8 D10 K10:O10 K14 N14:O14">
    <cfRule type="beginsWith" dxfId="5" priority="442" operator="beginsWith" text="REC">
      <formula>LEFT((R4),LEN("REC"))=("REC")</formula>
    </cfRule>
  </conditionalFormatting>
  <conditionalFormatting sqref="R4:V15 Y4:AC15 AF4:AG10 AH4:AJ15 W6 X7 E8:H10 K8:O8 W8 D10 K10:O10 K14 N14:O14">
    <cfRule type="beginsWith" dxfId="6" priority="443" operator="beginsWith" text="CLI">
      <formula>LEFT((R4),LEN("CLI"))=("CLI")</formula>
    </cfRule>
  </conditionalFormatting>
  <conditionalFormatting sqref="R4:V15 Y4:AC15 AF4:AG10 AH4:AJ15 W6 X7 E8:H10 K8:O8 W8 D10 K10:O10 K14 N14:O14">
    <cfRule type="beginsWith" dxfId="7" priority="444" operator="beginsWith" text="INT">
      <formula>LEFT((R4),LEN("INT"))=("INT")</formula>
    </cfRule>
  </conditionalFormatting>
  <conditionalFormatting sqref="R4:V15 Y4:AC15 AF4:AG10 AH4:AJ15 W6 X7 E8:H10 K8:O8 W8 D10 K10:O10 K14 N14:O14">
    <cfRule type="beginsWith" dxfId="8" priority="445" operator="beginsWith" text="CLIC">
      <formula>LEFT((R4),LEN("CLIC"))=("CLIC")</formula>
    </cfRule>
  </conditionalFormatting>
  <conditionalFormatting sqref="R4 V4:V15 Y4:AC15 AF4:AG7 AH4:AJ15 U5:U6 Q6:T6 W6 X7 M8:O8 S8:U8 W8 K10:L10 R10:U10 AF10:AG10">
    <cfRule type="beginsWith" dxfId="0" priority="446" operator="beginsWith" text="PRE">
      <formula>LEFT((R4),LEN("PRE"))=("PRE")</formula>
    </cfRule>
  </conditionalFormatting>
  <conditionalFormatting sqref="R4 V4:V15 Y4:AC15 AF4:AG7 AH4:AJ15 U5:U6 Q6:T6 W6 X7 M8:O8 S8:U8 W8 K10:L10 R10:U10 AF10:AG10">
    <cfRule type="beginsWith" dxfId="1" priority="447" operator="beginsWith" text="VRE">
      <formula>LEFT((R4),LEN("VRE"))=("VRE")</formula>
    </cfRule>
  </conditionalFormatting>
  <conditionalFormatting sqref="R4 V4:V15 Y4:AC15 AF4:AG7 AH4:AJ15 U5:U6 Q6:T6 W6 X7 M8:O8 S8:U8 W8 K10:L10 R10:U10 AF10:AG10">
    <cfRule type="beginsWith" dxfId="2" priority="448" operator="beginsWith" text="ONL">
      <formula>LEFT((R4),LEN("ONL"))=("ONL")</formula>
    </cfRule>
  </conditionalFormatting>
  <conditionalFormatting sqref="R4 V4:V15 Y4:AC15 AF4:AG7 AH4:AJ15 U5:U6 Q6:T6 W6 X7 M8:O8 S8:U8 W8 K10:L10 R10:U10 AF10:AG10">
    <cfRule type="beginsWith" dxfId="3" priority="449" operator="beginsWith" text="ATR">
      <formula>LEFT((R4),LEN("ATR"))=("ATR")</formula>
    </cfRule>
  </conditionalFormatting>
  <conditionalFormatting sqref="R4 V4:V15 Y4:AC15 AF4:AG7 AH4:AJ15 U5:U6 Q6:T6 W6 X7 M8:O8 S8:U8 W8 K10:L10 R10:U10 AF10:AG10">
    <cfRule type="beginsWith" dxfId="4" priority="450" operator="beginsWith" text="AUJ">
      <formula>LEFT((R4),LEN("AUJ"))=("AUJ")</formula>
    </cfRule>
  </conditionalFormatting>
  <conditionalFormatting sqref="R4 V4:V15 Y4:AC15 AF4:AG7 AH4:AJ15 U5:U6 Q6:T6 W6 X7 M8:O8 S8:U8 W8 K10:L10 R10:U10 AF10:AG10">
    <cfRule type="beginsWith" dxfId="5" priority="451" operator="beginsWith" text="REC">
      <formula>LEFT((R4),LEN("REC"))=("REC")</formula>
    </cfRule>
  </conditionalFormatting>
  <conditionalFormatting sqref="R4 V4:V15 Y4:AC15 AF4:AG7 AH4:AJ15 U5:U6 Q6:T6 W6 X7 M8:O8 S8:U8 W8 K10:L10 R10:U10 AF10:AG10">
    <cfRule type="beginsWith" dxfId="6" priority="452" operator="beginsWith" text="CLI">
      <formula>LEFT((R4),LEN("CLI"))=("CLI")</formula>
    </cfRule>
  </conditionalFormatting>
  <conditionalFormatting sqref="R4 V4:V15 Y4:AC15 AF4:AG7 AH4:AJ15 U5:U6 Q6:T6 W6 X7 M8:O8 S8:U8 W8 K10:L10 R10:U10 AF10:AG10">
    <cfRule type="beginsWith" dxfId="7" priority="453" operator="beginsWith" text="INT">
      <formula>LEFT((R4),LEN("INT"))=("INT")</formula>
    </cfRule>
  </conditionalFormatting>
  <conditionalFormatting sqref="R4 V4:V15 Y4:AC15 AF4:AG7 AH4:AJ15 U5:U6 Q6:T6 W6 X7 M8:O8 S8:U8 W8 K10:L10 R10:U10 AF10:AG10">
    <cfRule type="beginsWith" dxfId="8" priority="454" operator="beginsWith" text="CLIC">
      <formula>LEFT((R4),LEN("CLIC"))=("CLIC")</formula>
    </cfRule>
  </conditionalFormatting>
  <conditionalFormatting sqref="C17:C18 C20:C22 C24 AP11">
    <cfRule type="beginsWith" dxfId="2" priority="455" operator="beginsWith" text="ONL">
      <formula>LEFT((C17),LEN("ONL"))=("ONL")</formula>
    </cfRule>
  </conditionalFormatting>
  <conditionalFormatting sqref="C17:C18 C20:C22 C24 AP11">
    <cfRule type="beginsWith" dxfId="3" priority="456" operator="beginsWith" text="ATR">
      <formula>LEFT((C17),LEN("ATR"))=("ATR")</formula>
    </cfRule>
  </conditionalFormatting>
  <conditionalFormatting sqref="C17:C18 C20:C22 C24 AP11">
    <cfRule type="beginsWith" dxfId="4" priority="457" operator="beginsWith" text="AUJ">
      <formula>LEFT((C17),LEN("AUJ"))=("AUJ")</formula>
    </cfRule>
  </conditionalFormatting>
  <conditionalFormatting sqref="C17:C18 C20:C22 C24 AP11">
    <cfRule type="beginsWith" dxfId="5" priority="458" operator="beginsWith" text="REC">
      <formula>LEFT((C17),LEN("REC"))=("REC")</formula>
    </cfRule>
  </conditionalFormatting>
  <conditionalFormatting sqref="C17:C18 C20:C22 C24 AP11">
    <cfRule type="beginsWith" dxfId="6" priority="459" operator="beginsWith" text="CLI">
      <formula>LEFT((C17),LEN("CLI"))=("CLI")</formula>
    </cfRule>
  </conditionalFormatting>
  <conditionalFormatting sqref="C17:C18 C20:C22 C24 AP11">
    <cfRule type="beginsWith" dxfId="7" priority="460" operator="beginsWith" text="INT">
      <formula>LEFT((C17),LEN("INT"))=("INT")</formula>
    </cfRule>
  </conditionalFormatting>
  <conditionalFormatting sqref="C25">
    <cfRule type="beginsWith" dxfId="2" priority="461" operator="beginsWith" text="ONL">
      <formula>LEFT((C25),LEN("ONL"))=("ONL")</formula>
    </cfRule>
  </conditionalFormatting>
  <conditionalFormatting sqref="C25">
    <cfRule type="beginsWith" dxfId="3" priority="462" operator="beginsWith" text="ATR">
      <formula>LEFT((C25),LEN("ATR"))=("ATR")</formula>
    </cfRule>
  </conditionalFormatting>
  <conditionalFormatting sqref="C25">
    <cfRule type="beginsWith" dxfId="4" priority="463" operator="beginsWith" text="AUJ">
      <formula>LEFT((C25),LEN("AUJ"))=("AUJ")</formula>
    </cfRule>
  </conditionalFormatting>
  <conditionalFormatting sqref="C25">
    <cfRule type="beginsWith" dxfId="5" priority="464" operator="beginsWith" text="REC">
      <formula>LEFT((C25),LEN("REC"))=("REC")</formula>
    </cfRule>
  </conditionalFormatting>
  <conditionalFormatting sqref="C25">
    <cfRule type="beginsWith" dxfId="6" priority="465" operator="beginsWith" text="CLI">
      <formula>LEFT((C25),LEN("CLI"))=("CLI")</formula>
    </cfRule>
  </conditionalFormatting>
  <conditionalFormatting sqref="C25">
    <cfRule type="beginsWith" dxfId="7" priority="466" operator="beginsWith" text="INT">
      <formula>LEFT((C25),LEN("INT"))=("INT")</formula>
    </cfRule>
  </conditionalFormatting>
  <conditionalFormatting sqref="C19">
    <cfRule type="beginsWith" dxfId="2" priority="467" operator="beginsWith" text="ONL">
      <formula>LEFT((C19),LEN("ONL"))=("ONL")</formula>
    </cfRule>
  </conditionalFormatting>
  <conditionalFormatting sqref="C19">
    <cfRule type="beginsWith" dxfId="3" priority="468" operator="beginsWith" text="ATR">
      <formula>LEFT((C19),LEN("ATR"))=("ATR")</formula>
    </cfRule>
  </conditionalFormatting>
  <conditionalFormatting sqref="C19">
    <cfRule type="beginsWith" dxfId="4" priority="469" operator="beginsWith" text="AUJ">
      <formula>LEFT((C19),LEN("AUJ"))=("AUJ")</formula>
    </cfRule>
  </conditionalFormatting>
  <conditionalFormatting sqref="C19">
    <cfRule type="beginsWith" dxfId="5" priority="470" operator="beginsWith" text="REC">
      <formula>LEFT((C19),LEN("REC"))=("REC")</formula>
    </cfRule>
  </conditionalFormatting>
  <conditionalFormatting sqref="C19">
    <cfRule type="beginsWith" dxfId="6" priority="471" operator="beginsWith" text="CLI">
      <formula>LEFT((C19),LEN("CLI"))=("CLI")</formula>
    </cfRule>
  </conditionalFormatting>
  <conditionalFormatting sqref="C19">
    <cfRule type="beginsWith" dxfId="7" priority="472" operator="beginsWith" text="INT">
      <formula>LEFT((C19),LEN("INT"))=("INT")</formula>
    </cfRule>
  </conditionalFormatting>
  <conditionalFormatting sqref="C23">
    <cfRule type="beginsWith" dxfId="0" priority="473" operator="beginsWith" text="PRE">
      <formula>LEFT((C23),LEN("PRE"))=("PRE")</formula>
    </cfRule>
  </conditionalFormatting>
  <conditionalFormatting sqref="C23">
    <cfRule type="beginsWith" dxfId="1" priority="474" operator="beginsWith" text="VRE">
      <formula>LEFT((C23),LEN("VRE"))=("VRE")</formula>
    </cfRule>
  </conditionalFormatting>
  <conditionalFormatting sqref="C23">
    <cfRule type="beginsWith" dxfId="2" priority="475" operator="beginsWith" text="ONL">
      <formula>LEFT((C23),LEN("ONL"))=("ONL")</formula>
    </cfRule>
  </conditionalFormatting>
  <conditionalFormatting sqref="C23">
    <cfRule type="beginsWith" dxfId="3" priority="476" operator="beginsWith" text="ATR">
      <formula>LEFT((C23),LEN("ATR"))=("ATR")</formula>
    </cfRule>
  </conditionalFormatting>
  <conditionalFormatting sqref="C23">
    <cfRule type="beginsWith" dxfId="4" priority="477" operator="beginsWith" text="AUJ">
      <formula>LEFT((C23),LEN("AUJ"))=("AUJ")</formula>
    </cfRule>
  </conditionalFormatting>
  <conditionalFormatting sqref="C23">
    <cfRule type="beginsWith" dxfId="5" priority="478" operator="beginsWith" text="REC">
      <formula>LEFT((C23),LEN("REC"))=("REC")</formula>
    </cfRule>
  </conditionalFormatting>
  <conditionalFormatting sqref="C23">
    <cfRule type="beginsWith" dxfId="6" priority="479" operator="beginsWith" text="CLI">
      <formula>LEFT((C23),LEN("CLI"))=("CLI")</formula>
    </cfRule>
  </conditionalFormatting>
  <conditionalFormatting sqref="C23">
    <cfRule type="beginsWith" dxfId="7" priority="480" operator="beginsWith" text="INT">
      <formula>LEFT((C23),LEN("INT"))=("INT")</formula>
    </cfRule>
  </conditionalFormatting>
  <conditionalFormatting sqref="D4:AJ15">
    <cfRule type="cellIs" dxfId="9" priority="481" operator="equal">
      <formula>"INT - REC"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4" width="24.29"/>
    <col customWidth="1" min="5" max="7" width="23.43"/>
    <col customWidth="1" min="8" max="8" width="20.71"/>
    <col customWidth="1" min="9" max="9" width="12.71"/>
    <col customWidth="1" min="10" max="10" width="12.86"/>
    <col customWidth="1" min="11" max="15" width="20.71"/>
    <col customWidth="1" min="16" max="16" width="16.57"/>
    <col customWidth="1" min="17" max="17" width="12.71"/>
    <col customWidth="1" min="18" max="22" width="20.71"/>
    <col customWidth="1" min="23" max="23" width="15.71"/>
    <col customWidth="1" min="24" max="24" width="12.71"/>
    <col customWidth="1" min="25" max="29" width="20.71"/>
    <col customWidth="1" min="30" max="31" width="12.71"/>
    <col customWidth="1" min="32" max="32" width="21.71"/>
    <col customWidth="1" min="33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2"/>
      <c r="C1" s="3" t="s">
        <v>66</v>
      </c>
      <c r="D1" s="4">
        <v>2026.0</v>
      </c>
      <c r="E1" s="72" t="s">
        <v>161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22</v>
      </c>
      <c r="B2" s="15" t="s">
        <v>96</v>
      </c>
      <c r="C2" s="15" t="s">
        <v>97</v>
      </c>
      <c r="D2" s="80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COUNTA(B4:B7)</f>
        <v>4</v>
      </c>
      <c r="B3" s="73" t="s">
        <v>2</v>
      </c>
      <c r="C3" s="23" t="s">
        <v>3</v>
      </c>
      <c r="D3" s="74">
        <v>46111.0</v>
      </c>
      <c r="E3" s="25">
        <f t="shared" ref="E3:AJ3" si="2">D3+1</f>
        <v>46112</v>
      </c>
      <c r="F3" s="25">
        <f t="shared" si="2"/>
        <v>46113</v>
      </c>
      <c r="G3" s="25">
        <f t="shared" si="2"/>
        <v>46114</v>
      </c>
      <c r="H3" s="25">
        <f t="shared" si="2"/>
        <v>46115</v>
      </c>
      <c r="I3" s="26">
        <f t="shared" si="2"/>
        <v>46116</v>
      </c>
      <c r="J3" s="26">
        <f t="shared" si="2"/>
        <v>46117</v>
      </c>
      <c r="K3" s="25">
        <f t="shared" si="2"/>
        <v>46118</v>
      </c>
      <c r="L3" s="25">
        <f t="shared" si="2"/>
        <v>46119</v>
      </c>
      <c r="M3" s="25">
        <f t="shared" si="2"/>
        <v>46120</v>
      </c>
      <c r="N3" s="25">
        <f t="shared" si="2"/>
        <v>46121</v>
      </c>
      <c r="O3" s="25">
        <f t="shared" si="2"/>
        <v>46122</v>
      </c>
      <c r="P3" s="26">
        <f t="shared" si="2"/>
        <v>46123</v>
      </c>
      <c r="Q3" s="26">
        <f t="shared" si="2"/>
        <v>46124</v>
      </c>
      <c r="R3" s="25">
        <f t="shared" si="2"/>
        <v>46125</v>
      </c>
      <c r="S3" s="25">
        <f t="shared" si="2"/>
        <v>46126</v>
      </c>
      <c r="T3" s="25">
        <f t="shared" si="2"/>
        <v>46127</v>
      </c>
      <c r="U3" s="25">
        <f t="shared" si="2"/>
        <v>46128</v>
      </c>
      <c r="V3" s="25">
        <f t="shared" si="2"/>
        <v>46129</v>
      </c>
      <c r="W3" s="26">
        <f t="shared" si="2"/>
        <v>46130</v>
      </c>
      <c r="X3" s="26">
        <f t="shared" si="2"/>
        <v>46131</v>
      </c>
      <c r="Y3" s="25">
        <f t="shared" si="2"/>
        <v>46132</v>
      </c>
      <c r="Z3" s="25">
        <f t="shared" si="2"/>
        <v>46133</v>
      </c>
      <c r="AA3" s="25">
        <f t="shared" si="2"/>
        <v>46134</v>
      </c>
      <c r="AB3" s="25">
        <f t="shared" si="2"/>
        <v>46135</v>
      </c>
      <c r="AC3" s="25">
        <f t="shared" si="2"/>
        <v>46136</v>
      </c>
      <c r="AD3" s="26">
        <f t="shared" si="2"/>
        <v>46137</v>
      </c>
      <c r="AE3" s="26">
        <f t="shared" si="2"/>
        <v>46138</v>
      </c>
      <c r="AF3" s="25">
        <f t="shared" si="2"/>
        <v>46139</v>
      </c>
      <c r="AG3" s="25">
        <f t="shared" si="2"/>
        <v>46140</v>
      </c>
      <c r="AH3" s="25">
        <f t="shared" si="2"/>
        <v>46141</v>
      </c>
      <c r="AI3" s="25">
        <f t="shared" si="2"/>
        <v>46142</v>
      </c>
      <c r="AJ3" s="25">
        <f t="shared" si="2"/>
        <v>46143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 ht="77.25" customHeight="1">
      <c r="A4" s="29">
        <v>46113.0</v>
      </c>
      <c r="B4" s="30" t="s">
        <v>7</v>
      </c>
      <c r="C4" s="31" t="s">
        <v>8</v>
      </c>
      <c r="D4" s="77" t="s">
        <v>131</v>
      </c>
      <c r="E4" s="77" t="s">
        <v>131</v>
      </c>
      <c r="F4" s="77" t="s">
        <v>131</v>
      </c>
      <c r="G4" s="38" t="s">
        <v>14</v>
      </c>
      <c r="H4" s="48" t="s">
        <v>10</v>
      </c>
      <c r="I4" s="81"/>
      <c r="J4" s="81"/>
      <c r="K4" s="38" t="s">
        <v>14</v>
      </c>
      <c r="L4" s="48" t="s">
        <v>162</v>
      </c>
      <c r="M4" s="48" t="s">
        <v>162</v>
      </c>
      <c r="N4" s="48" t="s">
        <v>162</v>
      </c>
      <c r="O4" s="48" t="s">
        <v>162</v>
      </c>
      <c r="P4" s="38" t="s">
        <v>14</v>
      </c>
      <c r="Q4" s="81"/>
      <c r="R4" s="77" t="s">
        <v>163</v>
      </c>
      <c r="S4" s="77" t="s">
        <v>163</v>
      </c>
      <c r="T4" s="77" t="s">
        <v>163</v>
      </c>
      <c r="U4" s="77" t="s">
        <v>163</v>
      </c>
      <c r="V4" s="38" t="s">
        <v>14</v>
      </c>
      <c r="W4" s="81"/>
      <c r="X4" s="81"/>
      <c r="Y4" s="48" t="s">
        <v>11</v>
      </c>
      <c r="Z4" s="48" t="s">
        <v>10</v>
      </c>
      <c r="AA4" s="77" t="s">
        <v>164</v>
      </c>
      <c r="AB4" s="77" t="s">
        <v>164</v>
      </c>
      <c r="AC4" s="77" t="s">
        <v>164</v>
      </c>
      <c r="AD4" s="81"/>
      <c r="AE4" s="81"/>
      <c r="AF4" s="77" t="s">
        <v>164</v>
      </c>
      <c r="AG4" s="77" t="s">
        <v>164</v>
      </c>
      <c r="AH4" s="77" t="s">
        <v>164</v>
      </c>
      <c r="AI4" s="77" t="s">
        <v>164</v>
      </c>
      <c r="AJ4" s="77" t="s">
        <v>164</v>
      </c>
      <c r="AK4" s="11"/>
      <c r="AL4" s="12">
        <f t="shared" ref="AL4:AL12" si="3">$A$2-(COUNTIF(F4:AI4,"AUJ*"))</f>
        <v>12</v>
      </c>
      <c r="AM4" s="12">
        <f t="shared" ref="AM4:AM12" si="4">(COUNTIF(F4:AI4,"CLI*")+COUNTIF(F4:AI4,"ATR*")+COUNTIF(F4:AI4,"INT*")+COUNTIF(F4:AI4,"VRE*")+COUNTIF(F4:AI4,"ONL*"))</f>
        <v>13</v>
      </c>
      <c r="AN4" s="41">
        <f t="shared" ref="AN4:AN12" si="5">IFERROR(AM4/AL4,0)</f>
        <v>1.083333333</v>
      </c>
      <c r="AO4" s="10"/>
      <c r="AP4" s="69" t="s">
        <v>16</v>
      </c>
      <c r="AQ4" s="82">
        <f t="shared" ref="AQ4:AQ13" si="6">AK16</f>
        <v>83</v>
      </c>
      <c r="AR4" s="10"/>
      <c r="AS4" s="41">
        <f>AN15</f>
        <v>0.6666666667</v>
      </c>
    </row>
    <row r="5" ht="104.25" customHeight="1">
      <c r="A5" s="29">
        <v>46142.0</v>
      </c>
      <c r="B5" s="43" t="s">
        <v>17</v>
      </c>
      <c r="C5" s="44" t="s">
        <v>18</v>
      </c>
      <c r="D5" s="48" t="s">
        <v>165</v>
      </c>
      <c r="E5" s="48" t="s">
        <v>166</v>
      </c>
      <c r="F5" s="48" t="s">
        <v>167</v>
      </c>
      <c r="G5" s="48" t="s">
        <v>168</v>
      </c>
      <c r="H5" s="48" t="s">
        <v>10</v>
      </c>
      <c r="I5" s="81"/>
      <c r="J5" s="81"/>
      <c r="K5" s="38" t="s">
        <v>14</v>
      </c>
      <c r="L5" s="48" t="s">
        <v>169</v>
      </c>
      <c r="M5" s="48" t="s">
        <v>170</v>
      </c>
      <c r="N5" s="48" t="s">
        <v>171</v>
      </c>
      <c r="O5" s="38" t="s">
        <v>14</v>
      </c>
      <c r="P5" s="81"/>
      <c r="Q5" s="81"/>
      <c r="R5" s="48" t="s">
        <v>172</v>
      </c>
      <c r="S5" s="48" t="s">
        <v>173</v>
      </c>
      <c r="T5" s="48" t="s">
        <v>174</v>
      </c>
      <c r="U5" s="48" t="s">
        <v>175</v>
      </c>
      <c r="V5" s="78" t="s">
        <v>176</v>
      </c>
      <c r="W5" s="81"/>
      <c r="X5" s="81"/>
      <c r="Y5" s="48" t="s">
        <v>11</v>
      </c>
      <c r="Z5" s="48" t="s">
        <v>10</v>
      </c>
      <c r="AA5" s="78" t="s">
        <v>177</v>
      </c>
      <c r="AB5" s="78" t="s">
        <v>178</v>
      </c>
      <c r="AC5" s="78" t="s">
        <v>179</v>
      </c>
      <c r="AD5" s="81"/>
      <c r="AE5" s="81"/>
      <c r="AF5" s="78" t="s">
        <v>180</v>
      </c>
      <c r="AG5" s="78" t="s">
        <v>181</v>
      </c>
      <c r="AH5" s="78" t="s">
        <v>182</v>
      </c>
      <c r="AI5" s="78" t="s">
        <v>183</v>
      </c>
      <c r="AJ5" s="48" t="s">
        <v>10</v>
      </c>
      <c r="AK5" s="11"/>
      <c r="AL5" s="12">
        <f t="shared" si="3"/>
        <v>19</v>
      </c>
      <c r="AM5" s="12">
        <f t="shared" si="4"/>
        <v>19</v>
      </c>
      <c r="AN5" s="41">
        <f t="shared" si="5"/>
        <v>1</v>
      </c>
      <c r="AO5" s="10"/>
      <c r="AP5" s="69" t="s">
        <v>33</v>
      </c>
      <c r="AQ5" s="82">
        <f t="shared" si="6"/>
        <v>0</v>
      </c>
      <c r="AR5" s="10"/>
      <c r="AS5" s="10"/>
    </row>
    <row r="6" ht="57.0" customHeight="1">
      <c r="A6" s="49"/>
      <c r="B6" s="43" t="s">
        <v>34</v>
      </c>
      <c r="C6" s="44" t="s">
        <v>35</v>
      </c>
      <c r="D6" s="78" t="s">
        <v>184</v>
      </c>
      <c r="E6" s="78" t="s">
        <v>184</v>
      </c>
      <c r="F6" s="78" t="s">
        <v>184</v>
      </c>
      <c r="G6" s="78" t="s">
        <v>184</v>
      </c>
      <c r="H6" s="48" t="s">
        <v>10</v>
      </c>
      <c r="I6" s="81"/>
      <c r="J6" s="81"/>
      <c r="K6" s="38" t="s">
        <v>14</v>
      </c>
      <c r="L6" s="83" t="s">
        <v>185</v>
      </c>
      <c r="M6" s="83" t="s">
        <v>185</v>
      </c>
      <c r="N6" s="83" t="s">
        <v>185</v>
      </c>
      <c r="O6" s="83" t="s">
        <v>185</v>
      </c>
      <c r="P6" s="81"/>
      <c r="Q6" s="81"/>
      <c r="R6" s="48" t="s">
        <v>164</v>
      </c>
      <c r="S6" s="48" t="s">
        <v>164</v>
      </c>
      <c r="T6" s="48" t="s">
        <v>164</v>
      </c>
      <c r="U6" s="48" t="s">
        <v>164</v>
      </c>
      <c r="V6" s="48" t="s">
        <v>164</v>
      </c>
      <c r="W6" s="81"/>
      <c r="X6" s="81"/>
      <c r="Y6" s="48" t="s">
        <v>164</v>
      </c>
      <c r="Z6" s="48" t="s">
        <v>164</v>
      </c>
      <c r="AA6" s="48" t="s">
        <v>164</v>
      </c>
      <c r="AB6" s="48" t="s">
        <v>164</v>
      </c>
      <c r="AC6" s="48" t="s">
        <v>164</v>
      </c>
      <c r="AD6" s="81"/>
      <c r="AE6" s="81"/>
      <c r="AF6" s="48" t="s">
        <v>164</v>
      </c>
      <c r="AG6" s="48" t="s">
        <v>164</v>
      </c>
      <c r="AH6" s="78" t="s">
        <v>186</v>
      </c>
      <c r="AI6" s="78" t="s">
        <v>187</v>
      </c>
      <c r="AJ6" s="48" t="s">
        <v>10</v>
      </c>
      <c r="AK6" s="11"/>
      <c r="AL6" s="12">
        <f t="shared" si="3"/>
        <v>9</v>
      </c>
      <c r="AM6" s="12">
        <f t="shared" si="4"/>
        <v>9</v>
      </c>
      <c r="AN6" s="41">
        <f t="shared" si="5"/>
        <v>1</v>
      </c>
      <c r="AO6" s="10"/>
      <c r="AP6" s="69" t="s">
        <v>53</v>
      </c>
      <c r="AQ6" s="82">
        <f t="shared" si="6"/>
        <v>11</v>
      </c>
      <c r="AR6" s="10"/>
      <c r="AS6" s="10"/>
    </row>
    <row r="7" ht="102.0" customHeight="1">
      <c r="A7" s="49"/>
      <c r="B7" s="43" t="s">
        <v>54</v>
      </c>
      <c r="C7" s="44" t="s">
        <v>8</v>
      </c>
      <c r="D7" s="76" t="s">
        <v>188</v>
      </c>
      <c r="E7" s="76" t="s">
        <v>188</v>
      </c>
      <c r="F7" s="76" t="s">
        <v>188</v>
      </c>
      <c r="G7" s="76" t="s">
        <v>188</v>
      </c>
      <c r="H7" s="48" t="s">
        <v>10</v>
      </c>
      <c r="I7" s="81"/>
      <c r="J7" s="81"/>
      <c r="K7" s="78" t="s">
        <v>118</v>
      </c>
      <c r="L7" s="78" t="s">
        <v>118</v>
      </c>
      <c r="M7" s="78" t="s">
        <v>189</v>
      </c>
      <c r="N7" s="78" t="s">
        <v>118</v>
      </c>
      <c r="O7" s="78" t="s">
        <v>118</v>
      </c>
      <c r="P7" s="81"/>
      <c r="Q7" s="81"/>
      <c r="R7" s="78" t="s">
        <v>190</v>
      </c>
      <c r="S7" s="78" t="s">
        <v>118</v>
      </c>
      <c r="T7" s="78" t="s">
        <v>118</v>
      </c>
      <c r="U7" s="78" t="s">
        <v>190</v>
      </c>
      <c r="V7" s="78" t="s">
        <v>118</v>
      </c>
      <c r="W7" s="81"/>
      <c r="X7" s="81"/>
      <c r="Y7" s="48" t="s">
        <v>11</v>
      </c>
      <c r="Z7" s="48" t="s">
        <v>10</v>
      </c>
      <c r="AA7" s="78" t="s">
        <v>118</v>
      </c>
      <c r="AB7" s="78" t="s">
        <v>118</v>
      </c>
      <c r="AC7" s="78" t="s">
        <v>118</v>
      </c>
      <c r="AD7" s="81"/>
      <c r="AE7" s="81"/>
      <c r="AF7" s="48" t="s">
        <v>191</v>
      </c>
      <c r="AG7" s="48" t="s">
        <v>191</v>
      </c>
      <c r="AH7" s="48" t="s">
        <v>191</v>
      </c>
      <c r="AI7" s="48" t="s">
        <v>191</v>
      </c>
      <c r="AJ7" s="48" t="s">
        <v>10</v>
      </c>
      <c r="AK7" s="11"/>
      <c r="AL7" s="12">
        <f t="shared" si="3"/>
        <v>19</v>
      </c>
      <c r="AM7" s="12">
        <f t="shared" si="4"/>
        <v>19</v>
      </c>
      <c r="AN7" s="41">
        <f t="shared" si="5"/>
        <v>1</v>
      </c>
      <c r="AO7" s="10"/>
      <c r="AP7" s="69" t="s">
        <v>57</v>
      </c>
      <c r="AQ7" s="82">
        <f t="shared" si="6"/>
        <v>7</v>
      </c>
      <c r="AR7" s="10"/>
      <c r="AS7" s="10"/>
    </row>
    <row r="8" ht="78.0" customHeight="1">
      <c r="A8" s="10"/>
      <c r="B8" s="43" t="s">
        <v>58</v>
      </c>
      <c r="C8" s="51" t="s">
        <v>59</v>
      </c>
      <c r="D8" s="48" t="s">
        <v>192</v>
      </c>
      <c r="E8" s="48" t="s">
        <v>192</v>
      </c>
      <c r="F8" s="48" t="s">
        <v>192</v>
      </c>
      <c r="G8" s="48" t="s">
        <v>192</v>
      </c>
      <c r="H8" s="48" t="s">
        <v>10</v>
      </c>
      <c r="I8" s="81"/>
      <c r="J8" s="81"/>
      <c r="K8" s="38" t="s">
        <v>14</v>
      </c>
      <c r="L8" s="77" t="s">
        <v>193</v>
      </c>
      <c r="M8" s="77" t="s">
        <v>193</v>
      </c>
      <c r="N8" s="77" t="s">
        <v>193</v>
      </c>
      <c r="O8" s="77" t="s">
        <v>193</v>
      </c>
      <c r="P8" s="81"/>
      <c r="Q8" s="81"/>
      <c r="R8" s="77" t="s">
        <v>194</v>
      </c>
      <c r="S8" s="77" t="s">
        <v>194</v>
      </c>
      <c r="T8" s="77" t="s">
        <v>194</v>
      </c>
      <c r="U8" s="77" t="s">
        <v>194</v>
      </c>
      <c r="V8" s="38" t="s">
        <v>14</v>
      </c>
      <c r="W8" s="81"/>
      <c r="X8" s="81"/>
      <c r="Y8" s="48" t="s">
        <v>11</v>
      </c>
      <c r="Z8" s="48" t="s">
        <v>10</v>
      </c>
      <c r="AA8" s="77" t="s">
        <v>195</v>
      </c>
      <c r="AB8" s="77" t="s">
        <v>195</v>
      </c>
      <c r="AC8" s="77" t="s">
        <v>195</v>
      </c>
      <c r="AD8" s="81"/>
      <c r="AE8" s="81"/>
      <c r="AF8" s="78" t="s">
        <v>196</v>
      </c>
      <c r="AG8" s="78" t="s">
        <v>197</v>
      </c>
      <c r="AH8" s="78" t="s">
        <v>198</v>
      </c>
      <c r="AI8" s="78" t="s">
        <v>199</v>
      </c>
      <c r="AJ8" s="48" t="s">
        <v>10</v>
      </c>
      <c r="AK8" s="11"/>
      <c r="AL8" s="12">
        <f t="shared" si="3"/>
        <v>19</v>
      </c>
      <c r="AM8" s="12">
        <f t="shared" si="4"/>
        <v>13</v>
      </c>
      <c r="AN8" s="41">
        <f t="shared" si="5"/>
        <v>0.6842105263</v>
      </c>
      <c r="AO8" s="10"/>
      <c r="AP8" s="69" t="s">
        <v>63</v>
      </c>
      <c r="AQ8" s="82">
        <f t="shared" si="6"/>
        <v>2</v>
      </c>
      <c r="AR8" s="10"/>
      <c r="AS8" s="10"/>
    </row>
    <row r="9" ht="45.0" customHeight="1">
      <c r="A9" s="10"/>
      <c r="B9" s="43" t="s">
        <v>64</v>
      </c>
      <c r="C9" s="51" t="s">
        <v>59</v>
      </c>
      <c r="D9" s="64" t="s">
        <v>65</v>
      </c>
      <c r="E9" s="64" t="s">
        <v>65</v>
      </c>
      <c r="F9" s="64" t="s">
        <v>65</v>
      </c>
      <c r="G9" s="64" t="s">
        <v>65</v>
      </c>
      <c r="H9" s="48" t="s">
        <v>10</v>
      </c>
      <c r="I9" s="81"/>
      <c r="J9" s="81"/>
      <c r="K9" s="64" t="s">
        <v>65</v>
      </c>
      <c r="L9" s="64" t="s">
        <v>65</v>
      </c>
      <c r="M9" s="64" t="s">
        <v>65</v>
      </c>
      <c r="N9" s="64" t="s">
        <v>65</v>
      </c>
      <c r="O9" s="64" t="s">
        <v>65</v>
      </c>
      <c r="P9" s="81"/>
      <c r="Q9" s="81"/>
      <c r="R9" s="64" t="s">
        <v>65</v>
      </c>
      <c r="S9" s="64" t="s">
        <v>65</v>
      </c>
      <c r="T9" s="64" t="s">
        <v>65</v>
      </c>
      <c r="U9" s="64" t="s">
        <v>65</v>
      </c>
      <c r="V9" s="64" t="s">
        <v>65</v>
      </c>
      <c r="W9" s="81"/>
      <c r="X9" s="81"/>
      <c r="Y9" s="48" t="s">
        <v>11</v>
      </c>
      <c r="Z9" s="48" t="s">
        <v>10</v>
      </c>
      <c r="AA9" s="64" t="s">
        <v>65</v>
      </c>
      <c r="AB9" s="64" t="s">
        <v>65</v>
      </c>
      <c r="AC9" s="64" t="s">
        <v>65</v>
      </c>
      <c r="AD9" s="81"/>
      <c r="AE9" s="81"/>
      <c r="AF9" s="64" t="s">
        <v>65</v>
      </c>
      <c r="AG9" s="64" t="s">
        <v>65</v>
      </c>
      <c r="AH9" s="64" t="s">
        <v>65</v>
      </c>
      <c r="AI9" s="64" t="s">
        <v>65</v>
      </c>
      <c r="AJ9" s="48" t="s">
        <v>10</v>
      </c>
      <c r="AK9" s="11"/>
      <c r="AL9" s="12">
        <f t="shared" si="3"/>
        <v>19</v>
      </c>
      <c r="AM9" s="12">
        <f t="shared" si="4"/>
        <v>19</v>
      </c>
      <c r="AN9" s="41">
        <f t="shared" si="5"/>
        <v>1</v>
      </c>
      <c r="AO9" s="10"/>
      <c r="AP9" s="69" t="s">
        <v>66</v>
      </c>
      <c r="AQ9" s="82">
        <f t="shared" si="6"/>
        <v>41</v>
      </c>
      <c r="AR9" s="10"/>
      <c r="AS9" s="10"/>
    </row>
    <row r="10" ht="45.0" customHeight="1">
      <c r="A10" s="10"/>
      <c r="B10" s="43" t="s">
        <v>67</v>
      </c>
      <c r="C10" s="44" t="s">
        <v>68</v>
      </c>
      <c r="D10" s="48" t="s">
        <v>122</v>
      </c>
      <c r="E10" s="48" t="s">
        <v>122</v>
      </c>
      <c r="F10" s="48" t="s">
        <v>122</v>
      </c>
      <c r="G10" s="48" t="s">
        <v>122</v>
      </c>
      <c r="H10" s="48" t="s">
        <v>10</v>
      </c>
      <c r="I10" s="81"/>
      <c r="J10" s="81"/>
      <c r="K10" s="48" t="s">
        <v>200</v>
      </c>
      <c r="L10" s="48" t="s">
        <v>200</v>
      </c>
      <c r="M10" s="48" t="s">
        <v>200</v>
      </c>
      <c r="N10" s="48" t="s">
        <v>201</v>
      </c>
      <c r="O10" s="48" t="s">
        <v>200</v>
      </c>
      <c r="P10" s="84" t="s">
        <v>202</v>
      </c>
      <c r="Q10" s="81"/>
      <c r="R10" s="48" t="s">
        <v>203</v>
      </c>
      <c r="S10" s="77" t="s">
        <v>14</v>
      </c>
      <c r="T10" s="77" t="s">
        <v>204</v>
      </c>
      <c r="U10" s="77" t="s">
        <v>204</v>
      </c>
      <c r="V10" s="77" t="s">
        <v>14</v>
      </c>
      <c r="W10" s="84" t="s">
        <v>202</v>
      </c>
      <c r="X10" s="81"/>
      <c r="Y10" s="48" t="s">
        <v>205</v>
      </c>
      <c r="Z10" s="48" t="s">
        <v>10</v>
      </c>
      <c r="AA10" s="48" t="s">
        <v>11</v>
      </c>
      <c r="AB10" s="48" t="s">
        <v>11</v>
      </c>
      <c r="AC10" s="48" t="s">
        <v>11</v>
      </c>
      <c r="AD10" s="81"/>
      <c r="AE10" s="81"/>
      <c r="AF10" s="48" t="s">
        <v>206</v>
      </c>
      <c r="AG10" s="48" t="s">
        <v>206</v>
      </c>
      <c r="AH10" s="48" t="s">
        <v>207</v>
      </c>
      <c r="AI10" s="48" t="s">
        <v>208</v>
      </c>
      <c r="AJ10" s="48" t="s">
        <v>10</v>
      </c>
      <c r="AK10" s="11"/>
      <c r="AL10" s="12">
        <f t="shared" si="3"/>
        <v>16</v>
      </c>
      <c r="AM10" s="12">
        <f t="shared" si="4"/>
        <v>10</v>
      </c>
      <c r="AN10" s="41">
        <f t="shared" si="5"/>
        <v>0.625</v>
      </c>
      <c r="AO10" s="10"/>
      <c r="AP10" s="70" t="s">
        <v>76</v>
      </c>
      <c r="AQ10" s="82">
        <f t="shared" si="6"/>
        <v>10</v>
      </c>
      <c r="AR10" s="10"/>
      <c r="AS10" s="10"/>
    </row>
    <row r="11" ht="45.0" customHeight="1">
      <c r="A11" s="10"/>
      <c r="B11" s="54" t="s">
        <v>209</v>
      </c>
      <c r="C11" s="44" t="s">
        <v>68</v>
      </c>
      <c r="D11" s="48"/>
      <c r="E11" s="85" t="s">
        <v>210</v>
      </c>
      <c r="F11" s="85" t="s">
        <v>211</v>
      </c>
      <c r="G11" s="85" t="s">
        <v>211</v>
      </c>
      <c r="H11" s="48" t="s">
        <v>10</v>
      </c>
      <c r="I11" s="81"/>
      <c r="J11" s="81"/>
      <c r="K11" s="86" t="s">
        <v>211</v>
      </c>
      <c r="L11" s="86" t="s">
        <v>211</v>
      </c>
      <c r="M11" s="48" t="s">
        <v>120</v>
      </c>
      <c r="N11" s="48" t="s">
        <v>120</v>
      </c>
      <c r="O11" s="48" t="s">
        <v>120</v>
      </c>
      <c r="P11" s="84" t="s">
        <v>202</v>
      </c>
      <c r="Q11" s="81"/>
      <c r="R11" s="48" t="s">
        <v>120</v>
      </c>
      <c r="S11" s="48" t="s">
        <v>120</v>
      </c>
      <c r="T11" s="48" t="s">
        <v>212</v>
      </c>
      <c r="U11" s="48" t="s">
        <v>212</v>
      </c>
      <c r="V11" s="48" t="s">
        <v>212</v>
      </c>
      <c r="W11" s="84" t="s">
        <v>202</v>
      </c>
      <c r="X11" s="81"/>
      <c r="Y11" s="48" t="s">
        <v>120</v>
      </c>
      <c r="Z11" s="48" t="s">
        <v>10</v>
      </c>
      <c r="AA11" s="77" t="s">
        <v>213</v>
      </c>
      <c r="AB11" s="77" t="s">
        <v>213</v>
      </c>
      <c r="AC11" s="77" t="s">
        <v>213</v>
      </c>
      <c r="AD11" s="81"/>
      <c r="AE11" s="81"/>
      <c r="AF11" s="77" t="s">
        <v>214</v>
      </c>
      <c r="AG11" s="77" t="s">
        <v>214</v>
      </c>
      <c r="AH11" s="77" t="s">
        <v>214</v>
      </c>
      <c r="AI11" s="48" t="s">
        <v>120</v>
      </c>
      <c r="AJ11" s="48" t="s">
        <v>10</v>
      </c>
      <c r="AK11" s="11"/>
      <c r="AL11" s="12">
        <f t="shared" si="3"/>
        <v>20</v>
      </c>
      <c r="AM11" s="12">
        <f t="shared" si="4"/>
        <v>0</v>
      </c>
      <c r="AN11" s="41">
        <f t="shared" si="5"/>
        <v>0</v>
      </c>
      <c r="AO11" s="10"/>
      <c r="AP11" s="69" t="s">
        <v>79</v>
      </c>
      <c r="AQ11" s="82">
        <f t="shared" si="6"/>
        <v>0</v>
      </c>
      <c r="AR11" s="10"/>
      <c r="AS11" s="10"/>
    </row>
    <row r="12" ht="45.0" customHeight="1">
      <c r="A12" s="10"/>
      <c r="B12" s="54" t="s">
        <v>215</v>
      </c>
      <c r="C12" s="51" t="s">
        <v>18</v>
      </c>
      <c r="D12" s="87"/>
      <c r="E12" s="85"/>
      <c r="F12" s="85"/>
      <c r="G12" s="85"/>
      <c r="H12" s="48" t="s">
        <v>10</v>
      </c>
      <c r="I12" s="81"/>
      <c r="J12" s="81"/>
      <c r="K12" s="64"/>
      <c r="L12" s="64"/>
      <c r="M12" s="64"/>
      <c r="N12" s="64"/>
      <c r="O12" s="64"/>
      <c r="P12" s="81"/>
      <c r="Q12" s="81"/>
      <c r="R12" s="79"/>
      <c r="S12" s="79"/>
      <c r="T12" s="79"/>
      <c r="U12" s="79"/>
      <c r="V12" s="64"/>
      <c r="W12" s="81"/>
      <c r="X12" s="81"/>
      <c r="Y12" s="64"/>
      <c r="Z12" s="48" t="s">
        <v>10</v>
      </c>
      <c r="AA12" s="77" t="s">
        <v>213</v>
      </c>
      <c r="AB12" s="77" t="s">
        <v>213</v>
      </c>
      <c r="AC12" s="77" t="s">
        <v>213</v>
      </c>
      <c r="AD12" s="81"/>
      <c r="AE12" s="81"/>
      <c r="AF12" s="77" t="s">
        <v>211</v>
      </c>
      <c r="AG12" s="77" t="s">
        <v>211</v>
      </c>
      <c r="AH12" s="77" t="s">
        <v>211</v>
      </c>
      <c r="AI12" s="77" t="s">
        <v>211</v>
      </c>
      <c r="AJ12" s="48" t="s">
        <v>10</v>
      </c>
      <c r="AK12" s="11"/>
      <c r="AL12" s="12">
        <f t="shared" si="3"/>
        <v>20</v>
      </c>
      <c r="AM12" s="12">
        <f t="shared" si="4"/>
        <v>0</v>
      </c>
      <c r="AN12" s="41">
        <f t="shared" si="5"/>
        <v>0</v>
      </c>
      <c r="AO12" s="10"/>
      <c r="AP12" s="69" t="s">
        <v>81</v>
      </c>
      <c r="AQ12" s="82">
        <f t="shared" si="6"/>
        <v>0</v>
      </c>
      <c r="AR12" s="10"/>
      <c r="AS12" s="10"/>
    </row>
    <row r="13" ht="45.0" customHeight="1">
      <c r="A13" s="10"/>
      <c r="B13" s="54" t="s">
        <v>155</v>
      </c>
      <c r="C13" s="44" t="s">
        <v>68</v>
      </c>
      <c r="D13" s="48"/>
      <c r="E13" s="48"/>
      <c r="F13" s="48"/>
      <c r="G13" s="48"/>
      <c r="H13" s="48" t="s">
        <v>10</v>
      </c>
      <c r="I13" s="81"/>
      <c r="J13" s="81"/>
      <c r="K13" s="48" t="s">
        <v>164</v>
      </c>
      <c r="L13" s="48" t="s">
        <v>164</v>
      </c>
      <c r="M13" s="48" t="s">
        <v>164</v>
      </c>
      <c r="N13" s="48" t="s">
        <v>164</v>
      </c>
      <c r="O13" s="48" t="s">
        <v>164</v>
      </c>
      <c r="P13" s="81"/>
      <c r="Q13" s="81"/>
      <c r="R13" s="48" t="s">
        <v>164</v>
      </c>
      <c r="S13" s="48" t="s">
        <v>164</v>
      </c>
      <c r="T13" s="48" t="s">
        <v>164</v>
      </c>
      <c r="U13" s="48" t="s">
        <v>164</v>
      </c>
      <c r="V13" s="48" t="s">
        <v>164</v>
      </c>
      <c r="W13" s="81"/>
      <c r="X13" s="81"/>
      <c r="Y13" s="48" t="s">
        <v>164</v>
      </c>
      <c r="Z13" s="48" t="s">
        <v>10</v>
      </c>
      <c r="AA13" s="77" t="s">
        <v>216</v>
      </c>
      <c r="AB13" s="77" t="s">
        <v>216</v>
      </c>
      <c r="AC13" s="77" t="s">
        <v>216</v>
      </c>
      <c r="AD13" s="81"/>
      <c r="AE13" s="81"/>
      <c r="AF13" s="77"/>
      <c r="AG13" s="77"/>
      <c r="AH13" s="77"/>
      <c r="AI13" s="77"/>
      <c r="AJ13" s="48" t="s">
        <v>10</v>
      </c>
      <c r="AK13" s="11"/>
      <c r="AL13" s="12"/>
      <c r="AM13" s="12"/>
      <c r="AN13" s="41"/>
      <c r="AO13" s="10"/>
      <c r="AP13" s="66" t="s">
        <v>84</v>
      </c>
      <c r="AQ13" s="82">
        <f t="shared" si="6"/>
        <v>154</v>
      </c>
      <c r="AR13" s="10"/>
      <c r="AS13" s="10"/>
    </row>
    <row r="14" ht="45.0" customHeight="1">
      <c r="A14" s="10"/>
      <c r="B14" s="54" t="s">
        <v>217</v>
      </c>
      <c r="C14" s="51" t="s">
        <v>18</v>
      </c>
      <c r="D14" s="87"/>
      <c r="E14" s="87"/>
      <c r="F14" s="87"/>
      <c r="G14" s="87"/>
      <c r="H14" s="48" t="s">
        <v>10</v>
      </c>
      <c r="I14" s="81"/>
      <c r="J14" s="81"/>
      <c r="K14" s="64"/>
      <c r="L14" s="64"/>
      <c r="M14" s="64"/>
      <c r="N14" s="64"/>
      <c r="O14" s="64"/>
      <c r="P14" s="81"/>
      <c r="Q14" s="81"/>
      <c r="R14" s="79"/>
      <c r="S14" s="79"/>
      <c r="T14" s="79"/>
      <c r="U14" s="79"/>
      <c r="V14" s="64"/>
      <c r="W14" s="81"/>
      <c r="X14" s="81"/>
      <c r="Y14" s="64"/>
      <c r="Z14" s="48" t="s">
        <v>10</v>
      </c>
      <c r="AA14" s="77"/>
      <c r="AB14" s="77" t="s">
        <v>218</v>
      </c>
      <c r="AC14" s="77" t="s">
        <v>218</v>
      </c>
      <c r="AD14" s="81"/>
      <c r="AE14" s="81"/>
      <c r="AF14" s="77" t="s">
        <v>219</v>
      </c>
      <c r="AG14" s="77" t="s">
        <v>219</v>
      </c>
      <c r="AH14" s="79"/>
      <c r="AI14" s="64"/>
      <c r="AJ14" s="48" t="s">
        <v>10</v>
      </c>
      <c r="AK14" s="11"/>
      <c r="AL14" s="12"/>
      <c r="AM14" s="12"/>
      <c r="AN14" s="41"/>
      <c r="AO14" s="10"/>
      <c r="AP14" s="10"/>
      <c r="AQ14" s="10"/>
      <c r="AR14" s="10"/>
      <c r="AS14" s="10"/>
    </row>
    <row r="15" ht="24.75" customHeight="1">
      <c r="A15" s="10"/>
      <c r="B15" s="66"/>
      <c r="C15" s="88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>
        <f t="shared" ref="AL15:AM15" si="7">SUM(AL4:AL13)</f>
        <v>153</v>
      </c>
      <c r="AM15" s="12">
        <f t="shared" si="7"/>
        <v>102</v>
      </c>
      <c r="AN15" s="68">
        <f>AM15/AL15</f>
        <v>0.6666666667</v>
      </c>
      <c r="AO15" s="10"/>
      <c r="AP15" s="10"/>
      <c r="AQ15" s="10"/>
      <c r="AR15" s="10"/>
      <c r="AS15" s="10"/>
    </row>
    <row r="16" ht="24.75" customHeight="1">
      <c r="A16" s="10"/>
      <c r="B16" s="66" t="s">
        <v>86</v>
      </c>
      <c r="C16" s="69" t="s">
        <v>16</v>
      </c>
      <c r="D16" s="12"/>
      <c r="E16" s="12"/>
      <c r="F16" s="12">
        <f t="shared" ref="F16:H16" si="8">COUNTIF(F4:F10,$C$16&amp;"*")</f>
        <v>5</v>
      </c>
      <c r="G16" s="12">
        <f t="shared" si="8"/>
        <v>4</v>
      </c>
      <c r="H16" s="12">
        <f t="shared" si="8"/>
        <v>0</v>
      </c>
      <c r="I16" s="12"/>
      <c r="J16" s="12"/>
      <c r="K16" s="12">
        <f t="shared" ref="K16:O16" si="9">COUNTIF(K4:K10,$C$16&amp;"*")</f>
        <v>2</v>
      </c>
      <c r="L16" s="12">
        <f t="shared" si="9"/>
        <v>6</v>
      </c>
      <c r="M16" s="12">
        <f t="shared" si="9"/>
        <v>6</v>
      </c>
      <c r="N16" s="12">
        <f t="shared" si="9"/>
        <v>6</v>
      </c>
      <c r="O16" s="12">
        <f t="shared" si="9"/>
        <v>5</v>
      </c>
      <c r="P16" s="12"/>
      <c r="Q16" s="12"/>
      <c r="R16" s="12">
        <f t="shared" ref="R16:V16" si="10">COUNTIF(R4:R10,$C$16&amp;"*")</f>
        <v>5</v>
      </c>
      <c r="S16" s="12">
        <f t="shared" si="10"/>
        <v>5</v>
      </c>
      <c r="T16" s="12">
        <f t="shared" si="10"/>
        <v>6</v>
      </c>
      <c r="U16" s="12">
        <f t="shared" si="10"/>
        <v>6</v>
      </c>
      <c r="V16" s="12">
        <f t="shared" si="10"/>
        <v>3</v>
      </c>
      <c r="W16" s="12"/>
      <c r="X16" s="12"/>
      <c r="Y16" s="12">
        <f t="shared" ref="Y16:AC16" si="11">COUNTIF(Y4:Y10,$C$16&amp;"*")</f>
        <v>0</v>
      </c>
      <c r="Z16" s="12">
        <f t="shared" si="11"/>
        <v>0</v>
      </c>
      <c r="AA16" s="12">
        <f t="shared" si="11"/>
        <v>3</v>
      </c>
      <c r="AB16" s="12">
        <f t="shared" si="11"/>
        <v>3</v>
      </c>
      <c r="AC16" s="12">
        <f t="shared" si="11"/>
        <v>3</v>
      </c>
      <c r="AD16" s="12"/>
      <c r="AE16" s="12"/>
      <c r="AF16" s="12">
        <f t="shared" ref="AF16:AI16" si="12">COUNTIF(AF4:AF10,$C$16&amp;"*")</f>
        <v>3</v>
      </c>
      <c r="AG16" s="12">
        <f t="shared" si="12"/>
        <v>3</v>
      </c>
      <c r="AH16" s="12">
        <f t="shared" si="12"/>
        <v>5</v>
      </c>
      <c r="AI16" s="12">
        <f t="shared" si="12"/>
        <v>4</v>
      </c>
      <c r="AJ16" s="12"/>
      <c r="AK16" s="12">
        <f t="shared" ref="AK16:AK24" si="18">SUM(D16:AJ16)</f>
        <v>83</v>
      </c>
      <c r="AL16" s="41">
        <f t="shared" ref="AL16:AL24" si="19">AK16/$AK$25</f>
        <v>0.538961039</v>
      </c>
      <c r="AM16" s="12"/>
      <c r="AN16" s="10"/>
      <c r="AO16" s="10"/>
      <c r="AP16" s="10"/>
      <c r="AQ16" s="10"/>
      <c r="AR16" s="10"/>
      <c r="AS16" s="10"/>
    </row>
    <row r="17" ht="24.75" customHeight="1">
      <c r="A17" s="10"/>
      <c r="B17" s="66" t="s">
        <v>87</v>
      </c>
      <c r="C17" s="69" t="s">
        <v>33</v>
      </c>
      <c r="D17" s="12"/>
      <c r="E17" s="12"/>
      <c r="F17" s="12">
        <f t="shared" ref="F17:H17" si="13">COUNTIF(F4:F10,$C$17&amp;"*")</f>
        <v>0</v>
      </c>
      <c r="G17" s="12">
        <f t="shared" si="13"/>
        <v>0</v>
      </c>
      <c r="H17" s="12">
        <f t="shared" si="13"/>
        <v>0</v>
      </c>
      <c r="I17" s="12"/>
      <c r="J17" s="12"/>
      <c r="K17" s="12">
        <f t="shared" ref="K17:O17" si="14">COUNTIF(K4:K10,$C$17&amp;"*")</f>
        <v>0</v>
      </c>
      <c r="L17" s="12">
        <f t="shared" si="14"/>
        <v>0</v>
      </c>
      <c r="M17" s="12">
        <f t="shared" si="14"/>
        <v>0</v>
      </c>
      <c r="N17" s="12">
        <f t="shared" si="14"/>
        <v>0</v>
      </c>
      <c r="O17" s="12">
        <f t="shared" si="14"/>
        <v>0</v>
      </c>
      <c r="P17" s="12"/>
      <c r="Q17" s="12"/>
      <c r="R17" s="12">
        <f t="shared" ref="R17:V17" si="15">COUNTIF(R4:R10,$C$17&amp;"*")</f>
        <v>0</v>
      </c>
      <c r="S17" s="12">
        <f t="shared" si="15"/>
        <v>0</v>
      </c>
      <c r="T17" s="12">
        <f t="shared" si="15"/>
        <v>0</v>
      </c>
      <c r="U17" s="12">
        <f t="shared" si="15"/>
        <v>0</v>
      </c>
      <c r="V17" s="12">
        <f t="shared" si="15"/>
        <v>0</v>
      </c>
      <c r="W17" s="12"/>
      <c r="X17" s="12"/>
      <c r="Y17" s="12">
        <f t="shared" ref="Y17:AC17" si="16">COUNTIF(Y4:Y10,$C$17&amp;"*")</f>
        <v>0</v>
      </c>
      <c r="Z17" s="12">
        <f t="shared" si="16"/>
        <v>0</v>
      </c>
      <c r="AA17" s="12">
        <f t="shared" si="16"/>
        <v>0</v>
      </c>
      <c r="AB17" s="12">
        <f t="shared" si="16"/>
        <v>0</v>
      </c>
      <c r="AC17" s="12">
        <f t="shared" si="16"/>
        <v>0</v>
      </c>
      <c r="AD17" s="12"/>
      <c r="AE17" s="12"/>
      <c r="AF17" s="12">
        <f t="shared" ref="AF17:AI17" si="17">COUNTIF(AF4:AF10,$C$17&amp;"*")</f>
        <v>0</v>
      </c>
      <c r="AG17" s="12">
        <f t="shared" si="17"/>
        <v>0</v>
      </c>
      <c r="AH17" s="12">
        <f t="shared" si="17"/>
        <v>0</v>
      </c>
      <c r="AI17" s="12">
        <f t="shared" si="17"/>
        <v>0</v>
      </c>
      <c r="AJ17" s="12"/>
      <c r="AK17" s="12">
        <f t="shared" si="18"/>
        <v>0</v>
      </c>
      <c r="AL17" s="41">
        <f t="shared" si="19"/>
        <v>0</v>
      </c>
      <c r="AM17" s="12"/>
      <c r="AN17" s="10"/>
      <c r="AO17" s="10"/>
      <c r="AP17" s="10"/>
      <c r="AQ17" s="10"/>
      <c r="AR17" s="10"/>
      <c r="AS17" s="10"/>
    </row>
    <row r="18" ht="24.75" customHeight="1">
      <c r="A18" s="10"/>
      <c r="B18" s="66" t="s">
        <v>88</v>
      </c>
      <c r="C18" s="69" t="s">
        <v>53</v>
      </c>
      <c r="D18" s="12"/>
      <c r="E18" s="12"/>
      <c r="F18" s="12">
        <f t="shared" ref="F18:H18" si="20">COUNTIF(F4:F10,$C$18&amp;"*")</f>
        <v>0</v>
      </c>
      <c r="G18" s="12">
        <f t="shared" si="20"/>
        <v>1</v>
      </c>
      <c r="H18" s="12">
        <f t="shared" si="20"/>
        <v>0</v>
      </c>
      <c r="I18" s="12"/>
      <c r="J18" s="12"/>
      <c r="K18" s="12">
        <f t="shared" ref="K18:O18" si="21">COUNTIF(K4:K10,$C$18&amp;"*")</f>
        <v>4</v>
      </c>
      <c r="L18" s="12">
        <f t="shared" si="21"/>
        <v>0</v>
      </c>
      <c r="M18" s="12">
        <f t="shared" si="21"/>
        <v>0</v>
      </c>
      <c r="N18" s="12">
        <f t="shared" si="21"/>
        <v>1</v>
      </c>
      <c r="O18" s="12">
        <f t="shared" si="21"/>
        <v>1</v>
      </c>
      <c r="P18" s="12"/>
      <c r="Q18" s="12"/>
      <c r="R18" s="12">
        <f t="shared" ref="R18:V18" si="22">COUNTIF(R4:R10,$C$18&amp;"*")</f>
        <v>0</v>
      </c>
      <c r="S18" s="12">
        <f t="shared" si="22"/>
        <v>1</v>
      </c>
      <c r="T18" s="12">
        <f t="shared" si="22"/>
        <v>0</v>
      </c>
      <c r="U18" s="12">
        <f t="shared" si="22"/>
        <v>0</v>
      </c>
      <c r="V18" s="12">
        <f t="shared" si="22"/>
        <v>3</v>
      </c>
      <c r="W18" s="12"/>
      <c r="X18" s="12"/>
      <c r="Y18" s="12">
        <f t="shared" ref="Y18:AC18" si="23">COUNTIF(Y4:Y10,$C$18&amp;"*")</f>
        <v>0</v>
      </c>
      <c r="Z18" s="12">
        <f t="shared" si="23"/>
        <v>0</v>
      </c>
      <c r="AA18" s="12">
        <f t="shared" si="23"/>
        <v>0</v>
      </c>
      <c r="AB18" s="12">
        <f t="shared" si="23"/>
        <v>0</v>
      </c>
      <c r="AC18" s="12">
        <f t="shared" si="23"/>
        <v>0</v>
      </c>
      <c r="AD18" s="12"/>
      <c r="AE18" s="12"/>
      <c r="AF18" s="12">
        <f t="shared" ref="AF18:AI18" si="24">COUNTIF(AF4:AF10,$C$18&amp;"*")</f>
        <v>0</v>
      </c>
      <c r="AG18" s="12">
        <f t="shared" si="24"/>
        <v>0</v>
      </c>
      <c r="AH18" s="12">
        <f t="shared" si="24"/>
        <v>0</v>
      </c>
      <c r="AI18" s="12">
        <f t="shared" si="24"/>
        <v>0</v>
      </c>
      <c r="AJ18" s="12"/>
      <c r="AK18" s="12">
        <f t="shared" si="18"/>
        <v>11</v>
      </c>
      <c r="AL18" s="41">
        <f t="shared" si="19"/>
        <v>0.07142857143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89</v>
      </c>
      <c r="C19" s="69" t="s">
        <v>57</v>
      </c>
      <c r="D19" s="12"/>
      <c r="E19" s="12"/>
      <c r="F19" s="12">
        <f t="shared" ref="F19:H19" si="25">COUNTIF(F4:F10,$C$19&amp;"*")</f>
        <v>1</v>
      </c>
      <c r="G19" s="12">
        <f t="shared" si="25"/>
        <v>1</v>
      </c>
      <c r="H19" s="12">
        <f t="shared" si="25"/>
        <v>0</v>
      </c>
      <c r="I19" s="12"/>
      <c r="J19" s="12"/>
      <c r="K19" s="12">
        <f t="shared" ref="K19:O19" si="26">COUNTIF(K4:K10,$C$19&amp;"*")</f>
        <v>0</v>
      </c>
      <c r="L19" s="12">
        <f t="shared" si="26"/>
        <v>0</v>
      </c>
      <c r="M19" s="12">
        <f t="shared" si="26"/>
        <v>0</v>
      </c>
      <c r="N19" s="12">
        <f t="shared" si="26"/>
        <v>0</v>
      </c>
      <c r="O19" s="12">
        <f t="shared" si="26"/>
        <v>0</v>
      </c>
      <c r="P19" s="12"/>
      <c r="Q19" s="12"/>
      <c r="R19" s="12">
        <f t="shared" ref="R19:V19" si="27">COUNTIF(R4:R10,$C$19&amp;"*")</f>
        <v>0</v>
      </c>
      <c r="S19" s="12">
        <f t="shared" si="27"/>
        <v>0</v>
      </c>
      <c r="T19" s="12">
        <f t="shared" si="27"/>
        <v>0</v>
      </c>
      <c r="U19" s="12">
        <f t="shared" si="27"/>
        <v>0</v>
      </c>
      <c r="V19" s="12">
        <f t="shared" si="27"/>
        <v>0</v>
      </c>
      <c r="W19" s="12"/>
      <c r="X19" s="12"/>
      <c r="Y19" s="12">
        <f t="shared" ref="Y19:AC19" si="28">COUNTIF(Y4:Y10,$C$19&amp;"*")</f>
        <v>1</v>
      </c>
      <c r="Z19" s="12">
        <f t="shared" si="28"/>
        <v>0</v>
      </c>
      <c r="AA19" s="12">
        <f t="shared" si="28"/>
        <v>1</v>
      </c>
      <c r="AB19" s="12">
        <f t="shared" si="28"/>
        <v>1</v>
      </c>
      <c r="AC19" s="12">
        <f t="shared" si="28"/>
        <v>1</v>
      </c>
      <c r="AD19" s="12"/>
      <c r="AE19" s="12"/>
      <c r="AF19" s="12">
        <f t="shared" ref="AF19:AI19" si="29">COUNTIF(AF4:AF10,$C$19&amp;"*")</f>
        <v>0</v>
      </c>
      <c r="AG19" s="12">
        <f t="shared" si="29"/>
        <v>0</v>
      </c>
      <c r="AH19" s="12">
        <f t="shared" si="29"/>
        <v>0</v>
      </c>
      <c r="AI19" s="12">
        <f t="shared" si="29"/>
        <v>1</v>
      </c>
      <c r="AJ19" s="12"/>
      <c r="AK19" s="12">
        <f t="shared" si="18"/>
        <v>7</v>
      </c>
      <c r="AL19" s="41">
        <f t="shared" si="19"/>
        <v>0.04545454545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90</v>
      </c>
      <c r="C20" s="69" t="s">
        <v>63</v>
      </c>
      <c r="D20" s="12"/>
      <c r="E20" s="12"/>
      <c r="F20" s="12">
        <f t="shared" ref="F20:H20" si="30">COUNTIF(F4:F10,$C$20&amp;"*")</f>
        <v>0</v>
      </c>
      <c r="G20" s="12">
        <f t="shared" si="30"/>
        <v>0</v>
      </c>
      <c r="H20" s="12">
        <f t="shared" si="30"/>
        <v>0</v>
      </c>
      <c r="I20" s="12"/>
      <c r="J20" s="12"/>
      <c r="K20" s="12">
        <f t="shared" ref="K20:O20" si="31">COUNTIF(K4:K10,$C$20&amp;"*")</f>
        <v>0</v>
      </c>
      <c r="L20" s="12">
        <f t="shared" si="31"/>
        <v>0</v>
      </c>
      <c r="M20" s="12">
        <f t="shared" si="31"/>
        <v>0</v>
      </c>
      <c r="N20" s="12">
        <f t="shared" si="31"/>
        <v>0</v>
      </c>
      <c r="O20" s="12">
        <f t="shared" si="31"/>
        <v>0</v>
      </c>
      <c r="P20" s="12"/>
      <c r="Q20" s="12"/>
      <c r="R20" s="12">
        <f t="shared" ref="R20:V20" si="32">COUNTIF(R4:R10,$C$20&amp;"*")</f>
        <v>0</v>
      </c>
      <c r="S20" s="12">
        <f t="shared" si="32"/>
        <v>0</v>
      </c>
      <c r="T20" s="12">
        <f t="shared" si="32"/>
        <v>0</v>
      </c>
      <c r="U20" s="12">
        <f t="shared" si="32"/>
        <v>0</v>
      </c>
      <c r="V20" s="12">
        <f t="shared" si="32"/>
        <v>0</v>
      </c>
      <c r="W20" s="12"/>
      <c r="X20" s="12"/>
      <c r="Y20" s="12">
        <f t="shared" ref="Y20:AC20" si="33">COUNTIF(Y4:Y10,$C$20&amp;"*")</f>
        <v>0</v>
      </c>
      <c r="Z20" s="12">
        <f t="shared" si="33"/>
        <v>0</v>
      </c>
      <c r="AA20" s="12">
        <f t="shared" si="33"/>
        <v>0</v>
      </c>
      <c r="AB20" s="12">
        <f t="shared" si="33"/>
        <v>0</v>
      </c>
      <c r="AC20" s="12">
        <f t="shared" si="33"/>
        <v>0</v>
      </c>
      <c r="AD20" s="12"/>
      <c r="AE20" s="12"/>
      <c r="AF20" s="12">
        <f t="shared" ref="AF20:AI20" si="34">COUNTIF(AF4:AF10,$C$20&amp;"*")</f>
        <v>1</v>
      </c>
      <c r="AG20" s="12">
        <f t="shared" si="34"/>
        <v>1</v>
      </c>
      <c r="AH20" s="12">
        <f t="shared" si="34"/>
        <v>0</v>
      </c>
      <c r="AI20" s="12">
        <f t="shared" si="34"/>
        <v>0</v>
      </c>
      <c r="AJ20" s="12"/>
      <c r="AK20" s="12">
        <f t="shared" si="18"/>
        <v>2</v>
      </c>
      <c r="AL20" s="41">
        <f t="shared" si="19"/>
        <v>0.01298701299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91</v>
      </c>
      <c r="C21" s="69" t="s">
        <v>66</v>
      </c>
      <c r="D21" s="12"/>
      <c r="E21" s="12"/>
      <c r="F21" s="12">
        <f t="shared" ref="F21:H21" si="35">COUNTIF(F4:F10,$C$21&amp;"*")</f>
        <v>0</v>
      </c>
      <c r="G21" s="12">
        <f t="shared" si="35"/>
        <v>0</v>
      </c>
      <c r="H21" s="12">
        <f t="shared" si="35"/>
        <v>7</v>
      </c>
      <c r="I21" s="12"/>
      <c r="J21" s="12"/>
      <c r="K21" s="12">
        <f t="shared" ref="K21:O21" si="36">COUNTIF(K4:K10,$C$21&amp;"*")</f>
        <v>0</v>
      </c>
      <c r="L21" s="12">
        <f t="shared" si="36"/>
        <v>0</v>
      </c>
      <c r="M21" s="12">
        <f t="shared" si="36"/>
        <v>0</v>
      </c>
      <c r="N21" s="12">
        <f t="shared" si="36"/>
        <v>0</v>
      </c>
      <c r="O21" s="12">
        <f t="shared" si="36"/>
        <v>0</v>
      </c>
      <c r="P21" s="12"/>
      <c r="Q21" s="12"/>
      <c r="R21" s="12">
        <f t="shared" ref="R21:V21" si="37">COUNTIF(R4:R10,$C$21&amp;"*")</f>
        <v>2</v>
      </c>
      <c r="S21" s="12">
        <f t="shared" si="37"/>
        <v>1</v>
      </c>
      <c r="T21" s="12">
        <f t="shared" si="37"/>
        <v>1</v>
      </c>
      <c r="U21" s="12">
        <f t="shared" si="37"/>
        <v>1</v>
      </c>
      <c r="V21" s="12">
        <f t="shared" si="37"/>
        <v>1</v>
      </c>
      <c r="W21" s="12"/>
      <c r="X21" s="12"/>
      <c r="Y21" s="12">
        <f t="shared" ref="Y21:AC21" si="38">COUNTIF(Y4:Y10,$C$21&amp;"*")</f>
        <v>6</v>
      </c>
      <c r="Z21" s="12">
        <f t="shared" si="38"/>
        <v>7</v>
      </c>
      <c r="AA21" s="12">
        <f t="shared" si="38"/>
        <v>3</v>
      </c>
      <c r="AB21" s="12">
        <f t="shared" si="38"/>
        <v>3</v>
      </c>
      <c r="AC21" s="12">
        <f t="shared" si="38"/>
        <v>3</v>
      </c>
      <c r="AD21" s="12"/>
      <c r="AE21" s="12"/>
      <c r="AF21" s="12">
        <f t="shared" ref="AF21:AI21" si="39">COUNTIF(AF4:AF10,$C$21&amp;"*")</f>
        <v>2</v>
      </c>
      <c r="AG21" s="12">
        <f t="shared" si="39"/>
        <v>2</v>
      </c>
      <c r="AH21" s="12">
        <f t="shared" si="39"/>
        <v>1</v>
      </c>
      <c r="AI21" s="12">
        <f t="shared" si="39"/>
        <v>1</v>
      </c>
      <c r="AJ21" s="12"/>
      <c r="AK21" s="12">
        <f t="shared" si="18"/>
        <v>41</v>
      </c>
      <c r="AL21" s="41">
        <f t="shared" si="19"/>
        <v>0.2662337662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92</v>
      </c>
      <c r="C22" s="70" t="s">
        <v>76</v>
      </c>
      <c r="D22" s="12"/>
      <c r="E22" s="12"/>
      <c r="F22" s="12">
        <f t="shared" ref="F22:H22" si="40">COUNTIF(F4:F10,$C$22&amp;"*")</f>
        <v>1</v>
      </c>
      <c r="G22" s="12">
        <f t="shared" si="40"/>
        <v>1</v>
      </c>
      <c r="H22" s="12">
        <f t="shared" si="40"/>
        <v>0</v>
      </c>
      <c r="I22" s="12"/>
      <c r="J22" s="12"/>
      <c r="K22" s="12">
        <f t="shared" ref="K22:O22" si="41">COUNTIF(K4:K10,$C$22&amp;"*")</f>
        <v>1</v>
      </c>
      <c r="L22" s="12">
        <f t="shared" si="41"/>
        <v>1</v>
      </c>
      <c r="M22" s="12">
        <f t="shared" si="41"/>
        <v>1</v>
      </c>
      <c r="N22" s="12">
        <f t="shared" si="41"/>
        <v>0</v>
      </c>
      <c r="O22" s="12">
        <f t="shared" si="41"/>
        <v>1</v>
      </c>
      <c r="P22" s="12"/>
      <c r="Q22" s="12"/>
      <c r="R22" s="12">
        <f t="shared" ref="R22:V22" si="42">COUNTIF(R4:R10,$C$22&amp;"*")</f>
        <v>0</v>
      </c>
      <c r="S22" s="12">
        <f t="shared" si="42"/>
        <v>0</v>
      </c>
      <c r="T22" s="12">
        <f t="shared" si="42"/>
        <v>0</v>
      </c>
      <c r="U22" s="12">
        <f t="shared" si="42"/>
        <v>0</v>
      </c>
      <c r="V22" s="12">
        <f t="shared" si="42"/>
        <v>0</v>
      </c>
      <c r="W22" s="12"/>
      <c r="X22" s="12"/>
      <c r="Y22" s="12">
        <f t="shared" ref="Y22:AC22" si="43">COUNTIF(Y4:Y10,$C$22&amp;"*")</f>
        <v>0</v>
      </c>
      <c r="Z22" s="12">
        <f t="shared" si="43"/>
        <v>0</v>
      </c>
      <c r="AA22" s="12">
        <f t="shared" si="43"/>
        <v>0</v>
      </c>
      <c r="AB22" s="12">
        <f t="shared" si="43"/>
        <v>0</v>
      </c>
      <c r="AC22" s="12">
        <f t="shared" si="43"/>
        <v>0</v>
      </c>
      <c r="AD22" s="12"/>
      <c r="AE22" s="12"/>
      <c r="AF22" s="12">
        <f t="shared" ref="AF22:AI22" si="44">COUNTIF(AF4:AF10,$C$22&amp;"*")</f>
        <v>1</v>
      </c>
      <c r="AG22" s="12">
        <f t="shared" si="44"/>
        <v>1</v>
      </c>
      <c r="AH22" s="12">
        <f t="shared" si="44"/>
        <v>1</v>
      </c>
      <c r="AI22" s="12">
        <f t="shared" si="44"/>
        <v>1</v>
      </c>
      <c r="AJ22" s="12"/>
      <c r="AK22" s="12">
        <f t="shared" si="18"/>
        <v>10</v>
      </c>
      <c r="AL22" s="41">
        <f t="shared" si="19"/>
        <v>0.06493506494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93</v>
      </c>
      <c r="C23" s="69" t="s">
        <v>79</v>
      </c>
      <c r="D23" s="12"/>
      <c r="E23" s="12"/>
      <c r="F23" s="12">
        <f t="shared" ref="F23:H23" si="45">(COUNTIF(F4:F10,$C$23&amp;"*")+COUNTIF(F4:F10,""))</f>
        <v>0</v>
      </c>
      <c r="G23" s="12">
        <f t="shared" si="45"/>
        <v>0</v>
      </c>
      <c r="H23" s="12">
        <f t="shared" si="45"/>
        <v>0</v>
      </c>
      <c r="I23" s="12"/>
      <c r="J23" s="12"/>
      <c r="K23" s="12">
        <f t="shared" ref="K23:O23" si="46">(COUNTIF(K4:K10,$C$23&amp;"*")+COUNTIF(K4:K10,""))</f>
        <v>0</v>
      </c>
      <c r="L23" s="12">
        <f t="shared" si="46"/>
        <v>0</v>
      </c>
      <c r="M23" s="12">
        <f t="shared" si="46"/>
        <v>0</v>
      </c>
      <c r="N23" s="12">
        <f t="shared" si="46"/>
        <v>0</v>
      </c>
      <c r="O23" s="12">
        <f t="shared" si="46"/>
        <v>0</v>
      </c>
      <c r="P23" s="12"/>
      <c r="Q23" s="12"/>
      <c r="R23" s="12">
        <f t="shared" ref="R23:V23" si="47">(COUNTIF(R4:R10,$C$23&amp;"*")+COUNTIF(R4:R10,""))</f>
        <v>0</v>
      </c>
      <c r="S23" s="12">
        <f t="shared" si="47"/>
        <v>0</v>
      </c>
      <c r="T23" s="12">
        <f t="shared" si="47"/>
        <v>0</v>
      </c>
      <c r="U23" s="12">
        <f t="shared" si="47"/>
        <v>0</v>
      </c>
      <c r="V23" s="12">
        <f t="shared" si="47"/>
        <v>0</v>
      </c>
      <c r="W23" s="12"/>
      <c r="X23" s="12"/>
      <c r="Y23" s="12">
        <f t="shared" ref="Y23:AC23" si="48">(COUNTIF(Y4:Y10,$C$23&amp;"*")+COUNTIF(Y4:Y10,""))</f>
        <v>0</v>
      </c>
      <c r="Z23" s="12">
        <f t="shared" si="48"/>
        <v>0</v>
      </c>
      <c r="AA23" s="12">
        <f t="shared" si="48"/>
        <v>0</v>
      </c>
      <c r="AB23" s="12">
        <f t="shared" si="48"/>
        <v>0</v>
      </c>
      <c r="AC23" s="12">
        <f t="shared" si="48"/>
        <v>0</v>
      </c>
      <c r="AD23" s="12"/>
      <c r="AE23" s="12"/>
      <c r="AF23" s="12">
        <f t="shared" ref="AF23:AI23" si="49">(COUNTIF(AF4:AF10,$C$23&amp;"*")+COUNTIF(AF4:AF10,""))</f>
        <v>0</v>
      </c>
      <c r="AG23" s="12">
        <f t="shared" si="49"/>
        <v>0</v>
      </c>
      <c r="AH23" s="12">
        <f t="shared" si="49"/>
        <v>0</v>
      </c>
      <c r="AI23" s="12">
        <f t="shared" si="49"/>
        <v>0</v>
      </c>
      <c r="AJ23" s="12"/>
      <c r="AK23" s="12">
        <f t="shared" si="18"/>
        <v>0</v>
      </c>
      <c r="AL23" s="41">
        <f t="shared" si="19"/>
        <v>0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94</v>
      </c>
      <c r="C24" s="69" t="s">
        <v>81</v>
      </c>
      <c r="D24" s="12"/>
      <c r="E24" s="12"/>
      <c r="F24" s="12">
        <f t="shared" ref="F24:H24" si="50">COUNTIF(F4:F10,$C$24&amp;"*")</f>
        <v>0</v>
      </c>
      <c r="G24" s="12">
        <f t="shared" si="50"/>
        <v>0</v>
      </c>
      <c r="H24" s="12">
        <f t="shared" si="50"/>
        <v>0</v>
      </c>
      <c r="I24" s="12"/>
      <c r="J24" s="12"/>
      <c r="K24" s="12">
        <f t="shared" ref="K24:O24" si="51">COUNTIF(K4:K10,$C$24&amp;"*")</f>
        <v>0</v>
      </c>
      <c r="L24" s="12">
        <f t="shared" si="51"/>
        <v>0</v>
      </c>
      <c r="M24" s="12">
        <f t="shared" si="51"/>
        <v>0</v>
      </c>
      <c r="N24" s="12">
        <f t="shared" si="51"/>
        <v>0</v>
      </c>
      <c r="O24" s="12">
        <f t="shared" si="51"/>
        <v>0</v>
      </c>
      <c r="P24" s="12"/>
      <c r="Q24" s="12"/>
      <c r="R24" s="12">
        <f t="shared" ref="R24:V24" si="52">COUNTIF(R4:R10,$C$24&amp;"*")</f>
        <v>0</v>
      </c>
      <c r="S24" s="12">
        <f t="shared" si="52"/>
        <v>0</v>
      </c>
      <c r="T24" s="12">
        <f t="shared" si="52"/>
        <v>0</v>
      </c>
      <c r="U24" s="12">
        <f t="shared" si="52"/>
        <v>0</v>
      </c>
      <c r="V24" s="12">
        <f t="shared" si="52"/>
        <v>0</v>
      </c>
      <c r="W24" s="12"/>
      <c r="X24" s="12"/>
      <c r="Y24" s="12">
        <f t="shared" ref="Y24:AC24" si="53">COUNTIF(Y4:Y10,$C$24&amp;"*")</f>
        <v>0</v>
      </c>
      <c r="Z24" s="12">
        <f t="shared" si="53"/>
        <v>0</v>
      </c>
      <c r="AA24" s="12">
        <f t="shared" si="53"/>
        <v>0</v>
      </c>
      <c r="AB24" s="12">
        <f t="shared" si="53"/>
        <v>0</v>
      </c>
      <c r="AC24" s="12">
        <f t="shared" si="53"/>
        <v>0</v>
      </c>
      <c r="AD24" s="12"/>
      <c r="AE24" s="12"/>
      <c r="AF24" s="12">
        <f t="shared" ref="AF24:AI24" si="54">COUNTIF(AF4:AF10,$C$24&amp;"*")</f>
        <v>0</v>
      </c>
      <c r="AG24" s="12">
        <f t="shared" si="54"/>
        <v>0</v>
      </c>
      <c r="AH24" s="12">
        <f t="shared" si="54"/>
        <v>0</v>
      </c>
      <c r="AI24" s="12">
        <f t="shared" si="54"/>
        <v>0</v>
      </c>
      <c r="AJ24" s="12"/>
      <c r="AK24" s="12">
        <f t="shared" si="18"/>
        <v>0</v>
      </c>
      <c r="AL24" s="41">
        <f t="shared" si="19"/>
        <v>0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13"/>
      <c r="C25" s="13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71">
        <f>SUM(AK16:AK24)</f>
        <v>154</v>
      </c>
      <c r="AL25" s="12"/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13"/>
      <c r="C26" s="1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2"/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3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3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3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3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3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3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3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3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3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3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3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3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3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3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3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3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3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3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3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3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3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3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3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3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3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3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3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3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3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3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3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3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3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3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3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3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3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3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3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3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3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3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3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3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3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3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3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3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3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3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3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3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3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3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3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3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3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3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3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3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3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3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3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3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3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3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3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3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3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3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3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3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3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3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3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3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3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3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3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3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3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3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3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3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3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3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3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3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3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3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3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3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3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3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3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3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3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3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3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3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3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3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3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3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3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3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3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3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3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3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3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3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3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3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3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3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3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3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3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3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3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3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3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3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3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3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3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3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3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3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3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3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3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3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3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3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3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3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3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3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3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3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3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3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3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3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3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3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3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3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3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3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3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3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3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3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3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3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3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3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3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3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3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3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3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3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3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3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3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3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3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3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3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3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3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3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3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3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3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3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3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3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3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3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3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3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3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3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3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3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3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3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3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3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3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3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3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3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3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3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3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3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3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3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3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3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3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3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3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3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3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3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3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3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3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3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3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3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3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3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3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3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3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3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3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3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3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3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3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3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3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3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3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3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3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3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3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3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3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3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3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3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3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3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3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3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3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3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3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3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3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3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3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3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3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3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3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3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3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3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3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3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3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3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3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3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3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3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3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3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3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3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3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3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3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3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3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3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3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3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3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3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3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3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3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3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3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3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3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3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3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3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3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3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3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3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3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3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3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3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3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3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3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3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3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3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3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3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3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3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3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3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3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3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3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3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3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3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3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3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3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3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3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3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3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3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3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3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3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3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3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3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3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3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3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3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3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3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3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3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3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3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3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3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3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3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3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3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3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3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3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3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3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3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3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3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3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3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3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3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3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3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3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3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3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3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3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3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3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3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3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3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3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3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3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3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3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3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3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3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3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3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3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3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3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3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3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3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3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3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3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3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3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3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3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3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3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3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3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3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3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3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3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3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3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3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3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3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3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3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3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3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3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3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3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3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3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3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3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3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3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3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3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3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3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3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3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3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3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3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3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3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3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3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3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3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3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3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3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3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3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3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3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3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3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3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3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3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3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3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3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3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3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3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3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3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3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3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3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3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3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3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3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3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3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3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3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3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3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3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3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3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3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3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3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3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3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3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3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3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3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3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3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3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3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3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3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3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3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3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3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3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3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3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3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3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3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3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3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3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3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3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3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3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3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3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3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3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3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3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3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3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3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3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3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3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3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3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3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3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3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3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3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3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3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3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3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3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3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3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3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3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3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3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3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3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3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3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3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3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3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3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3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3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3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3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3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3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3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3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3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3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3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3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3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3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3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3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3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3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3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3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3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3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3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3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3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3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3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3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3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3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3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3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3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3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3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3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3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3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3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3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3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3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3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3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3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3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3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3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3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3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3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3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3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3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3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3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3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3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3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3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3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3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3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3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3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3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3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3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3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3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3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3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3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3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3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3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3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3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3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3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3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3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3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3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3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3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3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3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3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3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3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3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3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3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3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3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3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3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3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3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3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3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3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3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3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3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3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3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3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3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3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3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3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3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3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3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3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3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3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3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3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3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3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3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3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3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3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3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3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3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3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3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3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3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3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3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3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3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3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3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3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3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3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3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3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3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3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3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3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3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3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3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3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3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3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3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3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3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3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3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3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3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3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3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3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3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3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3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3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3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3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3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3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3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3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3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3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3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3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3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3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3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3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3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3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3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3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3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3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3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3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3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3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3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3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3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3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3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3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3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3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3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3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3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3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3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3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3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3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3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3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3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3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3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3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3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3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3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3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3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3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3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3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3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3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3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3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3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3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3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3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3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3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3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3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3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3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3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3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3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3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3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3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3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3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3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3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3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3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3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3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3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3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3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3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3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3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3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3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3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3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3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3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3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3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3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3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3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3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3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3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3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3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3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3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3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3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3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3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3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3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3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3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3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3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3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3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3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3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3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3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3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3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3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3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3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3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3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3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3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3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3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3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3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3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3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3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3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3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3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3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3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3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3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3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3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3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3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3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3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3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3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3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3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3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3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3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3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3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3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3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3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3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3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3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3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3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3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3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3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3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3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3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3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3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3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3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3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3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3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3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3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3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3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3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3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3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3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3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3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3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3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3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3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3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3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3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3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3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3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3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3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3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3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3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3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3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3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3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3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3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3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3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3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3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3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3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3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3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3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3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3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3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3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3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3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3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3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3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3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3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3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3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3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3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3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3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3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3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3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3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3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3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3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3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3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3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3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3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3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3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3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3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3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3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3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3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3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3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3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3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3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</sheetData>
  <autoFilter ref="$B$3:$AN$13"/>
  <conditionalFormatting sqref="D5:G7 L5:O7 R5:V5 AA5:AC5 AF5:AG5 AH5:AI7 H6 K7 R7:V7 Y7:Y10 AA7:AC7 AF7:AG7 D9:G9 K9:O10 R9:V10 AA9:AC10 AF9:AG9 AH9:AI10 D11:G11 D13:G13">
    <cfRule type="cellIs" dxfId="9" priority="1" operator="equal">
      <formula>"INT - REC"</formula>
    </cfRule>
  </conditionalFormatting>
  <conditionalFormatting sqref="AK1:AK14 D4:J14 K4:K10 O4:U14 V4:V11 W4:X14 Z4:AH14 AI4:AI13 AJ4 L5:L10 M5:N11 Y6 AJ6:AJ7 Y8:Y11 AJ9:AJ10 V13 Y13">
    <cfRule type="beginsWith" dxfId="0" priority="2" operator="beginsWith" text="PRE">
      <formula>LEFT((AK1),LEN("PRE"))=("PRE")</formula>
    </cfRule>
  </conditionalFormatting>
  <conditionalFormatting sqref="AK1:AK14 D4:J14 K4:K10 O4:U14 V4:V11 W4:X14 Z4:AH14 AI4:AI13 AJ4 L5:L10 M5:N11 Y6 AJ6:AJ7 Y8:Y11 AJ9:AJ10 V13 Y13">
    <cfRule type="beginsWith" dxfId="1" priority="3" operator="beginsWith" text="VRE">
      <formula>LEFT((AK1),LEN("VRE"))=("VRE")</formula>
    </cfRule>
  </conditionalFormatting>
  <conditionalFormatting sqref="AK1:AK14 D4:J14 K4:K10 O4:U14 V4:V11 W4:X14 Z4:AH14 AI4:AI13 AJ4 L5:L10 M5:N11 Y6 AJ6:AJ7 Y8:Y11 AJ9:AJ10 V13 Y13">
    <cfRule type="beginsWith" dxfId="2" priority="4" operator="beginsWith" text="ONL">
      <formula>LEFT((AK1),LEN("ONL"))=("ONL")</formula>
    </cfRule>
  </conditionalFormatting>
  <conditionalFormatting sqref="AK1:AK14 D4:J14 K4:K10 O4:U14 V4:V11 W4:X14 Z4:AH14 AI4:AI13 AJ4 L5:L10 M5:N11 Y6 AJ6:AJ7 Y8:Y11 AJ9:AJ10 V13 Y13">
    <cfRule type="beginsWith" dxfId="3" priority="5" operator="beginsWith" text="ATR">
      <formula>LEFT((AK1),LEN("ATR"))=("ATR")</formula>
    </cfRule>
  </conditionalFormatting>
  <conditionalFormatting sqref="AK1:AK14 D4:J14 K4:K10 O4:U14 V4:V11 W4:X14 Z4:AH14 AI4:AI13 AJ4 L5:L10 M5:N11 Y6 AJ6:AJ7 Y8:Y11 AJ9:AJ10 V13 Y13">
    <cfRule type="beginsWith" dxfId="4" priority="6" operator="beginsWith" text="AUJ">
      <formula>LEFT((AK1),LEN("AUJ"))=("AUJ")</formula>
    </cfRule>
  </conditionalFormatting>
  <conditionalFormatting sqref="AK1:AK14 D4:J14 K4:K10 O4:U14 V4:V11 W4:X14 Z4:AH14 AI4:AI13 AJ4 L5:L10 M5:N11 Y6 AJ6:AJ7 Y8:Y11 AJ9:AJ10 V13 Y13">
    <cfRule type="beginsWith" dxfId="5" priority="7" operator="beginsWith" text="REC">
      <formula>LEFT((AK1),LEN("REC"))=("REC")</formula>
    </cfRule>
  </conditionalFormatting>
  <conditionalFormatting sqref="AK1:AK14 D4:J14 K4:K10 O4:U14 V4:V11 W4:X14 Z4:AH14 AI4:AI13 AJ4 L5:L10 M5:N11 Y6 AJ6:AJ7 Y8:Y11 AJ9:AJ10 V13 Y13">
    <cfRule type="beginsWith" dxfId="6" priority="8" operator="beginsWith" text="CLI">
      <formula>LEFT((AK1),LEN("CLI"))=("CLI")</formula>
    </cfRule>
  </conditionalFormatting>
  <conditionalFormatting sqref="AK1:AK14 D4:J14 K4:K10 O4:U14 V4:V11 W4:X14 Z4:AH14 AI4:AI13 AJ4 L5:L10 M5:N11 Y6 AJ6:AJ7 Y8:Y11 AJ9:AJ10 V13 Y13">
    <cfRule type="beginsWith" dxfId="7" priority="9" operator="beginsWith" text="INT">
      <formula>LEFT((AK1),LEN("INT"))=("INT")</formula>
    </cfRule>
  </conditionalFormatting>
  <conditionalFormatting sqref="D4:J14 K4:K10 O4:U14 V4:V11 W4:X14 Z4:AH14 AI4:AI13 AJ4 L5:L10 M5:N11 Y6 AJ6:AJ7 Y8:Y11 AJ9:AJ10 V13 Y13">
    <cfRule type="beginsWith" dxfId="8" priority="10" operator="beginsWith" text="CLIC">
      <formula>LEFT((D4),LEN("CLIC"))=("CLIC")</formula>
    </cfRule>
  </conditionalFormatting>
  <conditionalFormatting sqref="AP4:AP5 AP7:AP8 AP10">
    <cfRule type="beginsWith" dxfId="2" priority="11" operator="beginsWith" text="ONL">
      <formula>LEFT((AP4),LEN("ONL"))=("ONL")</formula>
    </cfRule>
  </conditionalFormatting>
  <conditionalFormatting sqref="AP4:AP5 AP7:AP8 AP10">
    <cfRule type="beginsWith" dxfId="3" priority="12" operator="beginsWith" text="ATR">
      <formula>LEFT((AP4),LEN("ATR"))=("ATR")</formula>
    </cfRule>
  </conditionalFormatting>
  <conditionalFormatting sqref="AP4:AP5 AP7:AP8 AP10">
    <cfRule type="beginsWith" dxfId="4" priority="13" operator="beginsWith" text="AUJ">
      <formula>LEFT((AP4),LEN("AUJ"))=("AUJ")</formula>
    </cfRule>
  </conditionalFormatting>
  <conditionalFormatting sqref="AP4:AP5 AP7:AP8 AP10">
    <cfRule type="beginsWith" dxfId="5" priority="14" operator="beginsWith" text="REC">
      <formula>LEFT((AP4),LEN("REC"))=("REC")</formula>
    </cfRule>
  </conditionalFormatting>
  <conditionalFormatting sqref="AP4:AP5 AP7:AP8 AP10">
    <cfRule type="beginsWith" dxfId="6" priority="15" operator="beginsWith" text="CLI">
      <formula>LEFT((AP4),LEN("CLI"))=("CLI")</formula>
    </cfRule>
  </conditionalFormatting>
  <conditionalFormatting sqref="AP4:AP5 AP7:AP8 AP10">
    <cfRule type="beginsWith" dxfId="7" priority="16" operator="beginsWith" text="INT">
      <formula>LEFT((AP4),LEN("INT"))=("INT")</formula>
    </cfRule>
  </conditionalFormatting>
  <conditionalFormatting sqref="AP11">
    <cfRule type="beginsWith" dxfId="2" priority="17" operator="beginsWith" text="ONL">
      <formula>LEFT((AP11),LEN("ONL"))=("ONL")</formula>
    </cfRule>
  </conditionalFormatting>
  <conditionalFormatting sqref="AP11">
    <cfRule type="beginsWith" dxfId="3" priority="18" operator="beginsWith" text="ATR">
      <formula>LEFT((AP11),LEN("ATR"))=("ATR")</formula>
    </cfRule>
  </conditionalFormatting>
  <conditionalFormatting sqref="AP11">
    <cfRule type="beginsWith" dxfId="4" priority="19" operator="beginsWith" text="AUJ">
      <formula>LEFT((AP11),LEN("AUJ"))=("AUJ")</formula>
    </cfRule>
  </conditionalFormatting>
  <conditionalFormatting sqref="AP11">
    <cfRule type="beginsWith" dxfId="5" priority="20" operator="beginsWith" text="REC">
      <formula>LEFT((AP11),LEN("REC"))=("REC")</formula>
    </cfRule>
  </conditionalFormatting>
  <conditionalFormatting sqref="AP11">
    <cfRule type="beginsWith" dxfId="6" priority="21" operator="beginsWith" text="CLI">
      <formula>LEFT((AP11),LEN("CLI"))=("CLI")</formula>
    </cfRule>
  </conditionalFormatting>
  <conditionalFormatting sqref="AP11">
    <cfRule type="beginsWith" dxfId="7" priority="22" operator="beginsWith" text="INT">
      <formula>LEFT((AP11),LEN("INT"))=("INT")</formula>
    </cfRule>
  </conditionalFormatting>
  <conditionalFormatting sqref="AP6">
    <cfRule type="beginsWith" dxfId="2" priority="23" operator="beginsWith" text="ONL">
      <formula>LEFT((AP6),LEN("ONL"))=("ONL")</formula>
    </cfRule>
  </conditionalFormatting>
  <conditionalFormatting sqref="AP6">
    <cfRule type="beginsWith" dxfId="3" priority="24" operator="beginsWith" text="ATR">
      <formula>LEFT((AP6),LEN("ATR"))=("ATR")</formula>
    </cfRule>
  </conditionalFormatting>
  <conditionalFormatting sqref="AP6">
    <cfRule type="beginsWith" dxfId="4" priority="25" operator="beginsWith" text="AUJ">
      <formula>LEFT((AP6),LEN("AUJ"))=("AUJ")</formula>
    </cfRule>
  </conditionalFormatting>
  <conditionalFormatting sqref="AP6">
    <cfRule type="beginsWith" dxfId="5" priority="26" operator="beginsWith" text="REC">
      <formula>LEFT((AP6),LEN("REC"))=("REC")</formula>
    </cfRule>
  </conditionalFormatting>
  <conditionalFormatting sqref="AP6">
    <cfRule type="beginsWith" dxfId="6" priority="27" operator="beginsWith" text="CLI">
      <formula>LEFT((AP6),LEN("CLI"))=("CLI")</formula>
    </cfRule>
  </conditionalFormatting>
  <conditionalFormatting sqref="AP6">
    <cfRule type="beginsWith" dxfId="7" priority="28" operator="beginsWith" text="INT">
      <formula>LEFT((AP6),LEN("INT"))=("INT")</formula>
    </cfRule>
  </conditionalFormatting>
  <conditionalFormatting sqref="AP9:AP10">
    <cfRule type="beginsWith" dxfId="0" priority="29" operator="beginsWith" text="PRE">
      <formula>LEFT((AP9),LEN("PRE"))=("PRE")</formula>
    </cfRule>
  </conditionalFormatting>
  <conditionalFormatting sqref="AP9:AP10">
    <cfRule type="beginsWith" dxfId="1" priority="30" operator="beginsWith" text="VRE">
      <formula>LEFT((AP9),LEN("VRE"))=("VRE")</formula>
    </cfRule>
  </conditionalFormatting>
  <conditionalFormatting sqref="AP9">
    <cfRule type="beginsWith" dxfId="2" priority="31" operator="beginsWith" text="ONL">
      <formula>LEFT((AP9),LEN("ONL"))=("ONL")</formula>
    </cfRule>
  </conditionalFormatting>
  <conditionalFormatting sqref="AP9">
    <cfRule type="beginsWith" dxfId="3" priority="32" operator="beginsWith" text="ATR">
      <formula>LEFT((AP9),LEN("ATR"))=("ATR")</formula>
    </cfRule>
  </conditionalFormatting>
  <conditionalFormatting sqref="AP9">
    <cfRule type="beginsWith" dxfId="4" priority="33" operator="beginsWith" text="AUJ">
      <formula>LEFT((AP9),LEN("AUJ"))=("AUJ")</formula>
    </cfRule>
  </conditionalFormatting>
  <conditionalFormatting sqref="AP9">
    <cfRule type="beginsWith" dxfId="5" priority="34" operator="beginsWith" text="REC">
      <formula>LEFT((AP9),LEN("REC"))=("REC")</formula>
    </cfRule>
  </conditionalFormatting>
  <conditionalFormatting sqref="AP9">
    <cfRule type="beginsWith" dxfId="6" priority="35" operator="beginsWith" text="CLI">
      <formula>LEFT((AP9),LEN("CLI"))=("CLI")</formula>
    </cfRule>
  </conditionalFormatting>
  <conditionalFormatting sqref="AP9">
    <cfRule type="beginsWith" dxfId="7" priority="36" operator="beginsWith" text="INT">
      <formula>LEFT((AP9),LEN("INT"))=("INT")</formula>
    </cfRule>
  </conditionalFormatting>
  <conditionalFormatting sqref="L6:O6 R6:V6 Y6:AC6 AF6:AG6">
    <cfRule type="beginsWith" dxfId="0" priority="37" operator="beginsWith" text="PRE">
      <formula>LEFT((L6),LEN("PRE"))=("PRE")</formula>
    </cfRule>
  </conditionalFormatting>
  <conditionalFormatting sqref="L6:O6 R6:V6 Y6:AC6 AF6:AG6">
    <cfRule type="beginsWith" dxfId="1" priority="38" operator="beginsWith" text="VRE">
      <formula>LEFT((L6),LEN("VRE"))=("VRE")</formula>
    </cfRule>
  </conditionalFormatting>
  <conditionalFormatting sqref="L6:O6 R6:V6 Y6:AC6 AF6:AG6">
    <cfRule type="beginsWith" dxfId="2" priority="39" operator="beginsWith" text="ONL">
      <formula>LEFT((L6),LEN("ONL"))=("ONL")</formula>
    </cfRule>
  </conditionalFormatting>
  <conditionalFormatting sqref="L6:O6 R6:V6 Y6:AC6 AF6:AG6">
    <cfRule type="beginsWith" dxfId="3" priority="40" operator="beginsWith" text="ATR">
      <formula>LEFT((L6),LEN("ATR"))=("ATR")</formula>
    </cfRule>
  </conditionalFormatting>
  <conditionalFormatting sqref="L6:O6 R6:V6 Y6:AC6 AF6:AG6">
    <cfRule type="beginsWith" dxfId="4" priority="41" operator="beginsWith" text="AUJ">
      <formula>LEFT((L6),LEN("AUJ"))=("AUJ")</formula>
    </cfRule>
  </conditionalFormatting>
  <conditionalFormatting sqref="L6:O6 R6:V6 Y6:AC6 AF6:AG6">
    <cfRule type="beginsWith" dxfId="5" priority="42" operator="beginsWith" text="REC">
      <formula>LEFT((L6),LEN("REC"))=("REC")</formula>
    </cfRule>
  </conditionalFormatting>
  <conditionalFormatting sqref="L6:O6 R6:V6 Y6:AC6 AF6:AG6">
    <cfRule type="beginsWith" dxfId="6" priority="43" operator="beginsWith" text="CLI">
      <formula>LEFT((L6),LEN("CLI"))=("CLI")</formula>
    </cfRule>
  </conditionalFormatting>
  <conditionalFormatting sqref="L6:O6 R6:V6 Y6:AC6 AF6:AG6">
    <cfRule type="beginsWith" dxfId="7" priority="44" operator="beginsWith" text="INT">
      <formula>LEFT((L6),LEN("INT"))=("INT")</formula>
    </cfRule>
  </conditionalFormatting>
  <conditionalFormatting sqref="L6:O6 R6:V6 Y6:AC6 AF6:AG6">
    <cfRule type="beginsWith" dxfId="8" priority="45" operator="beginsWith" text="CLIC">
      <formula>LEFT((L6),LEN("CLIC"))=("CLIC")</formula>
    </cfRule>
  </conditionalFormatting>
  <conditionalFormatting sqref="K10:O10">
    <cfRule type="beginsWith" dxfId="0" priority="46" operator="beginsWith" text="PRE">
      <formula>LEFT((K10),LEN("PRE"))=("PRE")</formula>
    </cfRule>
  </conditionalFormatting>
  <conditionalFormatting sqref="K10:O10">
    <cfRule type="beginsWith" dxfId="1" priority="47" operator="beginsWith" text="VRE">
      <formula>LEFT((K10),LEN("VRE"))=("VRE")</formula>
    </cfRule>
  </conditionalFormatting>
  <conditionalFormatting sqref="K10:O10">
    <cfRule type="beginsWith" dxfId="2" priority="48" operator="beginsWith" text="ONL">
      <formula>LEFT((K10),LEN("ONL"))=("ONL")</formula>
    </cfRule>
  </conditionalFormatting>
  <conditionalFormatting sqref="K10:O10">
    <cfRule type="beginsWith" dxfId="3" priority="49" operator="beginsWith" text="ATR">
      <formula>LEFT((K10),LEN("ATR"))=("ATR")</formula>
    </cfRule>
  </conditionalFormatting>
  <conditionalFormatting sqref="K10:O10">
    <cfRule type="beginsWith" dxfId="4" priority="50" operator="beginsWith" text="AUJ">
      <formula>LEFT((K10),LEN("AUJ"))=("AUJ")</formula>
    </cfRule>
  </conditionalFormatting>
  <conditionalFormatting sqref="K10:O10">
    <cfRule type="beginsWith" dxfId="5" priority="51" operator="beginsWith" text="REC">
      <formula>LEFT((K10),LEN("REC"))=("REC")</formula>
    </cfRule>
  </conditionalFormatting>
  <conditionalFormatting sqref="K10:O10">
    <cfRule type="beginsWith" dxfId="6" priority="52" operator="beginsWith" text="CLI">
      <formula>LEFT((K10),LEN("CLI"))=("CLI")</formula>
    </cfRule>
  </conditionalFormatting>
  <conditionalFormatting sqref="K10:O10">
    <cfRule type="beginsWith" dxfId="7" priority="53" operator="beginsWith" text="INT">
      <formula>LEFT((K10),LEN("INT"))=("INT")</formula>
    </cfRule>
  </conditionalFormatting>
  <conditionalFormatting sqref="K10:O10">
    <cfRule type="beginsWith" dxfId="8" priority="54" operator="beginsWith" text="CLIC">
      <formula>LEFT((K10),LEN("CLIC"))=("CLIC")</formula>
    </cfRule>
  </conditionalFormatting>
  <conditionalFormatting sqref="R10:V10">
    <cfRule type="beginsWith" dxfId="0" priority="55" operator="beginsWith" text="PRE">
      <formula>LEFT((R10),LEN("PRE"))=("PRE")</formula>
    </cfRule>
  </conditionalFormatting>
  <conditionalFormatting sqref="R10:V10">
    <cfRule type="beginsWith" dxfId="1" priority="56" operator="beginsWith" text="VRE">
      <formula>LEFT((R10),LEN("VRE"))=("VRE")</formula>
    </cfRule>
  </conditionalFormatting>
  <conditionalFormatting sqref="R10:V10">
    <cfRule type="beginsWith" dxfId="2" priority="57" operator="beginsWith" text="ONL">
      <formula>LEFT((R10),LEN("ONL"))=("ONL")</formula>
    </cfRule>
  </conditionalFormatting>
  <conditionalFormatting sqref="R10:V10">
    <cfRule type="beginsWith" dxfId="3" priority="58" operator="beginsWith" text="ATR">
      <formula>LEFT((R10),LEN("ATR"))=("ATR")</formula>
    </cfRule>
  </conditionalFormatting>
  <conditionalFormatting sqref="R10:V10">
    <cfRule type="beginsWith" dxfId="4" priority="59" operator="beginsWith" text="AUJ">
      <formula>LEFT((R10),LEN("AUJ"))=("AUJ")</formula>
    </cfRule>
  </conditionalFormatting>
  <conditionalFormatting sqref="R10:V10">
    <cfRule type="beginsWith" dxfId="5" priority="60" operator="beginsWith" text="REC">
      <formula>LEFT((R10),LEN("REC"))=("REC")</formula>
    </cfRule>
  </conditionalFormatting>
  <conditionalFormatting sqref="R10:V10">
    <cfRule type="beginsWith" dxfId="6" priority="61" operator="beginsWith" text="CLI">
      <formula>LEFT((R10),LEN("CLI"))=("CLI")</formula>
    </cfRule>
  </conditionalFormatting>
  <conditionalFormatting sqref="R10:V10">
    <cfRule type="beginsWith" dxfId="7" priority="62" operator="beginsWith" text="INT">
      <formula>LEFT((R10),LEN("INT"))=("INT")</formula>
    </cfRule>
  </conditionalFormatting>
  <conditionalFormatting sqref="R10:V10">
    <cfRule type="beginsWith" dxfId="8" priority="63" operator="beginsWith" text="CLIC">
      <formula>LEFT((R10),LEN("CLIC"))=("CLIC")</formula>
    </cfRule>
  </conditionalFormatting>
  <conditionalFormatting sqref="Z4:Z14 R10 Y10 AA10:AC10 AJ10">
    <cfRule type="beginsWith" dxfId="0" priority="64" operator="beginsWith" text="PRE">
      <formula>LEFT((Z4),LEN("PRE"))=("PRE")</formula>
    </cfRule>
  </conditionalFormatting>
  <conditionalFormatting sqref="Z4:Z14 R10 Y10 AA10:AC10 AJ10">
    <cfRule type="beginsWith" dxfId="1" priority="65" operator="beginsWith" text="VRE">
      <formula>LEFT((Z4),LEN("VRE"))=("VRE")</formula>
    </cfRule>
  </conditionalFormatting>
  <conditionalFormatting sqref="Z4:Z14 R10 Y10 AA10:AC10 AJ10">
    <cfRule type="beginsWith" dxfId="2" priority="66" operator="beginsWith" text="ONL">
      <formula>LEFT((Z4),LEN("ONL"))=("ONL")</formula>
    </cfRule>
  </conditionalFormatting>
  <conditionalFormatting sqref="Z4:Z14 R10 Y10 AA10:AC10 AJ10">
    <cfRule type="beginsWith" dxfId="3" priority="67" operator="beginsWith" text="ATR">
      <formula>LEFT((Z4),LEN("ATR"))=("ATR")</formula>
    </cfRule>
  </conditionalFormatting>
  <conditionalFormatting sqref="Z4:Z14 R10 Y10 AA10:AC10 AJ10">
    <cfRule type="beginsWith" dxfId="4" priority="68" operator="beginsWith" text="AUJ">
      <formula>LEFT((Z4),LEN("AUJ"))=("AUJ")</formula>
    </cfRule>
  </conditionalFormatting>
  <conditionalFormatting sqref="Z4:Z14 R10 Y10 AA10:AC10 AJ10">
    <cfRule type="beginsWith" dxfId="5" priority="69" operator="beginsWith" text="REC">
      <formula>LEFT((Z4),LEN("REC"))=("REC")</formula>
    </cfRule>
  </conditionalFormatting>
  <conditionalFormatting sqref="Z4:Z14 R10 Y10 AA10:AC10 AJ10">
    <cfRule type="beginsWith" dxfId="6" priority="70" operator="beginsWith" text="CLI">
      <formula>LEFT((Z4),LEN("CLI"))=("CLI")</formula>
    </cfRule>
  </conditionalFormatting>
  <conditionalFormatting sqref="Z4:Z14 R10 Y10 AA10:AC10 AJ10">
    <cfRule type="beginsWith" dxfId="7" priority="71" operator="beginsWith" text="INT">
      <formula>LEFT((Z4),LEN("INT"))=("INT")</formula>
    </cfRule>
  </conditionalFormatting>
  <conditionalFormatting sqref="Z4:Z14 R10 Y10 AA10:AC10 AJ10">
    <cfRule type="beginsWith" dxfId="8" priority="72" operator="beginsWith" text="CLIC">
      <formula>LEFT((Z4),LEN("CLIC"))=("CLIC")</formula>
    </cfRule>
  </conditionalFormatting>
  <conditionalFormatting sqref="AF10:AI10">
    <cfRule type="beginsWith" dxfId="0" priority="73" operator="beginsWith" text="PRE">
      <formula>LEFT((AF10),LEN("PRE"))=("PRE")</formula>
    </cfRule>
  </conditionalFormatting>
  <conditionalFormatting sqref="AF10:AI10">
    <cfRule type="beginsWith" dxfId="1" priority="74" operator="beginsWith" text="VRE">
      <formula>LEFT((AF10),LEN("VRE"))=("VRE")</formula>
    </cfRule>
  </conditionalFormatting>
  <conditionalFormatting sqref="AF10:AI10">
    <cfRule type="beginsWith" dxfId="2" priority="75" operator="beginsWith" text="ONL">
      <formula>LEFT((AF10),LEN("ONL"))=("ONL")</formula>
    </cfRule>
  </conditionalFormatting>
  <conditionalFormatting sqref="AF10:AI10">
    <cfRule type="beginsWith" dxfId="3" priority="76" operator="beginsWith" text="ATR">
      <formula>LEFT((AF10),LEN("ATR"))=("ATR")</formula>
    </cfRule>
  </conditionalFormatting>
  <conditionalFormatting sqref="AF10:AI10">
    <cfRule type="beginsWith" dxfId="4" priority="77" operator="beginsWith" text="AUJ">
      <formula>LEFT((AF10),LEN("AUJ"))=("AUJ")</formula>
    </cfRule>
  </conditionalFormatting>
  <conditionalFormatting sqref="AF10:AI10">
    <cfRule type="beginsWith" dxfId="5" priority="78" operator="beginsWith" text="REC">
      <formula>LEFT((AF10),LEN("REC"))=("REC")</formula>
    </cfRule>
  </conditionalFormatting>
  <conditionalFormatting sqref="AF10:AI10">
    <cfRule type="beginsWith" dxfId="6" priority="79" operator="beginsWith" text="CLI">
      <formula>LEFT((AF10),LEN("CLI"))=("CLI")</formula>
    </cfRule>
  </conditionalFormatting>
  <conditionalFormatting sqref="AF10:AI10">
    <cfRule type="beginsWith" dxfId="7" priority="80" operator="beginsWith" text="INT">
      <formula>LEFT((AF10),LEN("INT"))=("INT")</formula>
    </cfRule>
  </conditionalFormatting>
  <conditionalFormatting sqref="AF10:AI10">
    <cfRule type="beginsWith" dxfId="8" priority="81" operator="beginsWith" text="CLIC">
      <formula>LEFT((AF10),LEN("CLIC"))=("CLIC")</formula>
    </cfRule>
  </conditionalFormatting>
  <conditionalFormatting sqref="G4 K4 P4 R4 V4 K6:O6 K8:L8 R8:V8 AF8:AI8">
    <cfRule type="beginsWith" dxfId="0" priority="82" operator="beginsWith" text="PRE">
      <formula>LEFT((G4),LEN("PRE"))=("PRE")</formula>
    </cfRule>
  </conditionalFormatting>
  <conditionalFormatting sqref="G4 K4 P4 R4 V4 K6:O6 K8:L8 R8:V8 AF8:AI8">
    <cfRule type="beginsWith" dxfId="1" priority="83" operator="beginsWith" text="VRE">
      <formula>LEFT((G4),LEN("VRE"))=("VRE")</formula>
    </cfRule>
  </conditionalFormatting>
  <conditionalFormatting sqref="G4 K4 P4 R4 V4 K6:O6 K8:L8 R8:V8 AF8:AI8">
    <cfRule type="beginsWith" dxfId="2" priority="84" operator="beginsWith" text="ONL">
      <formula>LEFT((G4),LEN("ONL"))=("ONL")</formula>
    </cfRule>
  </conditionalFormatting>
  <conditionalFormatting sqref="G4 K4 P4 R4 V4 K6:O6 K8:L8 R8:V8 AF8:AI8">
    <cfRule type="beginsWith" dxfId="3" priority="85" operator="beginsWith" text="ATR">
      <formula>LEFT((G4),LEN("ATR"))=("ATR")</formula>
    </cfRule>
  </conditionalFormatting>
  <conditionalFormatting sqref="G4 K4 P4 R4 V4 K6:O6 K8:L8 R8:V8 AF8:AI8">
    <cfRule type="beginsWith" dxfId="4" priority="86" operator="beginsWith" text="AUJ">
      <formula>LEFT((G4),LEN("AUJ"))=("AUJ")</formula>
    </cfRule>
  </conditionalFormatting>
  <conditionalFormatting sqref="G4 K4 P4 R4 V4 K6:O6 K8:L8 R8:V8 AF8:AI8">
    <cfRule type="beginsWith" dxfId="5" priority="87" operator="beginsWith" text="REC">
      <formula>LEFT((G4),LEN("REC"))=("REC")</formula>
    </cfRule>
  </conditionalFormatting>
  <conditionalFormatting sqref="G4 K4 P4 R4 V4 K6:O6 K8:L8 R8:V8 AF8:AI8">
    <cfRule type="beginsWith" dxfId="6" priority="88" operator="beginsWith" text="CLI">
      <formula>LEFT((G4),LEN("CLI"))=("CLI")</formula>
    </cfRule>
  </conditionalFormatting>
  <conditionalFormatting sqref="G4 K4 P4 R4 V4 K6:O6 K8:L8 R8:V8 AF8:AI8">
    <cfRule type="beginsWith" dxfId="7" priority="89" operator="beginsWith" text="INT">
      <formula>LEFT((G4),LEN("INT"))=("INT")</formula>
    </cfRule>
  </conditionalFormatting>
  <conditionalFormatting sqref="G4 K4 P4 R4 V4 K6:O6 K8:L8 R8:V8 AF8:AI8">
    <cfRule type="beginsWith" dxfId="8" priority="90" operator="beginsWith" text="CLIC">
      <formula>LEFT((G4),LEN("CLIC"))=("CLIC")</formula>
    </cfRule>
  </conditionalFormatting>
  <conditionalFormatting sqref="D5:G5 H5:H6 M5:O5 R5:V5 Z5:AC6 AF5:AG6 AH5:AI5 Y6">
    <cfRule type="beginsWith" dxfId="0" priority="91" operator="beginsWith" text="PRE">
      <formula>LEFT((D5),LEN("PRE"))=("PRE")</formula>
    </cfRule>
  </conditionalFormatting>
  <conditionalFormatting sqref="D5:G5 H5:H6 M5:O5 R5:V5 Z5:AC6 AF5:AG6 AH5:AI5 Y6">
    <cfRule type="beginsWith" dxfId="1" priority="92" operator="beginsWith" text="VRE">
      <formula>LEFT((D5),LEN("VRE"))=("VRE")</formula>
    </cfRule>
  </conditionalFormatting>
  <conditionalFormatting sqref="D5:G5 H5:H6 M5:O5 R5:V5 Z5:AC6 AF5:AG6 AH5:AI5 Y6">
    <cfRule type="beginsWith" dxfId="2" priority="93" operator="beginsWith" text="ONL">
      <formula>LEFT((D5),LEN("ONL"))=("ONL")</formula>
    </cfRule>
  </conditionalFormatting>
  <conditionalFormatting sqref="D5:G5 H5:H6 M5:O5 R5:V5 Z5:AC6 AF5:AG6 AH5:AI5 Y6">
    <cfRule type="beginsWith" dxfId="3" priority="94" operator="beginsWith" text="ATR">
      <formula>LEFT((D5),LEN("ATR"))=("ATR")</formula>
    </cfRule>
  </conditionalFormatting>
  <conditionalFormatting sqref="D5:G5 H5:H6 M5:O5 R5:V5 Z5:AC6 AF5:AG6 AH5:AI5 Y6">
    <cfRule type="beginsWith" dxfId="4" priority="95" operator="beginsWith" text="AUJ">
      <formula>LEFT((D5),LEN("AUJ"))=("AUJ")</formula>
    </cfRule>
  </conditionalFormatting>
  <conditionalFormatting sqref="D5:G5 H5:H6 M5:O5 R5:V5 Z5:AC6 AF5:AG6 AH5:AI5 Y6">
    <cfRule type="beginsWith" dxfId="5" priority="96" operator="beginsWith" text="REC">
      <formula>LEFT((D5),LEN("REC"))=("REC")</formula>
    </cfRule>
  </conditionalFormatting>
  <conditionalFormatting sqref="D5:G5 H5:H6 M5:O5 R5:V5 Z5:AC6 AF5:AG6 AH5:AI5 Y6">
    <cfRule type="beginsWith" dxfId="6" priority="97" operator="beginsWith" text="CLI">
      <formula>LEFT((D5),LEN("CLI"))=("CLI")</formula>
    </cfRule>
  </conditionalFormatting>
  <conditionalFormatting sqref="D5:G5 H5:H6 M5:O5 R5:V5 Z5:AC6 AF5:AG6 AH5:AI5 Y6">
    <cfRule type="beginsWith" dxfId="7" priority="98" operator="beginsWith" text="INT">
      <formula>LEFT((D5),LEN("INT"))=("INT")</formula>
    </cfRule>
  </conditionalFormatting>
  <conditionalFormatting sqref="D5:G5 H5:H6 M5:O5 R5:V5 Z5:AC6 AF5:AG6 AH5:AI5 Y6">
    <cfRule type="beginsWith" dxfId="8" priority="99" operator="beginsWith" text="CLIC">
      <formula>LEFT((D5),LEN("CLIC"))=("CLIC")</formula>
    </cfRule>
  </conditionalFormatting>
  <conditionalFormatting sqref="K11:O11 R11:V11 Y11 K13:O13 R13:V13 Y13">
    <cfRule type="beginsWith" dxfId="0" priority="100" operator="beginsWith" text="PRE">
      <formula>LEFT((K11),LEN("PRE"))=("PRE")</formula>
    </cfRule>
  </conditionalFormatting>
  <conditionalFormatting sqref="K11:O11 R11:V11 Y11 K13:O13 R13:V13 Y13">
    <cfRule type="beginsWith" dxfId="1" priority="101" operator="beginsWith" text="VRE">
      <formula>LEFT((K11),LEN("VRE"))=("VRE")</formula>
    </cfRule>
  </conditionalFormatting>
  <conditionalFormatting sqref="K11:O11 R11:V11 Y11 K13:O13 R13:V13 Y13">
    <cfRule type="beginsWith" dxfId="2" priority="102" operator="beginsWith" text="ONL">
      <formula>LEFT((K11),LEN("ONL"))=("ONL")</formula>
    </cfRule>
  </conditionalFormatting>
  <conditionalFormatting sqref="K11:O11 R11:V11 Y11 K13:O13 R13:V13 Y13">
    <cfRule type="beginsWith" dxfId="3" priority="103" operator="beginsWith" text="ATR">
      <formula>LEFT((K11),LEN("ATR"))=("ATR")</formula>
    </cfRule>
  </conditionalFormatting>
  <conditionalFormatting sqref="K11:O11 R11:V11 Y11 K13:O13 R13:V13 Y13">
    <cfRule type="beginsWith" dxfId="4" priority="104" operator="beginsWith" text="AUJ">
      <formula>LEFT((K11),LEN("AUJ"))=("AUJ")</formula>
    </cfRule>
  </conditionalFormatting>
  <conditionalFormatting sqref="K11:O11 R11:V11 Y11 K13:O13 R13:V13 Y13">
    <cfRule type="beginsWith" dxfId="5" priority="105" operator="beginsWith" text="REC">
      <formula>LEFT((K11),LEN("REC"))=("REC")</formula>
    </cfRule>
  </conditionalFormatting>
  <conditionalFormatting sqref="K11:O11 R11:V11 Y11 K13:O13 R13:V13 Y13">
    <cfRule type="beginsWith" dxfId="6" priority="106" operator="beginsWith" text="CLI">
      <formula>LEFT((K11),LEN("CLI"))=("CLI")</formula>
    </cfRule>
  </conditionalFormatting>
  <conditionalFormatting sqref="K11:O11 R11:V11 Y11 K13:O13 R13:V13 Y13">
    <cfRule type="beginsWith" dxfId="7" priority="107" operator="beginsWith" text="INT">
      <formula>LEFT((K11),LEN("INT"))=("INT")</formula>
    </cfRule>
  </conditionalFormatting>
  <conditionalFormatting sqref="K11:O11 R11:V11 Y11 K13:O13 R13:V13 Y13">
    <cfRule type="beginsWith" dxfId="8" priority="108" operator="beginsWith" text="CLIC">
      <formula>LEFT((K11),LEN("CLIC"))=("CLIC")</formula>
    </cfRule>
  </conditionalFormatting>
  <conditionalFormatting sqref="R5:V5 AA5:AC5 AF5:AI5 R11 Y11 R13 Y13">
    <cfRule type="beginsWith" dxfId="0" priority="109" operator="beginsWith" text="PRE">
      <formula>LEFT((R5),LEN("PRE"))=("PRE")</formula>
    </cfRule>
  </conditionalFormatting>
  <conditionalFormatting sqref="R5:V5 AA5:AC5 AF5:AI5 R11 Y11 R13 Y13">
    <cfRule type="beginsWith" dxfId="1" priority="110" operator="beginsWith" text="VRE">
      <formula>LEFT((R5),LEN("VRE"))=("VRE")</formula>
    </cfRule>
  </conditionalFormatting>
  <conditionalFormatting sqref="R5:V5 AA5:AC5 AF5:AI5 R11 Y11 R13 Y13">
    <cfRule type="beginsWith" dxfId="2" priority="111" operator="beginsWith" text="ONL">
      <formula>LEFT((R5),LEN("ONL"))=("ONL")</formula>
    </cfRule>
  </conditionalFormatting>
  <conditionalFormatting sqref="R5:V5 AA5:AC5 AF5:AI5 R11 Y11 R13 Y13">
    <cfRule type="beginsWith" dxfId="3" priority="112" operator="beginsWith" text="ATR">
      <formula>LEFT((R5),LEN("ATR"))=("ATR")</formula>
    </cfRule>
  </conditionalFormatting>
  <conditionalFormatting sqref="R5:V5 AA5:AC5 AF5:AI5 R11 Y11 R13 Y13">
    <cfRule type="beginsWith" dxfId="4" priority="113" operator="beginsWith" text="AUJ">
      <formula>LEFT((R5),LEN("AUJ"))=("AUJ")</formula>
    </cfRule>
  </conditionalFormatting>
  <conditionalFormatting sqref="R5:V5 AA5:AC5 AF5:AI5 R11 Y11 R13 Y13">
    <cfRule type="beginsWith" dxfId="5" priority="114" operator="beginsWith" text="REC">
      <formula>LEFT((R5),LEN("REC"))=("REC")</formula>
    </cfRule>
  </conditionalFormatting>
  <conditionalFormatting sqref="R5:V5 AA5:AC5 AF5:AI5 R11 Y11 R13 Y13">
    <cfRule type="beginsWith" dxfId="6" priority="115" operator="beginsWith" text="CLI">
      <formula>LEFT((R5),LEN("CLI"))=("CLI")</formula>
    </cfRule>
  </conditionalFormatting>
  <conditionalFormatting sqref="R5:V5 AA5:AC5 AF5:AI5 R11 Y11 R13 Y13">
    <cfRule type="beginsWith" dxfId="7" priority="116" operator="beginsWith" text="INT">
      <formula>LEFT((R5),LEN("INT"))=("INT")</formula>
    </cfRule>
  </conditionalFormatting>
  <conditionalFormatting sqref="R5:V5 AA5:AC5 AF5:AI5 R11 Y11 R13 Y13">
    <cfRule type="beginsWith" dxfId="8" priority="117" operator="beginsWith" text="CLIC">
      <formula>LEFT((R5),LEN("CLIC"))=("CLIC")</formula>
    </cfRule>
  </conditionalFormatting>
  <conditionalFormatting sqref="D5:G5 AF5:AI5 AJ5:AJ6 AF11:AH11 AF13">
    <cfRule type="beginsWith" dxfId="0" priority="118" operator="beginsWith" text="PRE">
      <formula>LEFT((D5),LEN("PRE"))=("PRE")</formula>
    </cfRule>
  </conditionalFormatting>
  <conditionalFormatting sqref="D5:G5 AF5:AI5 AJ5:AJ6 AF11:AH11 AF13">
    <cfRule type="beginsWith" dxfId="1" priority="119" operator="beginsWith" text="VRE">
      <formula>LEFT((D5),LEN("VRE"))=("VRE")</formula>
    </cfRule>
  </conditionalFormatting>
  <conditionalFormatting sqref="D5:G5 AF5:AI5 AJ5:AJ6 AF11:AH11 AF13">
    <cfRule type="beginsWith" dxfId="2" priority="120" operator="beginsWith" text="ONL">
      <formula>LEFT((D5),LEN("ONL"))=("ONL")</formula>
    </cfRule>
  </conditionalFormatting>
  <conditionalFormatting sqref="D5:G5 AF5:AI5 AJ5:AJ6 AF11:AH11 AF13">
    <cfRule type="beginsWith" dxfId="3" priority="121" operator="beginsWith" text="ATR">
      <formula>LEFT((D5),LEN("ATR"))=("ATR")</formula>
    </cfRule>
  </conditionalFormatting>
  <conditionalFormatting sqref="D5:G5 AF5:AI5 AJ5:AJ6 AF11:AH11 AF13">
    <cfRule type="beginsWith" dxfId="4" priority="122" operator="beginsWith" text="AUJ">
      <formula>LEFT((D5),LEN("AUJ"))=("AUJ")</formula>
    </cfRule>
  </conditionalFormatting>
  <conditionalFormatting sqref="D5:G5 AF5:AI5 AJ5:AJ6 AF11:AH11 AF13">
    <cfRule type="beginsWith" dxfId="5" priority="123" operator="beginsWith" text="REC">
      <formula>LEFT((D5),LEN("REC"))=("REC")</formula>
    </cfRule>
  </conditionalFormatting>
  <conditionalFormatting sqref="D5:G5 AF5:AI5 AJ5:AJ6 AF11:AH11 AF13">
    <cfRule type="beginsWith" dxfId="6" priority="124" operator="beginsWith" text="CLI">
      <formula>LEFT((D5),LEN("CLI"))=("CLI")</formula>
    </cfRule>
  </conditionalFormatting>
  <conditionalFormatting sqref="D5:G5 AF5:AI5 AJ5:AJ6 AF11:AH11 AF13">
    <cfRule type="beginsWith" dxfId="7" priority="125" operator="beginsWith" text="INT">
      <formula>LEFT((D5),LEN("INT"))=("INT")</formula>
    </cfRule>
  </conditionalFormatting>
  <conditionalFormatting sqref="D5:G5 AF5:AI5 AJ5:AJ6 AF11:AH11 AF13">
    <cfRule type="beginsWith" dxfId="8" priority="126" operator="beginsWith" text="CLIC">
      <formula>LEFT((D5),LEN("CLIC"))=("CLIC")</formula>
    </cfRule>
  </conditionalFormatting>
  <conditionalFormatting sqref="K12:N12 K14:N14">
    <cfRule type="beginsWith" dxfId="0" priority="127" operator="beginsWith" text="PRE">
      <formula>LEFT((K12),LEN("PRE"))=("PRE")</formula>
    </cfRule>
  </conditionalFormatting>
  <conditionalFormatting sqref="K12:N12 K14:N14">
    <cfRule type="beginsWith" dxfId="1" priority="128" operator="beginsWith" text="VRE">
      <formula>LEFT((K12),LEN("VRE"))=("VRE")</formula>
    </cfRule>
  </conditionalFormatting>
  <conditionalFormatting sqref="K12:N12 K14:N14">
    <cfRule type="beginsWith" dxfId="2" priority="129" operator="beginsWith" text="ONL">
      <formula>LEFT((K12),LEN("ONL"))=("ONL")</formula>
    </cfRule>
  </conditionalFormatting>
  <conditionalFormatting sqref="K12:N12 K14:N14">
    <cfRule type="beginsWith" dxfId="3" priority="130" operator="beginsWith" text="ATR">
      <formula>LEFT((K12),LEN("ATR"))=("ATR")</formula>
    </cfRule>
  </conditionalFormatting>
  <conditionalFormatting sqref="K12:N12 K14:N14">
    <cfRule type="beginsWith" dxfId="4" priority="131" operator="beginsWith" text="AUJ">
      <formula>LEFT((K12),LEN("AUJ"))=("AUJ")</formula>
    </cfRule>
  </conditionalFormatting>
  <conditionalFormatting sqref="K12:N12 K14:N14">
    <cfRule type="beginsWith" dxfId="5" priority="132" operator="beginsWith" text="REC">
      <formula>LEFT((K12),LEN("REC"))=("REC")</formula>
    </cfRule>
  </conditionalFormatting>
  <conditionalFormatting sqref="K12:N12 K14:N14">
    <cfRule type="beginsWith" dxfId="6" priority="133" operator="beginsWith" text="CLI">
      <formula>LEFT((K12),LEN("CLI"))=("CLI")</formula>
    </cfRule>
  </conditionalFormatting>
  <conditionalFormatting sqref="K12:N12 K14:N14">
    <cfRule type="beginsWith" dxfId="7" priority="134" operator="beginsWith" text="INT">
      <formula>LEFT((K12),LEN("INT"))=("INT")</formula>
    </cfRule>
  </conditionalFormatting>
  <conditionalFormatting sqref="K12:N12 K14:N14">
    <cfRule type="beginsWith" dxfId="8" priority="135" operator="beginsWith" text="CLIC">
      <formula>LEFT((K12),LEN("CLIC"))=("CLIC")</formula>
    </cfRule>
  </conditionalFormatting>
  <conditionalFormatting sqref="R12:V12 R14:V14">
    <cfRule type="beginsWith" dxfId="0" priority="136" operator="beginsWith" text="PRE">
      <formula>LEFT((R12),LEN("PRE"))=("PRE")</formula>
    </cfRule>
  </conditionalFormatting>
  <conditionalFormatting sqref="R12:V12 R14:V14">
    <cfRule type="beginsWith" dxfId="1" priority="137" operator="beginsWith" text="VRE">
      <formula>LEFT((R12),LEN("VRE"))=("VRE")</formula>
    </cfRule>
  </conditionalFormatting>
  <conditionalFormatting sqref="R12:V12 R14:V14">
    <cfRule type="beginsWith" dxfId="2" priority="138" operator="beginsWith" text="ONL">
      <formula>LEFT((R12),LEN("ONL"))=("ONL")</formula>
    </cfRule>
  </conditionalFormatting>
  <conditionalFormatting sqref="R12:V12 R14:V14">
    <cfRule type="beginsWith" dxfId="3" priority="139" operator="beginsWith" text="ATR">
      <formula>LEFT((R12),LEN("ATR"))=("ATR")</formula>
    </cfRule>
  </conditionalFormatting>
  <conditionalFormatting sqref="R12:V12 R14:V14">
    <cfRule type="beginsWith" dxfId="4" priority="140" operator="beginsWith" text="AUJ">
      <formula>LEFT((R12),LEN("AUJ"))=("AUJ")</formula>
    </cfRule>
  </conditionalFormatting>
  <conditionalFormatting sqref="R12:V12 R14:V14">
    <cfRule type="beginsWith" dxfId="5" priority="141" operator="beginsWith" text="REC">
      <formula>LEFT((R12),LEN("REC"))=("REC")</formula>
    </cfRule>
  </conditionalFormatting>
  <conditionalFormatting sqref="R12:V12 R14:V14">
    <cfRule type="beginsWith" dxfId="6" priority="142" operator="beginsWith" text="CLI">
      <formula>LEFT((R12),LEN("CLI"))=("CLI")</formula>
    </cfRule>
  </conditionalFormatting>
  <conditionalFormatting sqref="R12:V12 R14:V14">
    <cfRule type="beginsWith" dxfId="7" priority="143" operator="beginsWith" text="INT">
      <formula>LEFT((R12),LEN("INT"))=("INT")</formula>
    </cfRule>
  </conditionalFormatting>
  <conditionalFormatting sqref="R12:V12 R14:V14">
    <cfRule type="beginsWith" dxfId="8" priority="144" operator="beginsWith" text="CLIC">
      <formula>LEFT((R12),LEN("CLIC"))=("CLIC")</formula>
    </cfRule>
  </conditionalFormatting>
  <conditionalFormatting sqref="AG12:AJ12 AG14:AJ14">
    <cfRule type="beginsWith" dxfId="0" priority="145" operator="beginsWith" text="PRE">
      <formula>LEFT((AG12),LEN("PRE"))=("PRE")</formula>
    </cfRule>
  </conditionalFormatting>
  <conditionalFormatting sqref="AG12:AJ12 AG14:AJ14">
    <cfRule type="beginsWith" dxfId="1" priority="146" operator="beginsWith" text="VRE">
      <formula>LEFT((AG12),LEN("VRE"))=("VRE")</formula>
    </cfRule>
  </conditionalFormatting>
  <conditionalFormatting sqref="AG12:AJ12 AG14:AJ14">
    <cfRule type="beginsWith" dxfId="2" priority="147" operator="beginsWith" text="ONL">
      <formula>LEFT((AG12),LEN("ONL"))=("ONL")</formula>
    </cfRule>
  </conditionalFormatting>
  <conditionalFormatting sqref="AG12:AJ12 AG14:AJ14">
    <cfRule type="beginsWith" dxfId="3" priority="148" operator="beginsWith" text="ATR">
      <formula>LEFT((AG12),LEN("ATR"))=("ATR")</formula>
    </cfRule>
  </conditionalFormatting>
  <conditionalFormatting sqref="AG12:AJ12 AG14:AJ14">
    <cfRule type="beginsWith" dxfId="4" priority="149" operator="beginsWith" text="AUJ">
      <formula>LEFT((AG12),LEN("AUJ"))=("AUJ")</formula>
    </cfRule>
  </conditionalFormatting>
  <conditionalFormatting sqref="AG12:AJ12 AG14:AJ14">
    <cfRule type="beginsWith" dxfId="5" priority="150" operator="beginsWith" text="REC">
      <formula>LEFT((AG12),LEN("REC"))=("REC")</formula>
    </cfRule>
  </conditionalFormatting>
  <conditionalFormatting sqref="AG12:AJ12 AG14:AJ14">
    <cfRule type="beginsWith" dxfId="6" priority="151" operator="beginsWith" text="CLI">
      <formula>LEFT((AG12),LEN("CLI"))=("CLI")</formula>
    </cfRule>
  </conditionalFormatting>
  <conditionalFormatting sqref="AG12:AJ12 AG14:AJ14">
    <cfRule type="beginsWith" dxfId="7" priority="152" operator="beginsWith" text="INT">
      <formula>LEFT((AG12),LEN("INT"))=("INT")</formula>
    </cfRule>
  </conditionalFormatting>
  <conditionalFormatting sqref="AG12:AJ12 AG14:AJ14">
    <cfRule type="beginsWith" dxfId="8" priority="153" operator="beginsWith" text="CLIC">
      <formula>LEFT((AG12),LEN("CLIC"))=("CLIC")</formula>
    </cfRule>
  </conditionalFormatting>
  <conditionalFormatting sqref="G4 K4:O14 P4 R4:R5 V4:V5 S5:U5 AA5:AC5 AF5:AI5 R7:V8 D8:G8 AF8:AI8 R11:V11 Y11 R13:V13 Y13">
    <cfRule type="beginsWith" dxfId="0" priority="154" operator="beginsWith" text="PRE">
      <formula>LEFT((G4),LEN("PRE"))=("PRE")</formula>
    </cfRule>
  </conditionalFormatting>
  <conditionalFormatting sqref="G4 K4:O14 P4 R4:R5 V4:V5 S5:U5 AA5:AC5 AF5:AI5 R7:V8 D8:G8 AF8:AI8 R11:V11 Y11 R13:V13 Y13">
    <cfRule type="beginsWith" dxfId="1" priority="155" operator="beginsWith" text="VRE">
      <formula>LEFT((G4),LEN("VRE"))=("VRE")</formula>
    </cfRule>
  </conditionalFormatting>
  <conditionalFormatting sqref="G4 K4:O14 P4 R4:R5 V4:V5 S5:U5 AA5:AC5 AF5:AI5 R7:V8 D8:G8 AF8:AI8 R11:V11 Y11 R13:V13 Y13">
    <cfRule type="beginsWith" dxfId="2" priority="156" operator="beginsWith" text="ONL">
      <formula>LEFT((G4),LEN("ONL"))=("ONL")</formula>
    </cfRule>
  </conditionalFormatting>
  <conditionalFormatting sqref="G4 K4:O14 P4 R4:R5 V4:V5 S5:U5 AA5:AC5 AF5:AI5 R7:V8 D8:G8 AF8:AI8 R11:V11 Y11 R13:V13 Y13">
    <cfRule type="beginsWith" dxfId="3" priority="157" operator="beginsWith" text="ATR">
      <formula>LEFT((G4),LEN("ATR"))=("ATR")</formula>
    </cfRule>
  </conditionalFormatting>
  <conditionalFormatting sqref="G4 K4:O14 P4 R4:R5 V4:V5 S5:U5 AA5:AC5 AF5:AI5 R7:V8 D8:G8 AF8:AI8 R11:V11 Y11 R13:V13 Y13">
    <cfRule type="beginsWith" dxfId="4" priority="158" operator="beginsWith" text="AUJ">
      <formula>LEFT((G4),LEN("AUJ"))=("AUJ")</formula>
    </cfRule>
  </conditionalFormatting>
  <conditionalFormatting sqref="G4 K4:O14 P4 R4:R5 V4:V5 S5:U5 AA5:AC5 AF5:AI5 R7:V8 D8:G8 AF8:AI8 R11:V11 Y11 R13:V13 Y13">
    <cfRule type="beginsWith" dxfId="5" priority="159" operator="beginsWith" text="REC">
      <formula>LEFT((G4),LEN("REC"))=("REC")</formula>
    </cfRule>
  </conditionalFormatting>
  <conditionalFormatting sqref="G4 K4:O14 P4 R4:R5 V4:V5 S5:U5 AA5:AC5 AF5:AI5 R7:V8 D8:G8 AF8:AI8 R11:V11 Y11 R13:V13 Y13">
    <cfRule type="beginsWith" dxfId="6" priority="160" operator="beginsWith" text="CLI">
      <formula>LEFT((G4),LEN("CLI"))=("CLI")</formula>
    </cfRule>
  </conditionalFormatting>
  <conditionalFormatting sqref="G4 K4:O14 P4 R4:R5 V4:V5 S5:U5 AA5:AC5 AF5:AI5 R7:V8 D8:G8 AF8:AI8 R11:V11 Y11 R13:V13 Y13">
    <cfRule type="beginsWith" dxfId="7" priority="161" operator="beginsWith" text="INT">
      <formula>LEFT((G4),LEN("INT"))=("INT")</formula>
    </cfRule>
  </conditionalFormatting>
  <conditionalFormatting sqref="G4 K4:O14 P4 R4:R5 V4:V5 S5:U5 AA5:AC5 AF5:AI5 R7:V8 D8:G8 AF8:AI8 R11:V11 Y11 R13:V13 Y13">
    <cfRule type="beginsWith" dxfId="8" priority="162" operator="beginsWith" text="CLIC">
      <formula>LEFT((G4),LEN("CLIC"))=("CLIC")</formula>
    </cfRule>
  </conditionalFormatting>
  <conditionalFormatting sqref="R4:V14 AA5:AC6 AF5:AG6 AH5:AI5 L6:O6 Y6:Z6 D8:G8 K8:O8 AF8:AI8 K10:O10 Y11 Y13">
    <cfRule type="beginsWith" dxfId="0" priority="163" operator="beginsWith" text="PRE">
      <formula>LEFT((R4),LEN("PRE"))=("PRE")</formula>
    </cfRule>
  </conditionalFormatting>
  <conditionalFormatting sqref="R4:V14 AA5:AC6 AF5:AG6 AH5:AI5 L6:O6 Y6:Z6 D8:G8 K8:O8 AF8:AI8 K10:O10 Y11 Y13">
    <cfRule type="beginsWith" dxfId="1" priority="164" operator="beginsWith" text="VRE">
      <formula>LEFT((R4),LEN("VRE"))=("VRE")</formula>
    </cfRule>
  </conditionalFormatting>
  <conditionalFormatting sqref="R4:V14 AA5:AC6 AF5:AG6 AH5:AI5 L6:O6 Y6:Z6 D8:G8 K8:O8 AF8:AI8 K10:O10 Y11 Y13">
    <cfRule type="beginsWith" dxfId="2" priority="165" operator="beginsWith" text="ONL">
      <formula>LEFT((R4),LEN("ONL"))=("ONL")</formula>
    </cfRule>
  </conditionalFormatting>
  <conditionalFormatting sqref="R4:V14 AA5:AC6 AF5:AG6 AH5:AI5 L6:O6 Y6:Z6 D8:G8 K8:O8 AF8:AI8 K10:O10 Y11 Y13">
    <cfRule type="beginsWith" dxfId="3" priority="166" operator="beginsWith" text="ATR">
      <formula>LEFT((R4),LEN("ATR"))=("ATR")</formula>
    </cfRule>
  </conditionalFormatting>
  <conditionalFormatting sqref="R4:V14 AA5:AC6 AF5:AG6 AH5:AI5 L6:O6 Y6:Z6 D8:G8 K8:O8 AF8:AI8 K10:O10 Y11 Y13">
    <cfRule type="beginsWith" dxfId="4" priority="167" operator="beginsWith" text="AUJ">
      <formula>LEFT((R4),LEN("AUJ"))=("AUJ")</formula>
    </cfRule>
  </conditionalFormatting>
  <conditionalFormatting sqref="R4:V14 AA5:AC6 AF5:AG6 AH5:AI5 L6:O6 Y6:Z6 D8:G8 K8:O8 AF8:AI8 K10:O10 Y11 Y13">
    <cfRule type="beginsWith" dxfId="5" priority="168" operator="beginsWith" text="REC">
      <formula>LEFT((R4),LEN("REC"))=("REC")</formula>
    </cfRule>
  </conditionalFormatting>
  <conditionalFormatting sqref="R4:V14 AA5:AC6 AF5:AG6 AH5:AI5 L6:O6 Y6:Z6 D8:G8 K8:O8 AF8:AI8 K10:O10 Y11 Y13">
    <cfRule type="beginsWith" dxfId="6" priority="169" operator="beginsWith" text="CLI">
      <formula>LEFT((R4),LEN("CLI"))=("CLI")</formula>
    </cfRule>
  </conditionalFormatting>
  <conditionalFormatting sqref="R4:V14 AA5:AC6 AF5:AG6 AH5:AI5 L6:O6 Y6:Z6 D8:G8 K8:O8 AF8:AI8 K10:O10 Y11 Y13">
    <cfRule type="beginsWith" dxfId="7" priority="170" operator="beginsWith" text="INT">
      <formula>LEFT((R4),LEN("INT"))=("INT")</formula>
    </cfRule>
  </conditionalFormatting>
  <conditionalFormatting sqref="R4:V14 AA5:AC6 AF5:AG6 AH5:AI5 L6:O6 Y6:Z6 D8:G8 K8:O8 AF8:AI8 K10:O10 Y11 Y13">
    <cfRule type="beginsWith" dxfId="8" priority="171" operator="beginsWith" text="CLIC">
      <formula>LEFT((R4),LEN("CLIC"))=("CLIC")</formula>
    </cfRule>
  </conditionalFormatting>
  <conditionalFormatting sqref="AB8">
    <cfRule type="beginsWith" dxfId="0" priority="172" operator="beginsWith" text="PRE">
      <formula>LEFT((AB8),LEN("PRE"))=("PRE")</formula>
    </cfRule>
  </conditionalFormatting>
  <conditionalFormatting sqref="AB8">
    <cfRule type="beginsWith" dxfId="1" priority="173" operator="beginsWith" text="VRE">
      <formula>LEFT((AB8),LEN("VRE"))=("VRE")</formula>
    </cfRule>
  </conditionalFormatting>
  <conditionalFormatting sqref="AB8">
    <cfRule type="beginsWith" dxfId="2" priority="174" operator="beginsWith" text="ONL">
      <formula>LEFT((AB8),LEN("ONL"))=("ONL")</formula>
    </cfRule>
  </conditionalFormatting>
  <conditionalFormatting sqref="AB8">
    <cfRule type="beginsWith" dxfId="3" priority="175" operator="beginsWith" text="ATR">
      <formula>LEFT((AB8),LEN("ATR"))=("ATR")</formula>
    </cfRule>
  </conditionalFormatting>
  <conditionalFormatting sqref="AB8">
    <cfRule type="beginsWith" dxfId="4" priority="176" operator="beginsWith" text="AUJ">
      <formula>LEFT((AB8),LEN("AUJ"))=("AUJ")</formula>
    </cfRule>
  </conditionalFormatting>
  <conditionalFormatting sqref="AB8">
    <cfRule type="beginsWith" dxfId="5" priority="177" operator="beginsWith" text="REC">
      <formula>LEFT((AB8),LEN("REC"))=("REC")</formula>
    </cfRule>
  </conditionalFormatting>
  <conditionalFormatting sqref="AB8">
    <cfRule type="beginsWith" dxfId="6" priority="178" operator="beginsWith" text="CLI">
      <formula>LEFT((AB8),LEN("CLI"))=("CLI")</formula>
    </cfRule>
  </conditionalFormatting>
  <conditionalFormatting sqref="AB8">
    <cfRule type="beginsWith" dxfId="7" priority="179" operator="beginsWith" text="INT">
      <formula>LEFT((AB8),LEN("INT"))=("INT")</formula>
    </cfRule>
  </conditionalFormatting>
  <conditionalFormatting sqref="AB8">
    <cfRule type="beginsWith" dxfId="8" priority="180" operator="beginsWith" text="CLIC">
      <formula>LEFT((AB8),LEN("CLIC"))=("CLIC")</formula>
    </cfRule>
  </conditionalFormatting>
  <conditionalFormatting sqref="AF4:AH14 D5:G5 AI5:AI6 AA8:AC8 AI8 AI11:AI13">
    <cfRule type="beginsWith" dxfId="0" priority="181" operator="beginsWith" text="PRE">
      <formula>LEFT((AF4),LEN("PRE"))=("PRE")</formula>
    </cfRule>
  </conditionalFormatting>
  <conditionalFormatting sqref="AF4:AH14 D5:G5 AI5:AI6 AA8:AC8 AI8 AI11:AI13">
    <cfRule type="beginsWith" dxfId="1" priority="182" operator="beginsWith" text="VRE">
      <formula>LEFT((AF4),LEN("VRE"))=("VRE")</formula>
    </cfRule>
  </conditionalFormatting>
  <conditionalFormatting sqref="AF4:AH14 D5:G5 AI5:AI6 AA8:AC8 AI8 AI11:AI13">
    <cfRule type="beginsWith" dxfId="2" priority="183" operator="beginsWith" text="ONL">
      <formula>LEFT((AF4),LEN("ONL"))=("ONL")</formula>
    </cfRule>
  </conditionalFormatting>
  <conditionalFormatting sqref="AF4:AH14 D5:G5 AI5:AI6 AA8:AC8 AI8 AI11:AI13">
    <cfRule type="beginsWith" dxfId="3" priority="184" operator="beginsWith" text="ATR">
      <formula>LEFT((AF4),LEN("ATR"))=("ATR")</formula>
    </cfRule>
  </conditionalFormatting>
  <conditionalFormatting sqref="AF4:AH14 D5:G5 AI5:AI6 AA8:AC8 AI8 AI11:AI13">
    <cfRule type="beginsWith" dxfId="4" priority="185" operator="beginsWith" text="AUJ">
      <formula>LEFT((AF4),LEN("AUJ"))=("AUJ")</formula>
    </cfRule>
  </conditionalFormatting>
  <conditionalFormatting sqref="AF4:AH14 D5:G5 AI5:AI6 AA8:AC8 AI8 AI11:AI13">
    <cfRule type="beginsWith" dxfId="5" priority="186" operator="beginsWith" text="REC">
      <formula>LEFT((AF4),LEN("REC"))=("REC")</formula>
    </cfRule>
  </conditionalFormatting>
  <conditionalFormatting sqref="AF4:AH14 D5:G5 AI5:AI6 AA8:AC8 AI8 AI11:AI13">
    <cfRule type="beginsWith" dxfId="6" priority="187" operator="beginsWith" text="CLI">
      <formula>LEFT((AF4),LEN("CLI"))=("CLI")</formula>
    </cfRule>
  </conditionalFormatting>
  <conditionalFormatting sqref="AF4:AH14 D5:G5 AI5:AI6 AA8:AC8 AI8 AI11:AI13">
    <cfRule type="beginsWith" dxfId="7" priority="188" operator="beginsWith" text="INT">
      <formula>LEFT((AF4),LEN("INT"))=("INT")</formula>
    </cfRule>
  </conditionalFormatting>
  <conditionalFormatting sqref="AF4:AH14 D5:G5 AI5:AI6 AA8:AC8 AI8 AI11:AI13">
    <cfRule type="beginsWith" dxfId="8" priority="189" operator="beginsWith" text="CLIC">
      <formula>LEFT((AF4),LEN("CLIC"))=("CLIC")</formula>
    </cfRule>
  </conditionalFormatting>
  <conditionalFormatting sqref="AF6:AJ6 AG12:AI12 AG14:AH14">
    <cfRule type="beginsWith" dxfId="0" priority="190" operator="beginsWith" text="PRE">
      <formula>LEFT((AF6),LEN("PRE"))=("PRE")</formula>
    </cfRule>
  </conditionalFormatting>
  <conditionalFormatting sqref="AF6:AJ6 AG12:AI12 AG14:AH14">
    <cfRule type="beginsWith" dxfId="1" priority="191" operator="beginsWith" text="VRE">
      <formula>LEFT((AF6),LEN("VRE"))=("VRE")</formula>
    </cfRule>
  </conditionalFormatting>
  <conditionalFormatting sqref="AF6:AJ6 AG12:AI12 AG14:AH14">
    <cfRule type="beginsWith" dxfId="2" priority="192" operator="beginsWith" text="ONL">
      <formula>LEFT((AF6),LEN("ONL"))=("ONL")</formula>
    </cfRule>
  </conditionalFormatting>
  <conditionalFormatting sqref="AF6:AJ6 AG12:AI12 AG14:AH14">
    <cfRule type="beginsWith" dxfId="3" priority="193" operator="beginsWith" text="ATR">
      <formula>LEFT((AF6),LEN("ATR"))=("ATR")</formula>
    </cfRule>
  </conditionalFormatting>
  <conditionalFormatting sqref="AF6:AJ6 AG12:AI12 AG14:AH14">
    <cfRule type="beginsWith" dxfId="4" priority="194" operator="beginsWith" text="AUJ">
      <formula>LEFT((AF6),LEN("AUJ"))=("AUJ")</formula>
    </cfRule>
  </conditionalFormatting>
  <conditionalFormatting sqref="AF6:AJ6 AG12:AI12 AG14:AH14">
    <cfRule type="beginsWith" dxfId="5" priority="195" operator="beginsWith" text="REC">
      <formula>LEFT((AF6),LEN("REC"))=("REC")</formula>
    </cfRule>
  </conditionalFormatting>
  <conditionalFormatting sqref="AF6:AJ6 AG12:AI12 AG14:AH14">
    <cfRule type="beginsWith" dxfId="6" priority="196" operator="beginsWith" text="CLI">
      <formula>LEFT((AF6),LEN("CLI"))=("CLI")</formula>
    </cfRule>
  </conditionalFormatting>
  <conditionalFormatting sqref="AF6:AJ6 AG12:AI12 AG14:AH14">
    <cfRule type="beginsWith" dxfId="7" priority="197" operator="beginsWith" text="INT">
      <formula>LEFT((AF6),LEN("INT"))=("INT")</formula>
    </cfRule>
  </conditionalFormatting>
  <conditionalFormatting sqref="AF6:AJ6 AG12:AI12 AG14:AH14">
    <cfRule type="beginsWith" dxfId="8" priority="198" operator="beginsWith" text="CLIC">
      <formula>LEFT((AF6),LEN("CLIC"))=("CLIC")</formula>
    </cfRule>
  </conditionalFormatting>
  <conditionalFormatting sqref="Y11:AC14 AF12:AI12 AF14:AG14">
    <cfRule type="beginsWith" dxfId="0" priority="199" operator="beginsWith" text="PRE">
      <formula>LEFT((Y11),LEN("PRE"))=("PRE")</formula>
    </cfRule>
  </conditionalFormatting>
  <conditionalFormatting sqref="Y11:AC14 AF12:AI12 AF14:AG14">
    <cfRule type="beginsWith" dxfId="1" priority="200" operator="beginsWith" text="VRE">
      <formula>LEFT((Y11),LEN("VRE"))=("VRE")</formula>
    </cfRule>
  </conditionalFormatting>
  <conditionalFormatting sqref="Y11:AC14 AF12:AI12 AF14:AG14">
    <cfRule type="beginsWith" dxfId="2" priority="201" operator="beginsWith" text="ONL">
      <formula>LEFT((Y11),LEN("ONL"))=("ONL")</formula>
    </cfRule>
  </conditionalFormatting>
  <conditionalFormatting sqref="Y11:AC14 AF12:AI12 AF14:AG14">
    <cfRule type="beginsWith" dxfId="3" priority="202" operator="beginsWith" text="ATR">
      <formula>LEFT((Y11),LEN("ATR"))=("ATR")</formula>
    </cfRule>
  </conditionalFormatting>
  <conditionalFormatting sqref="Y11:AC14 AF12:AI12 AF14:AG14">
    <cfRule type="beginsWith" dxfId="4" priority="203" operator="beginsWith" text="AUJ">
      <formula>LEFT((Y11),LEN("AUJ"))=("AUJ")</formula>
    </cfRule>
  </conditionalFormatting>
  <conditionalFormatting sqref="Y11:AC14 AF12:AI12 AF14:AG14">
    <cfRule type="beginsWith" dxfId="5" priority="204" operator="beginsWith" text="REC">
      <formula>LEFT((Y11),LEN("REC"))=("REC")</formula>
    </cfRule>
  </conditionalFormatting>
  <conditionalFormatting sqref="Y11:AC14 AF12:AI12 AF14:AG14">
    <cfRule type="beginsWith" dxfId="6" priority="205" operator="beginsWith" text="CLI">
      <formula>LEFT((Y11),LEN("CLI"))=("CLI")</formula>
    </cfRule>
  </conditionalFormatting>
  <conditionalFormatting sqref="Y11:AC14 AF12:AI12 AF14:AG14">
    <cfRule type="beginsWith" dxfId="7" priority="206" operator="beginsWith" text="INT">
      <formula>LEFT((Y11),LEN("INT"))=("INT")</formula>
    </cfRule>
  </conditionalFormatting>
  <conditionalFormatting sqref="Y11:AC14 AF12:AI12 AF14:AG14">
    <cfRule type="beginsWith" dxfId="8" priority="207" operator="beginsWith" text="CLIC">
      <formula>LEFT((Y11),LEN("CLIC"))=("CLIC")</formula>
    </cfRule>
  </conditionalFormatting>
  <conditionalFormatting sqref="Y4:Y5 D5:G5 Z5:AC6 AF5:AG6 AH5:AI5 AJ5:AJ6 Y8:Y10 AA10:AC10">
    <cfRule type="beginsWith" dxfId="0" priority="208" operator="beginsWith" text="PRE">
      <formula>LEFT((Y4),LEN("PRE"))=("PRE")</formula>
    </cfRule>
  </conditionalFormatting>
  <conditionalFormatting sqref="Y4:Y5 D5:G5 Z5:AC6 AF5:AG6 AH5:AI5 AJ5:AJ6 Y8:Y10 AA10:AC10">
    <cfRule type="beginsWith" dxfId="1" priority="209" operator="beginsWith" text="VRE">
      <formula>LEFT((Y4),LEN("VRE"))=("VRE")</formula>
    </cfRule>
  </conditionalFormatting>
  <conditionalFormatting sqref="Y4:Y5 D5:G5 Z5:AC6 AF5:AG6 AH5:AI5 AJ5:AJ6 Y8:Y10 AA10:AC10">
    <cfRule type="beginsWith" dxfId="2" priority="210" operator="beginsWith" text="ONL">
      <formula>LEFT((Y4),LEN("ONL"))=("ONL")</formula>
    </cfRule>
  </conditionalFormatting>
  <conditionalFormatting sqref="Y4:Y5 D5:G5 Z5:AC6 AF5:AG6 AH5:AI5 AJ5:AJ6 Y8:Y10 AA10:AC10">
    <cfRule type="beginsWith" dxfId="3" priority="211" operator="beginsWith" text="ATR">
      <formula>LEFT((Y4),LEN("ATR"))=("ATR")</formula>
    </cfRule>
  </conditionalFormatting>
  <conditionalFormatting sqref="Y4:Y5 D5:G5 Z5:AC6 AF5:AG6 AH5:AI5 AJ5:AJ6 Y8:Y10 AA10:AC10">
    <cfRule type="beginsWith" dxfId="4" priority="212" operator="beginsWith" text="AUJ">
      <formula>LEFT((Y4),LEN("AUJ"))=("AUJ")</formula>
    </cfRule>
  </conditionalFormatting>
  <conditionalFormatting sqref="Y4:Y5 D5:G5 Z5:AC6 AF5:AG6 AH5:AI5 AJ5:AJ6 Y8:Y10 AA10:AC10">
    <cfRule type="beginsWith" dxfId="5" priority="213" operator="beginsWith" text="REC">
      <formula>LEFT((Y4),LEN("REC"))=("REC")</formula>
    </cfRule>
  </conditionalFormatting>
  <conditionalFormatting sqref="Y4:Y5 D5:G5 Z5:AC6 AF5:AG6 AH5:AI5 AJ5:AJ6 Y8:Y10 AA10:AC10">
    <cfRule type="beginsWith" dxfId="6" priority="214" operator="beginsWith" text="CLI">
      <formula>LEFT((Y4),LEN("CLI"))=("CLI")</formula>
    </cfRule>
  </conditionalFormatting>
  <conditionalFormatting sqref="Y4:Y5 D5:G5 Z5:AC6 AF5:AG6 AH5:AI5 AJ5:AJ6 Y8:Y10 AA10:AC10">
    <cfRule type="beginsWith" dxfId="7" priority="215" operator="beginsWith" text="INT">
      <formula>LEFT((Y4),LEN("INT"))=("INT")</formula>
    </cfRule>
  </conditionalFormatting>
  <conditionalFormatting sqref="Y4:Y5 D5:G5 Z5:AC6 AF5:AG6 AH5:AI5 AJ5:AJ6 Y8:Y10 AA10:AC10">
    <cfRule type="beginsWith" dxfId="8" priority="216" operator="beginsWith" text="CLIC">
      <formula>LEFT((Y4),LEN("CLIC"))=("CLIC")</formula>
    </cfRule>
  </conditionalFormatting>
  <conditionalFormatting sqref="G8 K8 V8:V9 AF8:AI8">
    <cfRule type="beginsWith" dxfId="0" priority="217" operator="beginsWith" text="PRE">
      <formula>LEFT((G8),LEN("PRE"))=("PRE")</formula>
    </cfRule>
  </conditionalFormatting>
  <conditionalFormatting sqref="G8 K8 V8:V9 AF8:AI8">
    <cfRule type="beginsWith" dxfId="1" priority="218" operator="beginsWith" text="VRE">
      <formula>LEFT((G8),LEN("VRE"))=("VRE")</formula>
    </cfRule>
  </conditionalFormatting>
  <conditionalFormatting sqref="G8 K8 V8:V9 AF8:AI8">
    <cfRule type="beginsWith" dxfId="2" priority="219" operator="beginsWith" text="ONL">
      <formula>LEFT((G8),LEN("ONL"))=("ONL")</formula>
    </cfRule>
  </conditionalFormatting>
  <conditionalFormatting sqref="G8 K8 V8:V9 AF8:AI8">
    <cfRule type="beginsWith" dxfId="3" priority="220" operator="beginsWith" text="ATR">
      <formula>LEFT((G8),LEN("ATR"))=("ATR")</formula>
    </cfRule>
  </conditionalFormatting>
  <conditionalFormatting sqref="G8 K8 V8:V9 AF8:AI8">
    <cfRule type="beginsWith" dxfId="4" priority="221" operator="beginsWith" text="AUJ">
      <formula>LEFT((G8),LEN("AUJ"))=("AUJ")</formula>
    </cfRule>
  </conditionalFormatting>
  <conditionalFormatting sqref="G8 K8 V8:V9 AF8:AI8">
    <cfRule type="beginsWith" dxfId="5" priority="222" operator="beginsWith" text="REC">
      <formula>LEFT((G8),LEN("REC"))=("REC")</formula>
    </cfRule>
  </conditionalFormatting>
  <conditionalFormatting sqref="G8 K8 V8:V9 AF8:AI8">
    <cfRule type="beginsWith" dxfId="6" priority="223" operator="beginsWith" text="CLI">
      <formula>LEFT((G8),LEN("CLI"))=("CLI")</formula>
    </cfRule>
  </conditionalFormatting>
  <conditionalFormatting sqref="G8 K8 V8:V9 AF8:AI8">
    <cfRule type="beginsWith" dxfId="7" priority="224" operator="beginsWith" text="INT">
      <formula>LEFT((G8),LEN("INT"))=("INT")</formula>
    </cfRule>
  </conditionalFormatting>
  <conditionalFormatting sqref="G8 K8 V8:V9 AF8:AI8">
    <cfRule type="beginsWith" dxfId="8" priority="225" operator="beginsWith" text="CLIC">
      <formula>LEFT((G8),LEN("CLIC"))=("CLIC")</formula>
    </cfRule>
  </conditionalFormatting>
  <conditionalFormatting sqref="D8:G8 K8:O8 R8:V8 AF8:AI8 K10:O10">
    <cfRule type="beginsWith" dxfId="0" priority="226" operator="beginsWith" text="PRE">
      <formula>LEFT((D8),LEN("PRE"))=("PRE")</formula>
    </cfRule>
  </conditionalFormatting>
  <conditionalFormatting sqref="D8:G8 K8:O8 R8:V8 AF8:AI8 K10:O10">
    <cfRule type="beginsWith" dxfId="1" priority="227" operator="beginsWith" text="VRE">
      <formula>LEFT((D8),LEN("VRE"))=("VRE")</formula>
    </cfRule>
  </conditionalFormatting>
  <conditionalFormatting sqref="D8:G8 K8:O8 R8:V8 AF8:AI8 K10:O10">
    <cfRule type="beginsWith" dxfId="2" priority="228" operator="beginsWith" text="ONL">
      <formula>LEFT((D8),LEN("ONL"))=("ONL")</formula>
    </cfRule>
  </conditionalFormatting>
  <conditionalFormatting sqref="D8:G8 K8:O8 R8:V8 AF8:AI8 K10:O10">
    <cfRule type="beginsWith" dxfId="3" priority="229" operator="beginsWith" text="ATR">
      <formula>LEFT((D8),LEN("ATR"))=("ATR")</formula>
    </cfRule>
  </conditionalFormatting>
  <conditionalFormatting sqref="D8:G8 K8:O8 R8:V8 AF8:AI8 K10:O10">
    <cfRule type="beginsWith" dxfId="4" priority="230" operator="beginsWith" text="AUJ">
      <formula>LEFT((D8),LEN("AUJ"))=("AUJ")</formula>
    </cfRule>
  </conditionalFormatting>
  <conditionalFormatting sqref="D8:G8 K8:O8 R8:V8 AF8:AI8 K10:O10">
    <cfRule type="beginsWith" dxfId="5" priority="231" operator="beginsWith" text="REC">
      <formula>LEFT((D8),LEN("REC"))=("REC")</formula>
    </cfRule>
  </conditionalFormatting>
  <conditionalFormatting sqref="D8:G8 K8:O8 R8:V8 AF8:AI8 K10:O10">
    <cfRule type="beginsWith" dxfId="6" priority="232" operator="beginsWith" text="CLI">
      <formula>LEFT((D8),LEN("CLI"))=("CLI")</formula>
    </cfRule>
  </conditionalFormatting>
  <conditionalFormatting sqref="D8:G8 K8:O8 R8:V8 AF8:AI8 K10:O10">
    <cfRule type="beginsWith" dxfId="7" priority="233" operator="beginsWith" text="INT">
      <formula>LEFT((D8),LEN("INT"))=("INT")</formula>
    </cfRule>
  </conditionalFormatting>
  <conditionalFormatting sqref="D8:G8 K8:O8 R8:V8 AF8:AI8 K10:O10">
    <cfRule type="beginsWith" dxfId="8" priority="234" operator="beginsWith" text="CLIC">
      <formula>LEFT((D8),LEN("CLIC"))=("CLIC")</formula>
    </cfRule>
  </conditionalFormatting>
  <conditionalFormatting sqref="AA8:AC8 AF8:AJ8">
    <cfRule type="beginsWith" dxfId="0" priority="235" operator="beginsWith" text="PRE">
      <formula>LEFT((AA8),LEN("PRE"))=("PRE")</formula>
    </cfRule>
  </conditionalFormatting>
  <conditionalFormatting sqref="AA8:AC8 AF8:AJ8">
    <cfRule type="beginsWith" dxfId="1" priority="236" operator="beginsWith" text="VRE">
      <formula>LEFT((AA8),LEN("VRE"))=("VRE")</formula>
    </cfRule>
  </conditionalFormatting>
  <conditionalFormatting sqref="AA8:AC8 AF8:AJ8">
    <cfRule type="beginsWith" dxfId="2" priority="237" operator="beginsWith" text="ONL">
      <formula>LEFT((AA8),LEN("ONL"))=("ONL")</formula>
    </cfRule>
  </conditionalFormatting>
  <conditionalFormatting sqref="AA8:AC8 AF8:AJ8">
    <cfRule type="beginsWith" dxfId="3" priority="238" operator="beginsWith" text="ATR">
      <formula>LEFT((AA8),LEN("ATR"))=("ATR")</formula>
    </cfRule>
  </conditionalFormatting>
  <conditionalFormatting sqref="AA8:AC8 AF8:AJ8">
    <cfRule type="beginsWith" dxfId="4" priority="239" operator="beginsWith" text="AUJ">
      <formula>LEFT((AA8),LEN("AUJ"))=("AUJ")</formula>
    </cfRule>
  </conditionalFormatting>
  <conditionalFormatting sqref="AA8:AC8 AF8:AJ8">
    <cfRule type="beginsWith" dxfId="5" priority="240" operator="beginsWith" text="REC">
      <formula>LEFT((AA8),LEN("REC"))=("REC")</formula>
    </cfRule>
  </conditionalFormatting>
  <conditionalFormatting sqref="AA8:AC8 AF8:AJ8">
    <cfRule type="beginsWith" dxfId="6" priority="241" operator="beginsWith" text="CLI">
      <formula>LEFT((AA8),LEN("CLI"))=("CLI")</formula>
    </cfRule>
  </conditionalFormatting>
  <conditionalFormatting sqref="AA8:AC8 AF8:AJ8">
    <cfRule type="beginsWith" dxfId="7" priority="242" operator="beginsWith" text="INT">
      <formula>LEFT((AA8),LEN("INT"))=("INT")</formula>
    </cfRule>
  </conditionalFormatting>
  <conditionalFormatting sqref="AA8:AC8 AF8:AJ8">
    <cfRule type="beginsWith" dxfId="8" priority="243" operator="beginsWith" text="CLIC">
      <formula>LEFT((AA8),LEN("CLIC"))=("CLIC")</formula>
    </cfRule>
  </conditionalFormatting>
  <conditionalFormatting sqref="AG4:AJ14 E5:G5 AF7 AA8:AC8">
    <cfRule type="beginsWith" dxfId="0" priority="244" operator="beginsWith" text="PRE">
      <formula>LEFT((AG4),LEN("PRE"))=("PRE")</formula>
    </cfRule>
  </conditionalFormatting>
  <conditionalFormatting sqref="AG4:AJ14 E5:G5 AF7 AA8:AC8">
    <cfRule type="beginsWith" dxfId="1" priority="245" operator="beginsWith" text="VRE">
      <formula>LEFT((AG4),LEN("VRE"))=("VRE")</formula>
    </cfRule>
  </conditionalFormatting>
  <conditionalFormatting sqref="AG4:AJ14 E5:G5 AF7 AA8:AC8">
    <cfRule type="beginsWith" dxfId="2" priority="246" operator="beginsWith" text="ONL">
      <formula>LEFT((AG4),LEN("ONL"))=("ONL")</formula>
    </cfRule>
  </conditionalFormatting>
  <conditionalFormatting sqref="AG4:AJ14 E5:G5 AF7 AA8:AC8">
    <cfRule type="beginsWith" dxfId="3" priority="247" operator="beginsWith" text="ATR">
      <formula>LEFT((AG4),LEN("ATR"))=("ATR")</formula>
    </cfRule>
  </conditionalFormatting>
  <conditionalFormatting sqref="AG4:AJ14 E5:G5 AF7 AA8:AC8">
    <cfRule type="beginsWith" dxfId="4" priority="248" operator="beginsWith" text="AUJ">
      <formula>LEFT((AG4),LEN("AUJ"))=("AUJ")</formula>
    </cfRule>
  </conditionalFormatting>
  <conditionalFormatting sqref="AG4:AJ14 E5:G5 AF7 AA8:AC8">
    <cfRule type="beginsWith" dxfId="5" priority="249" operator="beginsWith" text="REC">
      <formula>LEFT((AG4),LEN("REC"))=("REC")</formula>
    </cfRule>
  </conditionalFormatting>
  <conditionalFormatting sqref="AG4:AJ14 E5:G5 AF7 AA8:AC8">
    <cfRule type="beginsWith" dxfId="6" priority="250" operator="beginsWith" text="CLI">
      <formula>LEFT((AG4),LEN("CLI"))=("CLI")</formula>
    </cfRule>
  </conditionalFormatting>
  <conditionalFormatting sqref="AG4:AJ14 E5:G5 AF7 AA8:AC8">
    <cfRule type="beginsWith" dxfId="7" priority="251" operator="beginsWith" text="INT">
      <formula>LEFT((AG4),LEN("INT"))=("INT")</formula>
    </cfRule>
  </conditionalFormatting>
  <conditionalFormatting sqref="AG4:AJ14 E5:G5 AF7 AA8:AC8">
    <cfRule type="beginsWith" dxfId="8" priority="252" operator="beginsWith" text="CLIC">
      <formula>LEFT((AG4),LEN("CLIC"))=("CLIC")</formula>
    </cfRule>
  </conditionalFormatting>
  <conditionalFormatting sqref="AA8:AC8 AG8:AI8 AG11:AJ11 AG13:AJ13">
    <cfRule type="beginsWith" dxfId="0" priority="253" operator="beginsWith" text="PRE">
      <formula>LEFT((AA8),LEN("PRE"))=("PRE")</formula>
    </cfRule>
  </conditionalFormatting>
  <conditionalFormatting sqref="AA8:AC8 AG8:AI8 AG11:AJ11 AG13:AJ13">
    <cfRule type="beginsWith" dxfId="1" priority="254" operator="beginsWith" text="VRE">
      <formula>LEFT((AA8),LEN("VRE"))=("VRE")</formula>
    </cfRule>
  </conditionalFormatting>
  <conditionalFormatting sqref="AA8:AC8 AG8:AI8 AG11:AJ11 AG13:AJ13">
    <cfRule type="beginsWith" dxfId="2" priority="255" operator="beginsWith" text="ONL">
      <formula>LEFT((AA8),LEN("ONL"))=("ONL")</formula>
    </cfRule>
  </conditionalFormatting>
  <conditionalFormatting sqref="AA8:AC8 AG8:AI8 AG11:AJ11 AG13:AJ13">
    <cfRule type="beginsWith" dxfId="3" priority="256" operator="beginsWith" text="ATR">
      <formula>LEFT((AA8),LEN("ATR"))=("ATR")</formula>
    </cfRule>
  </conditionalFormatting>
  <conditionalFormatting sqref="AA8:AC8 AG8:AI8 AG11:AJ11 AG13:AJ13">
    <cfRule type="beginsWith" dxfId="4" priority="257" operator="beginsWith" text="AUJ">
      <formula>LEFT((AA8),LEN("AUJ"))=("AUJ")</formula>
    </cfRule>
  </conditionalFormatting>
  <conditionalFormatting sqref="AA8:AC8 AG8:AI8 AG11:AJ11 AG13:AJ13">
    <cfRule type="beginsWith" dxfId="5" priority="258" operator="beginsWith" text="REC">
      <formula>LEFT((AA8),LEN("REC"))=("REC")</formula>
    </cfRule>
  </conditionalFormatting>
  <conditionalFormatting sqref="AA8:AC8 AG8:AI8 AG11:AJ11 AG13:AJ13">
    <cfRule type="beginsWith" dxfId="6" priority="259" operator="beginsWith" text="CLI">
      <formula>LEFT((AA8),LEN("CLI"))=("CLI")</formula>
    </cfRule>
  </conditionalFormatting>
  <conditionalFormatting sqref="AA8:AC8 AG8:AI8 AG11:AJ11 AG13:AJ13">
    <cfRule type="beginsWith" dxfId="7" priority="260" operator="beginsWith" text="INT">
      <formula>LEFT((AA8),LEN("INT"))=("INT")</formula>
    </cfRule>
  </conditionalFormatting>
  <conditionalFormatting sqref="AA8:AC8 AG8:AI8 AG11:AJ11 AG13:AJ13">
    <cfRule type="beginsWith" dxfId="8" priority="261" operator="beginsWith" text="CLIC">
      <formula>LEFT((AA8),LEN("CLIC"))=("CLIC")</formula>
    </cfRule>
  </conditionalFormatting>
  <conditionalFormatting sqref="R4:U14 V4:V8 Z4:AC14 AF4:AH14 AI4:AI6 AJ4 D5:G5 L6:O8 Y6 K7:K8 D8:G8 AI8 K10:O10 V10:V11 AJ10 Y11 AI11:AI13 Y13">
    <cfRule type="beginsWith" dxfId="0" priority="262" operator="beginsWith" text="PRE">
      <formula>LEFT((R4),LEN("PRE"))=("PRE")</formula>
    </cfRule>
  </conditionalFormatting>
  <conditionalFormatting sqref="R4:U14 V4:V8 Z4:AC14 AF4:AH14 AI4:AI6 AJ4 D5:G5 L6:O8 Y6 K7:K8 D8:G8 AI8 K10:O10 V10:V11 AJ10 Y11 AI11:AI13 Y13">
    <cfRule type="beginsWith" dxfId="1" priority="263" operator="beginsWith" text="VRE">
      <formula>LEFT((R4),LEN("VRE"))=("VRE")</formula>
    </cfRule>
  </conditionalFormatting>
  <conditionalFormatting sqref="R4:U14 V4:V8 Z4:AC14 AF4:AH14 AI4:AI6 AJ4 D5:G5 L6:O8 Y6 K7:K8 D8:G8 AI8 K10:O10 V10:V11 AJ10 Y11 AI11:AI13 Y13">
    <cfRule type="beginsWith" dxfId="2" priority="264" operator="beginsWith" text="ONL">
      <formula>LEFT((R4),LEN("ONL"))=("ONL")</formula>
    </cfRule>
  </conditionalFormatting>
  <conditionalFormatting sqref="R4:U14 V4:V8 Z4:AC14 AF4:AH14 AI4:AI6 AJ4 D5:G5 L6:O8 Y6 K7:K8 D8:G8 AI8 K10:O10 V10:V11 AJ10 Y11 AI11:AI13 Y13">
    <cfRule type="beginsWith" dxfId="3" priority="265" operator="beginsWith" text="ATR">
      <formula>LEFT((R4),LEN("ATR"))=("ATR")</formula>
    </cfRule>
  </conditionalFormatting>
  <conditionalFormatting sqref="R4:U14 V4:V8 Z4:AC14 AF4:AH14 AI4:AI6 AJ4 D5:G5 L6:O8 Y6 K7:K8 D8:G8 AI8 K10:O10 V10:V11 AJ10 Y11 AI11:AI13 Y13">
    <cfRule type="beginsWith" dxfId="4" priority="266" operator="beginsWith" text="AUJ">
      <formula>LEFT((R4),LEN("AUJ"))=("AUJ")</formula>
    </cfRule>
  </conditionalFormatting>
  <conditionalFormatting sqref="R4:U14 V4:V8 Z4:AC14 AF4:AH14 AI4:AI6 AJ4 D5:G5 L6:O8 Y6 K7:K8 D8:G8 AI8 K10:O10 V10:V11 AJ10 Y11 AI11:AI13 Y13">
    <cfRule type="beginsWith" dxfId="5" priority="267" operator="beginsWith" text="REC">
      <formula>LEFT((R4),LEN("REC"))=("REC")</formula>
    </cfRule>
  </conditionalFormatting>
  <conditionalFormatting sqref="R4:U14 V4:V8 Z4:AC14 AF4:AH14 AI4:AI6 AJ4 D5:G5 L6:O8 Y6 K7:K8 D8:G8 AI8 K10:O10 V10:V11 AJ10 Y11 AI11:AI13 Y13">
    <cfRule type="beginsWith" dxfId="6" priority="268" operator="beginsWith" text="CLI">
      <formula>LEFT((R4),LEN("CLI"))=("CLI")</formula>
    </cfRule>
  </conditionalFormatting>
  <conditionalFormatting sqref="R4:U14 V4:V8 Z4:AC14 AF4:AH14 AI4:AI6 AJ4 D5:G5 L6:O8 Y6 K7:K8 D8:G8 AI8 K10:O10 V10:V11 AJ10 Y11 AI11:AI13 Y13">
    <cfRule type="beginsWith" dxfId="7" priority="269" operator="beginsWith" text="INT">
      <formula>LEFT((R4),LEN("INT"))=("INT")</formula>
    </cfRule>
  </conditionalFormatting>
  <conditionalFormatting sqref="R4:U14 V4:V8 Z4:AC14 AF4:AH14 AI4:AI6 AJ4 D5:G5 L6:O8 Y6 K7:K8 D8:G8 AI8 K10:O10 V10:V11 AJ10 Y11 AI11:AI13 Y13">
    <cfRule type="beginsWith" dxfId="8" priority="270" operator="beginsWith" text="CLIC">
      <formula>LEFT((R4),LEN("CLIC"))=("CLIC")</formula>
    </cfRule>
  </conditionalFormatting>
  <conditionalFormatting sqref="AF4:AH14 D5:G5 AI5:AI6 R7:V8 K8:O8 AA8:AC8 AI8 AI11:AI13">
    <cfRule type="beginsWith" dxfId="0" priority="271" operator="beginsWith" text="PRE">
      <formula>LEFT((AF4),LEN("PRE"))=("PRE")</formula>
    </cfRule>
  </conditionalFormatting>
  <conditionalFormatting sqref="AF4:AH14 D5:G5 AI5:AI6 R7:V8 K8:O8 AA8:AC8 AI8 AI11:AI13">
    <cfRule type="beginsWith" dxfId="1" priority="272" operator="beginsWith" text="VRE">
      <formula>LEFT((AF4),LEN("VRE"))=("VRE")</formula>
    </cfRule>
  </conditionalFormatting>
  <conditionalFormatting sqref="AF4:AH14 D5:G5 AI5:AI6 R7:V8 K8:O8 AA8:AC8 AI8 AI11:AI13">
    <cfRule type="beginsWith" dxfId="2" priority="273" operator="beginsWith" text="ONL">
      <formula>LEFT((AF4),LEN("ONL"))=("ONL")</formula>
    </cfRule>
  </conditionalFormatting>
  <conditionalFormatting sqref="AF4:AH14 D5:G5 AI5:AI6 R7:V8 K8:O8 AA8:AC8 AI8 AI11:AI13">
    <cfRule type="beginsWith" dxfId="3" priority="274" operator="beginsWith" text="ATR">
      <formula>LEFT((AF4),LEN("ATR"))=("ATR")</formula>
    </cfRule>
  </conditionalFormatting>
  <conditionalFormatting sqref="AF4:AH14 D5:G5 AI5:AI6 R7:V8 K8:O8 AA8:AC8 AI8 AI11:AI13">
    <cfRule type="beginsWith" dxfId="4" priority="275" operator="beginsWith" text="AUJ">
      <formula>LEFT((AF4),LEN("AUJ"))=("AUJ")</formula>
    </cfRule>
  </conditionalFormatting>
  <conditionalFormatting sqref="AF4:AH14 D5:G5 AI5:AI6 R7:V8 K8:O8 AA8:AC8 AI8 AI11:AI13">
    <cfRule type="beginsWith" dxfId="5" priority="276" operator="beginsWith" text="REC">
      <formula>LEFT((AF4),LEN("REC"))=("REC")</formula>
    </cfRule>
  </conditionalFormatting>
  <conditionalFormatting sqref="AF4:AH14 D5:G5 AI5:AI6 R7:V8 K8:O8 AA8:AC8 AI8 AI11:AI13">
    <cfRule type="beginsWith" dxfId="6" priority="277" operator="beginsWith" text="CLI">
      <formula>LEFT((AF4),LEN("CLI"))=("CLI")</formula>
    </cfRule>
  </conditionalFormatting>
  <conditionalFormatting sqref="AF4:AH14 D5:G5 AI5:AI6 R7:V8 K8:O8 AA8:AC8 AI8 AI11:AI13">
    <cfRule type="beginsWith" dxfId="7" priority="278" operator="beginsWith" text="INT">
      <formula>LEFT((AF4),LEN("INT"))=("INT")</formula>
    </cfRule>
  </conditionalFormatting>
  <conditionalFormatting sqref="AF4:AH14 D5:G5 AI5:AI6 R7:V8 K8:O8 AA8:AC8 AI8 AI11:AI13">
    <cfRule type="beginsWith" dxfId="8" priority="279" operator="beginsWith" text="CLIC">
      <formula>LEFT((AF4),LEN("CLIC"))=("CLIC")</formula>
    </cfRule>
  </conditionalFormatting>
  <conditionalFormatting sqref="AF4:AH14 D5:G5 AI5:AI6 Z7 AA7:AC8 AI8 AI11:AI13">
    <cfRule type="beginsWith" dxfId="0" priority="280" operator="beginsWith" text="PRE">
      <formula>LEFT((AF4),LEN("PRE"))=("PRE")</formula>
    </cfRule>
  </conditionalFormatting>
  <conditionalFormatting sqref="AF4:AH14 D5:G5 AI5:AI6 Z7 AA7:AC8 AI8 AI11:AI13">
    <cfRule type="beginsWith" dxfId="1" priority="281" operator="beginsWith" text="VRE">
      <formula>LEFT((AF4),LEN("VRE"))=("VRE")</formula>
    </cfRule>
  </conditionalFormatting>
  <conditionalFormatting sqref="AF4:AH14 D5:G5 AI5:AI6 Z7 AA7:AC8 AI8 AI11:AI13">
    <cfRule type="beginsWith" dxfId="2" priority="282" operator="beginsWith" text="ONL">
      <formula>LEFT((AF4),LEN("ONL"))=("ONL")</formula>
    </cfRule>
  </conditionalFormatting>
  <conditionalFormatting sqref="AF4:AH14 D5:G5 AI5:AI6 Z7 AA7:AC8 AI8 AI11:AI13">
    <cfRule type="beginsWith" dxfId="3" priority="283" operator="beginsWith" text="ATR">
      <formula>LEFT((AF4),LEN("ATR"))=("ATR")</formula>
    </cfRule>
  </conditionalFormatting>
  <conditionalFormatting sqref="AF4:AH14 D5:G5 AI5:AI6 Z7 AA7:AC8 AI8 AI11:AI13">
    <cfRule type="beginsWith" dxfId="4" priority="284" operator="beginsWith" text="AUJ">
      <formula>LEFT((AF4),LEN("AUJ"))=("AUJ")</formula>
    </cfRule>
  </conditionalFormatting>
  <conditionalFormatting sqref="AF4:AH14 D5:G5 AI5:AI6 Z7 AA7:AC8 AI8 AI11:AI13">
    <cfRule type="beginsWith" dxfId="5" priority="285" operator="beginsWith" text="REC">
      <formula>LEFT((AF4),LEN("REC"))=("REC")</formula>
    </cfRule>
  </conditionalFormatting>
  <conditionalFormatting sqref="AF4:AH14 D5:G5 AI5:AI6 Z7 AA7:AC8 AI8 AI11:AI13">
    <cfRule type="beginsWith" dxfId="6" priority="286" operator="beginsWith" text="CLI">
      <formula>LEFT((AF4),LEN("CLI"))=("CLI")</formula>
    </cfRule>
  </conditionalFormatting>
  <conditionalFormatting sqref="AF4:AH14 D5:G5 AI5:AI6 Z7 AA7:AC8 AI8 AI11:AI13">
    <cfRule type="beginsWith" dxfId="7" priority="287" operator="beginsWith" text="INT">
      <formula>LEFT((AF4),LEN("INT"))=("INT")</formula>
    </cfRule>
  </conditionalFormatting>
  <conditionalFormatting sqref="AF4:AH14 D5:G5 AI5:AI6 Z7 AA7:AC8 AI8 AI11:AI13">
    <cfRule type="beginsWith" dxfId="8" priority="288" operator="beginsWith" text="CLIC">
      <formula>LEFT((AF4),LEN("CLIC"))=("CLIC")</formula>
    </cfRule>
  </conditionalFormatting>
  <conditionalFormatting sqref="Y7">
    <cfRule type="beginsWith" dxfId="0" priority="289" operator="beginsWith" text="PRE">
      <formula>LEFT((Y7),LEN("PRE"))=("PRE")</formula>
    </cfRule>
  </conditionalFormatting>
  <conditionalFormatting sqref="Y7">
    <cfRule type="beginsWith" dxfId="1" priority="290" operator="beginsWith" text="VRE">
      <formula>LEFT((Y7),LEN("VRE"))=("VRE")</formula>
    </cfRule>
  </conditionalFormatting>
  <conditionalFormatting sqref="Y7">
    <cfRule type="beginsWith" dxfId="2" priority="291" operator="beginsWith" text="ONL">
      <formula>LEFT((Y7),LEN("ONL"))=("ONL")</formula>
    </cfRule>
  </conditionalFormatting>
  <conditionalFormatting sqref="Y7">
    <cfRule type="beginsWith" dxfId="3" priority="292" operator="beginsWith" text="ATR">
      <formula>LEFT((Y7),LEN("ATR"))=("ATR")</formula>
    </cfRule>
  </conditionalFormatting>
  <conditionalFormatting sqref="Y7">
    <cfRule type="beginsWith" dxfId="4" priority="293" operator="beginsWith" text="AUJ">
      <formula>LEFT((Y7),LEN("AUJ"))=("AUJ")</formula>
    </cfRule>
  </conditionalFormatting>
  <conditionalFormatting sqref="Y7">
    <cfRule type="beginsWith" dxfId="5" priority="294" operator="beginsWith" text="REC">
      <formula>LEFT((Y7),LEN("REC"))=("REC")</formula>
    </cfRule>
  </conditionalFormatting>
  <conditionalFormatting sqref="Y7">
    <cfRule type="beginsWith" dxfId="6" priority="295" operator="beginsWith" text="CLI">
      <formula>LEFT((Y7),LEN("CLI"))=("CLI")</formula>
    </cfRule>
  </conditionalFormatting>
  <conditionalFormatting sqref="Y7">
    <cfRule type="beginsWith" dxfId="7" priority="296" operator="beginsWith" text="INT">
      <formula>LEFT((Y7),LEN("INT"))=("INT")</formula>
    </cfRule>
  </conditionalFormatting>
  <conditionalFormatting sqref="Y7">
    <cfRule type="beginsWith" dxfId="8" priority="297" operator="beginsWith" text="CLIC">
      <formula>LEFT((Y7),LEN("CLIC"))=("CLIC")</formula>
    </cfRule>
  </conditionalFormatting>
  <conditionalFormatting sqref="Y8:AA8">
    <cfRule type="beginsWith" dxfId="0" priority="298" operator="beginsWith" text="PRE">
      <formula>LEFT((Y8),LEN("PRE"))=("PRE")</formula>
    </cfRule>
  </conditionalFormatting>
  <conditionalFormatting sqref="Y8:AA8">
    <cfRule type="beginsWith" dxfId="1" priority="299" operator="beginsWith" text="VRE">
      <formula>LEFT((Y8),LEN("VRE"))=("VRE")</formula>
    </cfRule>
  </conditionalFormatting>
  <conditionalFormatting sqref="Y8:AA8">
    <cfRule type="beginsWith" dxfId="2" priority="300" operator="beginsWith" text="ONL">
      <formula>LEFT((Y8),LEN("ONL"))=("ONL")</formula>
    </cfRule>
  </conditionalFormatting>
  <conditionalFormatting sqref="Y8:AA8">
    <cfRule type="beginsWith" dxfId="3" priority="301" operator="beginsWith" text="ATR">
      <formula>LEFT((Y8),LEN("ATR"))=("ATR")</formula>
    </cfRule>
  </conditionalFormatting>
  <conditionalFormatting sqref="Y8:AA8">
    <cfRule type="beginsWith" dxfId="4" priority="302" operator="beginsWith" text="AUJ">
      <formula>LEFT((Y8),LEN("AUJ"))=("AUJ")</formula>
    </cfRule>
  </conditionalFormatting>
  <conditionalFormatting sqref="Y8:AA8">
    <cfRule type="beginsWith" dxfId="5" priority="303" operator="beginsWith" text="REC">
      <formula>LEFT((Y8),LEN("REC"))=("REC")</formula>
    </cfRule>
  </conditionalFormatting>
  <conditionalFormatting sqref="Y8:AA8">
    <cfRule type="beginsWith" dxfId="6" priority="304" operator="beginsWith" text="CLI">
      <formula>LEFT((Y8),LEN("CLI"))=("CLI")</formula>
    </cfRule>
  </conditionalFormatting>
  <conditionalFormatting sqref="Y8:AA8">
    <cfRule type="beginsWith" dxfId="7" priority="305" operator="beginsWith" text="INT">
      <formula>LEFT((Y8),LEN("INT"))=("INT")</formula>
    </cfRule>
  </conditionalFormatting>
  <conditionalFormatting sqref="Y8:AA8">
    <cfRule type="beginsWith" dxfId="8" priority="306" operator="beginsWith" text="CLIC">
      <formula>LEFT((Y8),LEN("CLIC"))=("CLIC")</formula>
    </cfRule>
  </conditionalFormatting>
  <conditionalFormatting sqref="Y4:AB14 AC4:AC5 AF4:AI5 AJ4 R10 AC10:AC14 AJ10 AF12:AI12 AF14:AG14">
    <cfRule type="beginsWith" dxfId="0" priority="307" operator="beginsWith" text="PRE">
      <formula>LEFT((Y4),LEN("PRE"))=("PRE")</formula>
    </cfRule>
  </conditionalFormatting>
  <conditionalFormatting sqref="Y4:AB14 AC4:AC5 AF4:AI5 AJ4 R10 AC10:AC14 AJ10 AF12:AI12 AF14:AG14">
    <cfRule type="beginsWith" dxfId="1" priority="308" operator="beginsWith" text="VRE">
      <formula>LEFT((Y4),LEN("VRE"))=("VRE")</formula>
    </cfRule>
  </conditionalFormatting>
  <conditionalFormatting sqref="Y4:AB14 AC4:AC5 AF4:AI5 AJ4 R10 AC10:AC14 AJ10 AF12:AI12 AF14:AG14">
    <cfRule type="beginsWith" dxfId="2" priority="309" operator="beginsWith" text="ONL">
      <formula>LEFT((Y4),LEN("ONL"))=("ONL")</formula>
    </cfRule>
  </conditionalFormatting>
  <conditionalFormatting sqref="Y4:AB14 AC4:AC5 AF4:AI5 AJ4 R10 AC10:AC14 AJ10 AF12:AI12 AF14:AG14">
    <cfRule type="beginsWith" dxfId="3" priority="310" operator="beginsWith" text="ATR">
      <formula>LEFT((Y4),LEN("ATR"))=("ATR")</formula>
    </cfRule>
  </conditionalFormatting>
  <conditionalFormatting sqref="Y4:AB14 AC4:AC5 AF4:AI5 AJ4 R10 AC10:AC14 AJ10 AF12:AI12 AF14:AG14">
    <cfRule type="beginsWith" dxfId="4" priority="311" operator="beginsWith" text="AUJ">
      <formula>LEFT((Y4),LEN("AUJ"))=("AUJ")</formula>
    </cfRule>
  </conditionalFormatting>
  <conditionalFormatting sqref="Y4:AB14 AC4:AC5 AF4:AI5 AJ4 R10 AC10:AC14 AJ10 AF12:AI12 AF14:AG14">
    <cfRule type="beginsWith" dxfId="5" priority="312" operator="beginsWith" text="REC">
      <formula>LEFT((Y4),LEN("REC"))=("REC")</formula>
    </cfRule>
  </conditionalFormatting>
  <conditionalFormatting sqref="Y4:AB14 AC4:AC5 AF4:AI5 AJ4 R10 AC10:AC14 AJ10 AF12:AI12 AF14:AG14">
    <cfRule type="beginsWith" dxfId="6" priority="313" operator="beginsWith" text="CLI">
      <formula>LEFT((Y4),LEN("CLI"))=("CLI")</formula>
    </cfRule>
  </conditionalFormatting>
  <conditionalFormatting sqref="Y4:AB14 AC4:AC5 AF4:AI5 AJ4 R10 AC10:AC14 AJ10 AF12:AI12 AF14:AG14">
    <cfRule type="beginsWith" dxfId="7" priority="314" operator="beginsWith" text="INT">
      <formula>LEFT((Y4),LEN("INT"))=("INT")</formula>
    </cfRule>
  </conditionalFormatting>
  <conditionalFormatting sqref="Y4:AB14 AC4:AC5 AF4:AI5 AJ4 R10 AC10:AC14 AJ10 AF12:AI12 AF14:AG14">
    <cfRule type="beginsWith" dxfId="8" priority="315" operator="beginsWith" text="CLIC">
      <formula>LEFT((Y4),LEN("CLIC"))=("CLIC")</formula>
    </cfRule>
  </conditionalFormatting>
  <conditionalFormatting sqref="G4:G5 K4:K8 P4 R4:U14 V4:V8 Z4:AC14 AF4:AH14 AI4:AI6 AJ4 D5:F5 L5:O8 Y6 D8:G8 AI8 K10:O10 V10:V11 AJ10 Y11 AI11:AI13 Y13">
    <cfRule type="beginsWith" dxfId="0" priority="316" operator="beginsWith" text="PRE">
      <formula>LEFT((G4),LEN("PRE"))=("PRE")</formula>
    </cfRule>
  </conditionalFormatting>
  <conditionalFormatting sqref="G4:G5 K4:K8 P4 R4:U14 V4:V8 Z4:AC14 AF4:AH14 AI4:AI6 AJ4 D5:F5 L5:O8 Y6 D8:G8 AI8 K10:O10 V10:V11 AJ10 Y11 AI11:AI13 Y13">
    <cfRule type="beginsWith" dxfId="1" priority="317" operator="beginsWith" text="VRE">
      <formula>LEFT((G4),LEN("VRE"))=("VRE")</formula>
    </cfRule>
  </conditionalFormatting>
  <conditionalFormatting sqref="G4:G5 K4:K8 P4 R4:U14 V4:V8 Z4:AC14 AF4:AH14 AI4:AI6 AJ4 D5:F5 L5:O8 Y6 D8:G8 AI8 K10:O10 V10:V11 AJ10 Y11 AI11:AI13 Y13">
    <cfRule type="beginsWith" dxfId="2" priority="318" operator="beginsWith" text="ONL">
      <formula>LEFT((G4),LEN("ONL"))=("ONL")</formula>
    </cfRule>
  </conditionalFormatting>
  <conditionalFormatting sqref="G4:G5 K4:K8 P4 R4:U14 V4:V8 Z4:AC14 AF4:AH14 AI4:AI6 AJ4 D5:F5 L5:O8 Y6 D8:G8 AI8 K10:O10 V10:V11 AJ10 Y11 AI11:AI13 Y13">
    <cfRule type="beginsWith" dxfId="3" priority="319" operator="beginsWith" text="ATR">
      <formula>LEFT((G4),LEN("ATR"))=("ATR")</formula>
    </cfRule>
  </conditionalFormatting>
  <conditionalFormatting sqref="G4:G5 K4:K8 P4 R4:U14 V4:V8 Z4:AC14 AF4:AH14 AI4:AI6 AJ4 D5:F5 L5:O8 Y6 D8:G8 AI8 K10:O10 V10:V11 AJ10 Y11 AI11:AI13 Y13">
    <cfRule type="beginsWith" dxfId="4" priority="320" operator="beginsWith" text="AUJ">
      <formula>LEFT((G4),LEN("AUJ"))=("AUJ")</formula>
    </cfRule>
  </conditionalFormatting>
  <conditionalFormatting sqref="G4:G5 K4:K8 P4 R4:U14 V4:V8 Z4:AC14 AF4:AH14 AI4:AI6 AJ4 D5:F5 L5:O8 Y6 D8:G8 AI8 K10:O10 V10:V11 AJ10 Y11 AI11:AI13 Y13">
    <cfRule type="beginsWith" dxfId="5" priority="321" operator="beginsWith" text="REC">
      <formula>LEFT((G4),LEN("REC"))=("REC")</formula>
    </cfRule>
  </conditionalFormatting>
  <conditionalFormatting sqref="G4:G5 K4:K8 P4 R4:U14 V4:V8 Z4:AC14 AF4:AH14 AI4:AI6 AJ4 D5:F5 L5:O8 Y6 D8:G8 AI8 K10:O10 V10:V11 AJ10 Y11 AI11:AI13 Y13">
    <cfRule type="beginsWith" dxfId="6" priority="322" operator="beginsWith" text="CLI">
      <formula>LEFT((G4),LEN("CLI"))=("CLI")</formula>
    </cfRule>
  </conditionalFormatting>
  <conditionalFormatting sqref="G4:G5 K4:K8 P4 R4:U14 V4:V8 Z4:AC14 AF4:AH14 AI4:AI6 AJ4 D5:F5 L5:O8 Y6 D8:G8 AI8 K10:O10 V10:V11 AJ10 Y11 AI11:AI13 Y13">
    <cfRule type="beginsWith" dxfId="7" priority="323" operator="beginsWith" text="INT">
      <formula>LEFT((G4),LEN("INT"))=("INT")</formula>
    </cfRule>
  </conditionalFormatting>
  <conditionalFormatting sqref="G4:G5 K4:K8 P4 R4:U14 V4:V8 Z4:AC14 AF4:AH14 AI4:AI6 AJ4 D5:F5 L5:O8 Y6 D8:G8 AI8 K10:O10 V10:V11 AJ10 Y11 AI11:AI13 Y13">
    <cfRule type="beginsWith" dxfId="8" priority="324" operator="beginsWith" text="CLIC">
      <formula>LEFT((G4),LEN("CLIC"))=("CLIC")</formula>
    </cfRule>
  </conditionalFormatting>
  <conditionalFormatting sqref="AF12:AI12 AF14:AG14">
    <cfRule type="beginsWith" dxfId="0" priority="325" operator="beginsWith" text="PRE">
      <formula>LEFT((AF12),LEN("PRE"))=("PRE")</formula>
    </cfRule>
  </conditionalFormatting>
  <conditionalFormatting sqref="AF12:AI12 AF14:AG14">
    <cfRule type="beginsWith" dxfId="1" priority="326" operator="beginsWith" text="VRE">
      <formula>LEFT((AF12),LEN("VRE"))=("VRE")</formula>
    </cfRule>
  </conditionalFormatting>
  <conditionalFormatting sqref="AF12:AI12 AF14:AG14">
    <cfRule type="beginsWith" dxfId="2" priority="327" operator="beginsWith" text="ONL">
      <formula>LEFT((AF12),LEN("ONL"))=("ONL")</formula>
    </cfRule>
  </conditionalFormatting>
  <conditionalFormatting sqref="AF12:AI12 AF14:AG14">
    <cfRule type="beginsWith" dxfId="3" priority="328" operator="beginsWith" text="ATR">
      <formula>LEFT((AF12),LEN("ATR"))=("ATR")</formula>
    </cfRule>
  </conditionalFormatting>
  <conditionalFormatting sqref="AF12:AI12 AF14:AG14">
    <cfRule type="beginsWith" dxfId="4" priority="329" operator="beginsWith" text="AUJ">
      <formula>LEFT((AF12),LEN("AUJ"))=("AUJ")</formula>
    </cfRule>
  </conditionalFormatting>
  <conditionalFormatting sqref="AF12:AI12 AF14:AG14">
    <cfRule type="beginsWith" dxfId="5" priority="330" operator="beginsWith" text="REC">
      <formula>LEFT((AF12),LEN("REC"))=("REC")</formula>
    </cfRule>
  </conditionalFormatting>
  <conditionalFormatting sqref="AF12:AI12 AF14:AG14">
    <cfRule type="beginsWith" dxfId="6" priority="331" operator="beginsWith" text="CLI">
      <formula>LEFT((AF12),LEN("CLI"))=("CLI")</formula>
    </cfRule>
  </conditionalFormatting>
  <conditionalFormatting sqref="AF12:AI12 AF14:AG14">
    <cfRule type="beginsWith" dxfId="7" priority="332" operator="beginsWith" text="INT">
      <formula>LEFT((AF12),LEN("INT"))=("INT")</formula>
    </cfRule>
  </conditionalFormatting>
  <conditionalFormatting sqref="AF12:AI12 AF14:AG14">
    <cfRule type="beginsWith" dxfId="8" priority="333" operator="beginsWith" text="CLIC">
      <formula>LEFT((AF12),LEN("CLIC"))=("CLIC")</formula>
    </cfRule>
  </conditionalFormatting>
  <conditionalFormatting sqref="G4:G5 K4:O14 P4 R4:U14 V4:V8 Z4:AC14 AF4:AH14 AI4:AI6 AJ4 D5:F5 Y6 D8:G8 AI8 V10:V11 AJ10 Y11 AI11:AI13 V13 Y13">
    <cfRule type="beginsWith" dxfId="0" priority="334" operator="beginsWith" text="PRE">
      <formula>LEFT((G4),LEN("PRE"))=("PRE")</formula>
    </cfRule>
  </conditionalFormatting>
  <conditionalFormatting sqref="G4:G5 K4:O14 P4 R4:U14 V4:V8 Z4:AC14 AF4:AH14 AI4:AI6 AJ4 D5:F5 Y6 D8:G8 AI8 V10:V11 AJ10 Y11 AI11:AI13 V13 Y13">
    <cfRule type="beginsWith" dxfId="1" priority="335" operator="beginsWith" text="VRE">
      <formula>LEFT((G4),LEN("VRE"))=("VRE")</formula>
    </cfRule>
  </conditionalFormatting>
  <conditionalFormatting sqref="G4:G5 K4:O14 P4 R4:U14 V4:V8 Z4:AC14 AF4:AH14 AI4:AI6 AJ4 D5:F5 Y6 D8:G8 AI8 V10:V11 AJ10 Y11 AI11:AI13 V13 Y13">
    <cfRule type="beginsWith" dxfId="2" priority="336" operator="beginsWith" text="ONL">
      <formula>LEFT((G4),LEN("ONL"))=("ONL")</formula>
    </cfRule>
  </conditionalFormatting>
  <conditionalFormatting sqref="G4:G5 K4:O14 P4 R4:U14 V4:V8 Z4:AC14 AF4:AH14 AI4:AI6 AJ4 D5:F5 Y6 D8:G8 AI8 V10:V11 AJ10 Y11 AI11:AI13 V13 Y13">
    <cfRule type="beginsWith" dxfId="3" priority="337" operator="beginsWith" text="ATR">
      <formula>LEFT((G4),LEN("ATR"))=("ATR")</formula>
    </cfRule>
  </conditionalFormatting>
  <conditionalFormatting sqref="G4:G5 K4:O14 P4 R4:U14 V4:V8 Z4:AC14 AF4:AH14 AI4:AI6 AJ4 D5:F5 Y6 D8:G8 AI8 V10:V11 AJ10 Y11 AI11:AI13 V13 Y13">
    <cfRule type="beginsWith" dxfId="4" priority="338" operator="beginsWith" text="AUJ">
      <formula>LEFT((G4),LEN("AUJ"))=("AUJ")</formula>
    </cfRule>
  </conditionalFormatting>
  <conditionalFormatting sqref="G4:G5 K4:O14 P4 R4:U14 V4:V8 Z4:AC14 AF4:AH14 AI4:AI6 AJ4 D5:F5 Y6 D8:G8 AI8 V10:V11 AJ10 Y11 AI11:AI13 V13 Y13">
    <cfRule type="beginsWith" dxfId="5" priority="339" operator="beginsWith" text="REC">
      <formula>LEFT((G4),LEN("REC"))=("REC")</formula>
    </cfRule>
  </conditionalFormatting>
  <conditionalFormatting sqref="G4:G5 K4:O14 P4 R4:U14 V4:V8 Z4:AC14 AF4:AH14 AI4:AI6 AJ4 D5:F5 Y6 D8:G8 AI8 V10:V11 AJ10 Y11 AI11:AI13 V13 Y13">
    <cfRule type="beginsWith" dxfId="6" priority="340" operator="beginsWith" text="CLI">
      <formula>LEFT((G4),LEN("CLI"))=("CLI")</formula>
    </cfRule>
  </conditionalFormatting>
  <conditionalFormatting sqref="G4:G5 K4:O14 P4 R4:U14 V4:V8 Z4:AC14 AF4:AH14 AI4:AI6 AJ4 D5:F5 Y6 D8:G8 AI8 V10:V11 AJ10 Y11 AI11:AI13 V13 Y13">
    <cfRule type="beginsWith" dxfId="7" priority="341" operator="beginsWith" text="INT">
      <formula>LEFT((G4),LEN("INT"))=("INT")</formula>
    </cfRule>
  </conditionalFormatting>
  <conditionalFormatting sqref="G4:G5 K4:O14 P4 R4:U14 V4:V8 Z4:AC14 AF4:AH14 AI4:AI6 AJ4 D5:F5 Y6 D8:G8 AI8 V10:V11 AJ10 Y11 AI11:AI13 V13 Y13">
    <cfRule type="beginsWith" dxfId="8" priority="342" operator="beginsWith" text="CLIC">
      <formula>LEFT((G4),LEN("CLIC"))=("CLIC")</formula>
    </cfRule>
  </conditionalFormatting>
  <conditionalFormatting sqref="R4:V14 AF4:AH14 D5:G5 AA5:AC6 AI5:AI6 L6:O6 Y6:Z6 D8:G8 K8:O8 AA8:AC8 AI8 K10:O10 Y11 AI11:AI13 Y13">
    <cfRule type="beginsWith" dxfId="0" priority="343" operator="beginsWith" text="PRE">
      <formula>LEFT((R4),LEN("PRE"))=("PRE")</formula>
    </cfRule>
  </conditionalFormatting>
  <conditionalFormatting sqref="R4:V14 AF4:AH14 D5:G5 AA5:AC6 AI5:AI6 L6:O6 Y6:Z6 D8:G8 K8:O8 AA8:AC8 AI8 K10:O10 Y11 AI11:AI13 Y13">
    <cfRule type="beginsWith" dxfId="1" priority="344" operator="beginsWith" text="VRE">
      <formula>LEFT((R4),LEN("VRE"))=("VRE")</formula>
    </cfRule>
  </conditionalFormatting>
  <conditionalFormatting sqref="R4:V14 AF4:AH14 D5:G5 AA5:AC6 AI5:AI6 L6:O6 Y6:Z6 D8:G8 K8:O8 AA8:AC8 AI8 K10:O10 Y11 AI11:AI13 Y13">
    <cfRule type="beginsWith" dxfId="2" priority="345" operator="beginsWith" text="ONL">
      <formula>LEFT((R4),LEN("ONL"))=("ONL")</formula>
    </cfRule>
  </conditionalFormatting>
  <conditionalFormatting sqref="R4:V14 AF4:AH14 D5:G5 AA5:AC6 AI5:AI6 L6:O6 Y6:Z6 D8:G8 K8:O8 AA8:AC8 AI8 K10:O10 Y11 AI11:AI13 Y13">
    <cfRule type="beginsWith" dxfId="3" priority="346" operator="beginsWith" text="ATR">
      <formula>LEFT((R4),LEN("ATR"))=("ATR")</formula>
    </cfRule>
  </conditionalFormatting>
  <conditionalFormatting sqref="R4:V14 AF4:AH14 D5:G5 AA5:AC6 AI5:AI6 L6:O6 Y6:Z6 D8:G8 K8:O8 AA8:AC8 AI8 K10:O10 Y11 AI11:AI13 Y13">
    <cfRule type="beginsWith" dxfId="4" priority="347" operator="beginsWith" text="AUJ">
      <formula>LEFT((R4),LEN("AUJ"))=("AUJ")</formula>
    </cfRule>
  </conditionalFormatting>
  <conditionalFormatting sqref="R4:V14 AF4:AH14 D5:G5 AA5:AC6 AI5:AI6 L6:O6 Y6:Z6 D8:G8 K8:O8 AA8:AC8 AI8 K10:O10 Y11 AI11:AI13 Y13">
    <cfRule type="beginsWith" dxfId="5" priority="348" operator="beginsWith" text="REC">
      <formula>LEFT((R4),LEN("REC"))=("REC")</formula>
    </cfRule>
  </conditionalFormatting>
  <conditionalFormatting sqref="R4:V14 AF4:AH14 D5:G5 AA5:AC6 AI5:AI6 L6:O6 Y6:Z6 D8:G8 K8:O8 AA8:AC8 AI8 K10:O10 Y11 AI11:AI13 Y13">
    <cfRule type="beginsWith" dxfId="6" priority="349" operator="beginsWith" text="CLI">
      <formula>LEFT((R4),LEN("CLI"))=("CLI")</formula>
    </cfRule>
  </conditionalFormatting>
  <conditionalFormatting sqref="R4:V14 AF4:AH14 D5:G5 AA5:AC6 AI5:AI6 L6:O6 Y6:Z6 D8:G8 K8:O8 AA8:AC8 AI8 K10:O10 Y11 AI11:AI13 Y13">
    <cfRule type="beginsWith" dxfId="7" priority="350" operator="beginsWith" text="INT">
      <formula>LEFT((R4),LEN("INT"))=("INT")</formula>
    </cfRule>
  </conditionalFormatting>
  <conditionalFormatting sqref="R4:V14 AF4:AH14 D5:G5 AA5:AC6 AI5:AI6 L6:O6 Y6:Z6 D8:G8 K8:O8 AA8:AC8 AI8 K10:O10 Y11 AI11:AI13 Y13">
    <cfRule type="beginsWith" dxfId="8" priority="351" operator="beginsWith" text="CLIC">
      <formula>LEFT((R4),LEN("CLIC"))=("CLIC")</formula>
    </cfRule>
  </conditionalFormatting>
  <conditionalFormatting sqref="Y4:AB14 AC4:AC8 AF4:AH14 AI4:AJ6 D5:G5 H5:H6 M5:O5 R5:V5 AI8 R10 AC10:AC14 AJ10 AI11:AI13">
    <cfRule type="beginsWith" dxfId="0" priority="352" operator="beginsWith" text="PRE">
      <formula>LEFT((Y4),LEN("PRE"))=("PRE")</formula>
    </cfRule>
  </conditionalFormatting>
  <conditionalFormatting sqref="Y4:AB14 AC4:AC8 AF4:AH14 AI4:AJ6 D5:G5 H5:H6 M5:O5 R5:V5 AI8 R10 AC10:AC14 AJ10 AI11:AI13">
    <cfRule type="beginsWith" dxfId="1" priority="353" operator="beginsWith" text="VRE">
      <formula>LEFT((Y4),LEN("VRE"))=("VRE")</formula>
    </cfRule>
  </conditionalFormatting>
  <conditionalFormatting sqref="Y4:AB14 AC4:AC8 AF4:AH14 AI4:AJ6 D5:G5 H5:H6 M5:O5 R5:V5 AI8 R10 AC10:AC14 AJ10 AI11:AI13">
    <cfRule type="beginsWith" dxfId="2" priority="354" operator="beginsWith" text="ONL">
      <formula>LEFT((Y4),LEN("ONL"))=("ONL")</formula>
    </cfRule>
  </conditionalFormatting>
  <conditionalFormatting sqref="Y4:AB14 AC4:AC8 AF4:AH14 AI4:AJ6 D5:G5 H5:H6 M5:O5 R5:V5 AI8 R10 AC10:AC14 AJ10 AI11:AI13">
    <cfRule type="beginsWith" dxfId="3" priority="355" operator="beginsWith" text="ATR">
      <formula>LEFT((Y4),LEN("ATR"))=("ATR")</formula>
    </cfRule>
  </conditionalFormatting>
  <conditionalFormatting sqref="Y4:AB14 AC4:AC8 AF4:AH14 AI4:AJ6 D5:G5 H5:H6 M5:O5 R5:V5 AI8 R10 AC10:AC14 AJ10 AI11:AI13">
    <cfRule type="beginsWith" dxfId="4" priority="356" operator="beginsWith" text="AUJ">
      <formula>LEFT((Y4),LEN("AUJ"))=("AUJ")</formula>
    </cfRule>
  </conditionalFormatting>
  <conditionalFormatting sqref="Y4:AB14 AC4:AC8 AF4:AH14 AI4:AJ6 D5:G5 H5:H6 M5:O5 R5:V5 AI8 R10 AC10:AC14 AJ10 AI11:AI13">
    <cfRule type="beginsWith" dxfId="5" priority="357" operator="beginsWith" text="REC">
      <formula>LEFT((Y4),LEN("REC"))=("REC")</formula>
    </cfRule>
  </conditionalFormatting>
  <conditionalFormatting sqref="Y4:AB14 AC4:AC8 AF4:AH14 AI4:AJ6 D5:G5 H5:H6 M5:O5 R5:V5 AI8 R10 AC10:AC14 AJ10 AI11:AI13">
    <cfRule type="beginsWith" dxfId="6" priority="358" operator="beginsWith" text="CLI">
      <formula>LEFT((Y4),LEN("CLI"))=("CLI")</formula>
    </cfRule>
  </conditionalFormatting>
  <conditionalFormatting sqref="Y4:AB14 AC4:AC8 AF4:AH14 AI4:AJ6 D5:G5 H5:H6 M5:O5 R5:V5 AI8 R10 AC10:AC14 AJ10 AI11:AI13">
    <cfRule type="beginsWith" dxfId="7" priority="359" operator="beginsWith" text="INT">
      <formula>LEFT((Y4),LEN("INT"))=("INT")</formula>
    </cfRule>
  </conditionalFormatting>
  <conditionalFormatting sqref="Y4:AB14 AC4:AC8 AF4:AH14 AI4:AJ6 D5:G5 H5:H6 M5:O5 R5:V5 AI8 R10 AC10:AC14 AJ10 AI11:AI13">
    <cfRule type="beginsWith" dxfId="8" priority="360" operator="beginsWith" text="CLIC">
      <formula>LEFT((Y4),LEN("CLIC"))=("CLIC")</formula>
    </cfRule>
  </conditionalFormatting>
  <conditionalFormatting sqref="AF4:AJ14 D5:G5 AA8:AC8">
    <cfRule type="beginsWith" dxfId="0" priority="361" operator="beginsWith" text="PRE">
      <formula>LEFT((AF4),LEN("PRE"))=("PRE")</formula>
    </cfRule>
  </conditionalFormatting>
  <conditionalFormatting sqref="AF4:AJ14 D5:G5 AA8:AC8">
    <cfRule type="beginsWith" dxfId="1" priority="362" operator="beginsWith" text="VRE">
      <formula>LEFT((AF4),LEN("VRE"))=("VRE")</formula>
    </cfRule>
  </conditionalFormatting>
  <conditionalFormatting sqref="AF4:AJ14 D5:G5 AA8:AC8">
    <cfRule type="beginsWith" dxfId="2" priority="363" operator="beginsWith" text="ONL">
      <formula>LEFT((AF4),LEN("ONL"))=("ONL")</formula>
    </cfRule>
  </conditionalFormatting>
  <conditionalFormatting sqref="AF4:AJ14 D5:G5 AA8:AC8">
    <cfRule type="beginsWith" dxfId="3" priority="364" operator="beginsWith" text="ATR">
      <formula>LEFT((AF4),LEN("ATR"))=("ATR")</formula>
    </cfRule>
  </conditionalFormatting>
  <conditionalFormatting sqref="AF4:AJ14 D5:G5 AA8:AC8">
    <cfRule type="beginsWith" dxfId="4" priority="365" operator="beginsWith" text="AUJ">
      <formula>LEFT((AF4),LEN("AUJ"))=("AUJ")</formula>
    </cfRule>
  </conditionalFormatting>
  <conditionalFormatting sqref="AF4:AJ14 D5:G5 AA8:AC8">
    <cfRule type="beginsWith" dxfId="5" priority="366" operator="beginsWith" text="REC">
      <formula>LEFT((AF4),LEN("REC"))=("REC")</formula>
    </cfRule>
  </conditionalFormatting>
  <conditionalFormatting sqref="AF4:AJ14 D5:G5 AA8:AC8">
    <cfRule type="beginsWith" dxfId="6" priority="367" operator="beginsWith" text="CLI">
      <formula>LEFT((AF4),LEN("CLI"))=("CLI")</formula>
    </cfRule>
  </conditionalFormatting>
  <conditionalFormatting sqref="AF4:AJ14 D5:G5 AA8:AC8">
    <cfRule type="beginsWith" dxfId="7" priority="368" operator="beginsWith" text="INT">
      <formula>LEFT((AF4),LEN("INT"))=("INT")</formula>
    </cfRule>
  </conditionalFormatting>
  <conditionalFormatting sqref="AF4:AJ14 D5:G5 AA8:AC8">
    <cfRule type="beginsWith" dxfId="8" priority="369" operator="beginsWith" text="CLIC">
      <formula>LEFT((AF4),LEN("CLIC"))=("CLIC")</formula>
    </cfRule>
  </conditionalFormatting>
  <conditionalFormatting sqref="C15:C17 C19:C21 C23 AP4:AP5 AP7:AP9 AP11">
    <cfRule type="beginsWith" dxfId="2" priority="370" operator="beginsWith" text="ONL">
      <formula>LEFT((C15),LEN("ONL"))=("ONL")</formula>
    </cfRule>
  </conditionalFormatting>
  <conditionalFormatting sqref="C15:C17 C19:C21 C23 AP4:AP5 AP7:AP9 AP11">
    <cfRule type="beginsWith" dxfId="3" priority="371" operator="beginsWith" text="ATR">
      <formula>LEFT((C15),LEN("ATR"))=("ATR")</formula>
    </cfRule>
  </conditionalFormatting>
  <conditionalFormatting sqref="C15:C17 C19:C21 C23 AP4:AP5 AP7:AP9 AP11">
    <cfRule type="beginsWith" dxfId="4" priority="372" operator="beginsWith" text="AUJ">
      <formula>LEFT((C15),LEN("AUJ"))=("AUJ")</formula>
    </cfRule>
  </conditionalFormatting>
  <conditionalFormatting sqref="C15:C17 C19:C21 C23 AP4:AP5 AP7:AP9 AP11">
    <cfRule type="beginsWith" dxfId="5" priority="373" operator="beginsWith" text="REC">
      <formula>LEFT((C15),LEN("REC"))=("REC")</formula>
    </cfRule>
  </conditionalFormatting>
  <conditionalFormatting sqref="C15:C17 C19:C21 C23 AP4:AP5 AP7:AP9 AP11">
    <cfRule type="beginsWith" dxfId="6" priority="374" operator="beginsWith" text="CLI">
      <formula>LEFT((C15),LEN("CLI"))=("CLI")</formula>
    </cfRule>
  </conditionalFormatting>
  <conditionalFormatting sqref="C15:C17 C19:C21 C23 AP4:AP5 AP7:AP9 AP11">
    <cfRule type="beginsWith" dxfId="7" priority="375" operator="beginsWith" text="INT">
      <formula>LEFT((C15),LEN("INT"))=("INT")</formula>
    </cfRule>
  </conditionalFormatting>
  <conditionalFormatting sqref="C24 AP12">
    <cfRule type="beginsWith" dxfId="2" priority="376" operator="beginsWith" text="ONL">
      <formula>LEFT((C24),LEN("ONL"))=("ONL")</formula>
    </cfRule>
  </conditionalFormatting>
  <conditionalFormatting sqref="C24 AP12">
    <cfRule type="beginsWith" dxfId="3" priority="377" operator="beginsWith" text="ATR">
      <formula>LEFT((C24),LEN("ATR"))=("ATR")</formula>
    </cfRule>
  </conditionalFormatting>
  <conditionalFormatting sqref="C24 AP12">
    <cfRule type="beginsWith" dxfId="4" priority="378" operator="beginsWith" text="AUJ">
      <formula>LEFT((C24),LEN("AUJ"))=("AUJ")</formula>
    </cfRule>
  </conditionalFormatting>
  <conditionalFormatting sqref="C24 AP12">
    <cfRule type="beginsWith" dxfId="5" priority="379" operator="beginsWith" text="REC">
      <formula>LEFT((C24),LEN("REC"))=("REC")</formula>
    </cfRule>
  </conditionalFormatting>
  <conditionalFormatting sqref="C24 AP12">
    <cfRule type="beginsWith" dxfId="6" priority="380" operator="beginsWith" text="CLI">
      <formula>LEFT((C24),LEN("CLI"))=("CLI")</formula>
    </cfRule>
  </conditionalFormatting>
  <conditionalFormatting sqref="C24 AP12">
    <cfRule type="beginsWith" dxfId="7" priority="381" operator="beginsWith" text="INT">
      <formula>LEFT((C24),LEN("INT"))=("INT")</formula>
    </cfRule>
  </conditionalFormatting>
  <conditionalFormatting sqref="C18 AP6">
    <cfRule type="beginsWith" dxfId="2" priority="382" operator="beginsWith" text="ONL">
      <formula>LEFT((C18),LEN("ONL"))=("ONL")</formula>
    </cfRule>
  </conditionalFormatting>
  <conditionalFormatting sqref="C18 AP6">
    <cfRule type="beginsWith" dxfId="3" priority="383" operator="beginsWith" text="ATR">
      <formula>LEFT((C18),LEN("ATR"))=("ATR")</formula>
    </cfRule>
  </conditionalFormatting>
  <conditionalFormatting sqref="C18 AP6">
    <cfRule type="beginsWith" dxfId="4" priority="384" operator="beginsWith" text="AUJ">
      <formula>LEFT((C18),LEN("AUJ"))=("AUJ")</formula>
    </cfRule>
  </conditionalFormatting>
  <conditionalFormatting sqref="C18 AP6">
    <cfRule type="beginsWith" dxfId="5" priority="385" operator="beginsWith" text="REC">
      <formula>LEFT((C18),LEN("REC"))=("REC")</formula>
    </cfRule>
  </conditionalFormatting>
  <conditionalFormatting sqref="C18 AP6">
    <cfRule type="beginsWith" dxfId="6" priority="386" operator="beginsWith" text="CLI">
      <formula>LEFT((C18),LEN("CLI"))=("CLI")</formula>
    </cfRule>
  </conditionalFormatting>
  <conditionalFormatting sqref="C18 AP6">
    <cfRule type="beginsWith" dxfId="7" priority="387" operator="beginsWith" text="INT">
      <formula>LEFT((C18),LEN("INT"))=("INT")</formula>
    </cfRule>
  </conditionalFormatting>
  <conditionalFormatting sqref="C22 AP10">
    <cfRule type="beginsWith" dxfId="0" priority="388" operator="beginsWith" text="PRE">
      <formula>LEFT((C22),LEN("PRE"))=("PRE")</formula>
    </cfRule>
  </conditionalFormatting>
  <conditionalFormatting sqref="C22 AP10">
    <cfRule type="beginsWith" dxfId="1" priority="389" operator="beginsWith" text="VRE">
      <formula>LEFT((C22),LEN("VRE"))=("VRE")</formula>
    </cfRule>
  </conditionalFormatting>
  <conditionalFormatting sqref="C22 AP10">
    <cfRule type="beginsWith" dxfId="2" priority="390" operator="beginsWith" text="ONL">
      <formula>LEFT((C22),LEN("ONL"))=("ONL")</formula>
    </cfRule>
  </conditionalFormatting>
  <conditionalFormatting sqref="C22 AP10">
    <cfRule type="beginsWith" dxfId="3" priority="391" operator="beginsWith" text="ATR">
      <formula>LEFT((C22),LEN("ATR"))=("ATR")</formula>
    </cfRule>
  </conditionalFormatting>
  <conditionalFormatting sqref="C22 AP10">
    <cfRule type="beginsWith" dxfId="4" priority="392" operator="beginsWith" text="AUJ">
      <formula>LEFT((C22),LEN("AUJ"))=("AUJ")</formula>
    </cfRule>
  </conditionalFormatting>
  <conditionalFormatting sqref="C22 AP10">
    <cfRule type="beginsWith" dxfId="5" priority="393" operator="beginsWith" text="REC">
      <formula>LEFT((C22),LEN("REC"))=("REC")</formula>
    </cfRule>
  </conditionalFormatting>
  <conditionalFormatting sqref="C22 AP10">
    <cfRule type="beginsWith" dxfId="6" priority="394" operator="beginsWith" text="CLI">
      <formula>LEFT((C22),LEN("CLI"))=("CLI")</formula>
    </cfRule>
  </conditionalFormatting>
  <conditionalFormatting sqref="C22 AP10">
    <cfRule type="beginsWith" dxfId="7" priority="395" operator="beginsWith" text="INT">
      <formula>LEFT((C22),LEN("INT"))=("INT")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8" width="20.71"/>
    <col customWidth="1" min="9" max="9" width="12.71"/>
    <col customWidth="1" min="10" max="10" width="12.86"/>
    <col customWidth="1" min="11" max="15" width="20.71"/>
    <col customWidth="1" min="16" max="17" width="12.71"/>
    <col customWidth="1" min="18" max="22" width="20.71"/>
    <col customWidth="1" min="23" max="24" width="12.71"/>
    <col customWidth="1" min="25" max="29" width="20.71"/>
    <col customWidth="1" min="30" max="31" width="12.71"/>
    <col customWidth="1" min="32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89"/>
      <c r="C1" s="90" t="s">
        <v>66</v>
      </c>
      <c r="D1" s="4">
        <v>2026.0</v>
      </c>
      <c r="E1" s="72" t="s">
        <v>220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21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21</v>
      </c>
      <c r="B2" s="91" t="s">
        <v>96</v>
      </c>
      <c r="C2" s="91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COUNTA(B4:B7)</f>
        <v>4</v>
      </c>
      <c r="B3" s="73" t="s">
        <v>2</v>
      </c>
      <c r="C3" s="23" t="s">
        <v>3</v>
      </c>
      <c r="D3" s="24">
        <f>Abr!AF3</f>
        <v>46139</v>
      </c>
      <c r="E3" s="25">
        <f t="shared" ref="E3:AJ3" si="2">D3+1</f>
        <v>46140</v>
      </c>
      <c r="F3" s="25">
        <f t="shared" si="2"/>
        <v>46141</v>
      </c>
      <c r="G3" s="25">
        <f t="shared" si="2"/>
        <v>46142</v>
      </c>
      <c r="H3" s="25">
        <f t="shared" si="2"/>
        <v>46143</v>
      </c>
      <c r="I3" s="26">
        <f t="shared" si="2"/>
        <v>46144</v>
      </c>
      <c r="J3" s="26">
        <f t="shared" si="2"/>
        <v>46145</v>
      </c>
      <c r="K3" s="25">
        <f t="shared" si="2"/>
        <v>46146</v>
      </c>
      <c r="L3" s="25">
        <f t="shared" si="2"/>
        <v>46147</v>
      </c>
      <c r="M3" s="25">
        <f t="shared" si="2"/>
        <v>46148</v>
      </c>
      <c r="N3" s="25">
        <f t="shared" si="2"/>
        <v>46149</v>
      </c>
      <c r="O3" s="25">
        <f t="shared" si="2"/>
        <v>46150</v>
      </c>
      <c r="P3" s="26">
        <f t="shared" si="2"/>
        <v>46151</v>
      </c>
      <c r="Q3" s="26">
        <f t="shared" si="2"/>
        <v>46152</v>
      </c>
      <c r="R3" s="25">
        <f t="shared" si="2"/>
        <v>46153</v>
      </c>
      <c r="S3" s="25">
        <f t="shared" si="2"/>
        <v>46154</v>
      </c>
      <c r="T3" s="25">
        <f t="shared" si="2"/>
        <v>46155</v>
      </c>
      <c r="U3" s="25">
        <f t="shared" si="2"/>
        <v>46156</v>
      </c>
      <c r="V3" s="25">
        <f t="shared" si="2"/>
        <v>46157</v>
      </c>
      <c r="W3" s="26">
        <f t="shared" si="2"/>
        <v>46158</v>
      </c>
      <c r="X3" s="26">
        <f t="shared" si="2"/>
        <v>46159</v>
      </c>
      <c r="Y3" s="25">
        <f t="shared" si="2"/>
        <v>46160</v>
      </c>
      <c r="Z3" s="25">
        <f t="shared" si="2"/>
        <v>46161</v>
      </c>
      <c r="AA3" s="25">
        <f t="shared" si="2"/>
        <v>46162</v>
      </c>
      <c r="AB3" s="25">
        <f t="shared" si="2"/>
        <v>46163</v>
      </c>
      <c r="AC3" s="25">
        <f t="shared" si="2"/>
        <v>46164</v>
      </c>
      <c r="AD3" s="26">
        <f t="shared" si="2"/>
        <v>46165</v>
      </c>
      <c r="AE3" s="26">
        <f t="shared" si="2"/>
        <v>46166</v>
      </c>
      <c r="AF3" s="25">
        <f t="shared" si="2"/>
        <v>46167</v>
      </c>
      <c r="AG3" s="25">
        <f t="shared" si="2"/>
        <v>46168</v>
      </c>
      <c r="AH3" s="25">
        <f t="shared" si="2"/>
        <v>46169</v>
      </c>
      <c r="AI3" s="25">
        <f t="shared" si="2"/>
        <v>46170</v>
      </c>
      <c r="AJ3" s="25">
        <f t="shared" si="2"/>
        <v>46171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 ht="76.5" customHeight="1">
      <c r="A4" s="29">
        <v>46143.0</v>
      </c>
      <c r="B4" s="30" t="s">
        <v>7</v>
      </c>
      <c r="C4" s="31" t="s">
        <v>8</v>
      </c>
      <c r="D4" s="64" t="str">
        <f>Abr!AF4</f>
        <v>AUJ - FERIAS</v>
      </c>
      <c r="E4" s="64" t="str">
        <f>Abr!AG4</f>
        <v>AUJ - FERIAS</v>
      </c>
      <c r="F4" s="64" t="str">
        <f>Abr!AH4</f>
        <v>AUJ - FERIAS</v>
      </c>
      <c r="G4" s="64" t="str">
        <f>Abr!AI4</f>
        <v>AUJ - FERIAS</v>
      </c>
      <c r="H4" s="48" t="s">
        <v>10</v>
      </c>
      <c r="I4" s="75"/>
      <c r="J4" s="75"/>
      <c r="K4" s="78" t="s">
        <v>118</v>
      </c>
      <c r="L4" s="78" t="s">
        <v>118</v>
      </c>
      <c r="M4" s="78" t="s">
        <v>118</v>
      </c>
      <c r="N4" s="78" t="s">
        <v>118</v>
      </c>
      <c r="O4" s="78" t="s">
        <v>118</v>
      </c>
      <c r="P4" s="75"/>
      <c r="Q4" s="75"/>
      <c r="R4" s="48" t="s">
        <v>221</v>
      </c>
      <c r="S4" s="48" t="s">
        <v>222</v>
      </c>
      <c r="T4" s="78" t="s">
        <v>223</v>
      </c>
      <c r="U4" s="78" t="s">
        <v>223</v>
      </c>
      <c r="V4" s="78" t="s">
        <v>223</v>
      </c>
      <c r="W4" s="75"/>
      <c r="X4" s="75"/>
      <c r="Y4" s="78" t="s">
        <v>118</v>
      </c>
      <c r="Z4" s="78" t="s">
        <v>118</v>
      </c>
      <c r="AA4" s="78" t="s">
        <v>118</v>
      </c>
      <c r="AB4" s="78" t="s">
        <v>118</v>
      </c>
      <c r="AC4" s="78" t="s">
        <v>118</v>
      </c>
      <c r="AD4" s="75"/>
      <c r="AE4" s="75"/>
      <c r="AF4" s="77" t="s">
        <v>92</v>
      </c>
      <c r="AG4" s="48" t="s">
        <v>14</v>
      </c>
      <c r="AH4" s="77" t="s">
        <v>224</v>
      </c>
      <c r="AI4" s="77" t="s">
        <v>224</v>
      </c>
      <c r="AJ4" s="48" t="s">
        <v>14</v>
      </c>
      <c r="AK4" s="11"/>
      <c r="AL4" s="12">
        <f t="shared" ref="AL4:AL12" si="3">$A$2-(COUNTIF(H4:AJ4,"AUJ*"))</f>
        <v>20</v>
      </c>
      <c r="AM4" s="12">
        <f t="shared" ref="AM4:AM12" si="4">(COUNTIF(H4:AJ4,"CLI*")+COUNTIF(H4:AJ4,"ATR*")+COUNTIF(H4:AJ4,"INT*")+COUNTIF(H4:AJ4,"VRE*")+COUNTIF(H4:AJ4,"ONL*"))</f>
        <v>19</v>
      </c>
      <c r="AN4" s="41">
        <f t="shared" ref="AN4:AN12" si="5">IFERROR(AM4/AL4,0)</f>
        <v>0.95</v>
      </c>
      <c r="AO4" s="10"/>
      <c r="AP4" s="69" t="s">
        <v>16</v>
      </c>
      <c r="AQ4" s="12">
        <f t="shared" ref="AQ4:AQ13" si="6">AK16</f>
        <v>78</v>
      </c>
      <c r="AR4" s="10"/>
      <c r="AS4" s="41">
        <f>AN15</f>
        <v>0.5698324022</v>
      </c>
    </row>
    <row r="5" ht="108.0" customHeight="1">
      <c r="A5" s="29">
        <v>46173.0</v>
      </c>
      <c r="B5" s="43" t="s">
        <v>17</v>
      </c>
      <c r="C5" s="44" t="s">
        <v>18</v>
      </c>
      <c r="D5" s="64" t="str">
        <f>Abr!AF5</f>
        <v>CLI - TOP TESTE SKT130Pro - MINEXX ITAMINAS</v>
      </c>
      <c r="E5" s="64" t="str">
        <f>Abr!AG5</f>
        <v>CLI - TOP TESTE SKT130Pro - MINEXX ITAMINAS</v>
      </c>
      <c r="F5" s="64" t="str">
        <f>Abr!AH5</f>
        <v>CLI - TOP MOTONIVELADORA STG265C-10 - MINEXX ITAMINAS</v>
      </c>
      <c r="G5" s="64" t="str">
        <f>Abr!AI5</f>
        <v>CLI - TOP MOTONIVELADORA STG265C-10 - MINEXX ITAMINAS</v>
      </c>
      <c r="H5" s="48" t="s">
        <v>10</v>
      </c>
      <c r="I5" s="75"/>
      <c r="J5" s="75"/>
      <c r="K5" s="48" t="s">
        <v>14</v>
      </c>
      <c r="L5" s="48" t="s">
        <v>225</v>
      </c>
      <c r="M5" s="48" t="s">
        <v>226</v>
      </c>
      <c r="N5" s="48" t="s">
        <v>227</v>
      </c>
      <c r="O5" s="48" t="s">
        <v>14</v>
      </c>
      <c r="P5" s="75"/>
      <c r="Q5" s="75"/>
      <c r="R5" s="38" t="s">
        <v>14</v>
      </c>
      <c r="S5" s="48" t="s">
        <v>228</v>
      </c>
      <c r="T5" s="48" t="s">
        <v>228</v>
      </c>
      <c r="U5" s="48" t="s">
        <v>228</v>
      </c>
      <c r="V5" s="38" t="s">
        <v>14</v>
      </c>
      <c r="W5" s="75"/>
      <c r="X5" s="75"/>
      <c r="Y5" s="48" t="s">
        <v>229</v>
      </c>
      <c r="Z5" s="48" t="s">
        <v>229</v>
      </c>
      <c r="AA5" s="48" t="s">
        <v>229</v>
      </c>
      <c r="AB5" s="48" t="s">
        <v>229</v>
      </c>
      <c r="AC5" s="48" t="s">
        <v>229</v>
      </c>
      <c r="AD5" s="75"/>
      <c r="AE5" s="75"/>
      <c r="AF5" s="48"/>
      <c r="AG5" s="48" t="s">
        <v>14</v>
      </c>
      <c r="AH5" s="48" t="s">
        <v>230</v>
      </c>
      <c r="AI5" s="48" t="s">
        <v>231</v>
      </c>
      <c r="AJ5" s="48" t="s">
        <v>232</v>
      </c>
      <c r="AK5" s="11"/>
      <c r="AL5" s="12">
        <f t="shared" si="3"/>
        <v>20</v>
      </c>
      <c r="AM5" s="12">
        <f t="shared" si="4"/>
        <v>19</v>
      </c>
      <c r="AN5" s="41">
        <f t="shared" si="5"/>
        <v>0.95</v>
      </c>
      <c r="AO5" s="10"/>
      <c r="AP5" s="69" t="s">
        <v>33</v>
      </c>
      <c r="AQ5" s="12">
        <f t="shared" si="6"/>
        <v>0</v>
      </c>
      <c r="AR5" s="10"/>
      <c r="AS5" s="10"/>
    </row>
    <row r="6" ht="74.25" customHeight="1">
      <c r="A6" s="49"/>
      <c r="B6" s="43" t="s">
        <v>34</v>
      </c>
      <c r="C6" s="44" t="s">
        <v>35</v>
      </c>
      <c r="D6" s="64" t="str">
        <f>Abr!AF6</f>
        <v>AUJ - FERIAS</v>
      </c>
      <c r="E6" s="64" t="str">
        <f>Abr!AG6</f>
        <v>AUJ - FERIAS</v>
      </c>
      <c r="F6" s="78" t="s">
        <v>233</v>
      </c>
      <c r="G6" s="78" t="s">
        <v>234</v>
      </c>
      <c r="H6" s="48" t="s">
        <v>10</v>
      </c>
      <c r="I6" s="75"/>
      <c r="J6" s="75"/>
      <c r="K6" s="48" t="s">
        <v>235</v>
      </c>
      <c r="L6" s="48" t="s">
        <v>235</v>
      </c>
      <c r="M6" s="48" t="s">
        <v>235</v>
      </c>
      <c r="N6" s="48" t="s">
        <v>236</v>
      </c>
      <c r="O6" s="48" t="s">
        <v>236</v>
      </c>
      <c r="P6" s="75"/>
      <c r="Q6" s="75"/>
      <c r="R6" s="48" t="s">
        <v>14</v>
      </c>
      <c r="S6" s="77" t="s">
        <v>237</v>
      </c>
      <c r="T6" s="77" t="s">
        <v>238</v>
      </c>
      <c r="U6" s="77" t="s">
        <v>239</v>
      </c>
      <c r="V6" s="77" t="s">
        <v>240</v>
      </c>
      <c r="W6" s="75"/>
      <c r="X6" s="75"/>
      <c r="Y6" s="48" t="s">
        <v>14</v>
      </c>
      <c r="Z6" s="77" t="s">
        <v>241</v>
      </c>
      <c r="AA6" s="77" t="s">
        <v>241</v>
      </c>
      <c r="AB6" s="77" t="s">
        <v>241</v>
      </c>
      <c r="AC6" s="77" t="s">
        <v>241</v>
      </c>
      <c r="AD6" s="75"/>
      <c r="AE6" s="75"/>
      <c r="AF6" s="77" t="s">
        <v>241</v>
      </c>
      <c r="AG6" s="77" t="s">
        <v>241</v>
      </c>
      <c r="AH6" s="77" t="s">
        <v>241</v>
      </c>
      <c r="AI6" s="77" t="s">
        <v>241</v>
      </c>
      <c r="AJ6" s="48" t="s">
        <v>14</v>
      </c>
      <c r="AK6" s="11"/>
      <c r="AL6" s="12">
        <f t="shared" si="3"/>
        <v>20</v>
      </c>
      <c r="AM6" s="12">
        <f t="shared" si="4"/>
        <v>15</v>
      </c>
      <c r="AN6" s="41">
        <f t="shared" si="5"/>
        <v>0.75</v>
      </c>
      <c r="AO6" s="10"/>
      <c r="AP6" s="69" t="s">
        <v>53</v>
      </c>
      <c r="AQ6" s="12">
        <f t="shared" si="6"/>
        <v>17</v>
      </c>
      <c r="AR6" s="10"/>
      <c r="AS6" s="10"/>
    </row>
    <row r="7" ht="78.0" customHeight="1">
      <c r="A7" s="49"/>
      <c r="B7" s="43" t="s">
        <v>54</v>
      </c>
      <c r="C7" s="44" t="s">
        <v>8</v>
      </c>
      <c r="D7" s="48" t="s">
        <v>191</v>
      </c>
      <c r="E7" s="48" t="s">
        <v>191</v>
      </c>
      <c r="F7" s="48" t="s">
        <v>191</v>
      </c>
      <c r="G7" s="48" t="s">
        <v>191</v>
      </c>
      <c r="H7" s="48" t="s">
        <v>10</v>
      </c>
      <c r="I7" s="75"/>
      <c r="J7" s="75"/>
      <c r="K7" s="48" t="s">
        <v>14</v>
      </c>
      <c r="L7" s="77" t="s">
        <v>242</v>
      </c>
      <c r="M7" s="48" t="s">
        <v>243</v>
      </c>
      <c r="N7" s="48" t="s">
        <v>243</v>
      </c>
      <c r="O7" s="48" t="s">
        <v>243</v>
      </c>
      <c r="P7" s="75"/>
      <c r="Q7" s="75"/>
      <c r="R7" s="77" t="s">
        <v>244</v>
      </c>
      <c r="S7" s="77" t="s">
        <v>244</v>
      </c>
      <c r="T7" s="77" t="s">
        <v>244</v>
      </c>
      <c r="U7" s="77" t="s">
        <v>245</v>
      </c>
      <c r="V7" s="77" t="s">
        <v>245</v>
      </c>
      <c r="W7" s="75"/>
      <c r="X7" s="75"/>
      <c r="Y7" s="48" t="s">
        <v>14</v>
      </c>
      <c r="Z7" s="78" t="s">
        <v>246</v>
      </c>
      <c r="AA7" s="78" t="s">
        <v>246</v>
      </c>
      <c r="AB7" s="78" t="s">
        <v>246</v>
      </c>
      <c r="AC7" s="78" t="s">
        <v>246</v>
      </c>
      <c r="AD7" s="75"/>
      <c r="AE7" s="75"/>
      <c r="AF7" s="78" t="s">
        <v>118</v>
      </c>
      <c r="AG7" s="78" t="s">
        <v>118</v>
      </c>
      <c r="AH7" s="78" t="s">
        <v>118</v>
      </c>
      <c r="AI7" s="78" t="s">
        <v>118</v>
      </c>
      <c r="AJ7" s="78" t="s">
        <v>118</v>
      </c>
      <c r="AK7" s="11"/>
      <c r="AL7" s="12">
        <f t="shared" si="3"/>
        <v>20</v>
      </c>
      <c r="AM7" s="12">
        <f t="shared" si="4"/>
        <v>20</v>
      </c>
      <c r="AN7" s="41">
        <f t="shared" si="5"/>
        <v>1</v>
      </c>
      <c r="AO7" s="10"/>
      <c r="AP7" s="69" t="s">
        <v>57</v>
      </c>
      <c r="AQ7" s="12">
        <f t="shared" si="6"/>
        <v>7</v>
      </c>
      <c r="AR7" s="10"/>
      <c r="AS7" s="10"/>
    </row>
    <row r="8" ht="63.75" customHeight="1">
      <c r="A8" s="10"/>
      <c r="B8" s="43" t="s">
        <v>58</v>
      </c>
      <c r="C8" s="51" t="s">
        <v>59</v>
      </c>
      <c r="D8" s="64" t="str">
        <f>Abr!AF8</f>
        <v>PRE - PADRONIZAÇÃO MATERIAL DIDÁTICO - INFORMAR QUAIS AS METAS DA SEMANA</v>
      </c>
      <c r="E8" s="64" t="str">
        <f>Abr!AG8</f>
        <v>PRE - PADRONIZAÇÃO MATERIAL DIDÁTICO - INFORMAR QUAIS AS METAS DA SEMANA</v>
      </c>
      <c r="F8" s="64" t="str">
        <f>Abr!AH8</f>
        <v>PRE - PADRONIZAÇÃO MATERIAL DIDÁTICO - INFORMAR QUAIS AS METAS DA SEMANA</v>
      </c>
      <c r="G8" s="64" t="str">
        <f>Abr!AI8</f>
        <v>PRE - PADRONIZAÇÃO MATERIAL DIDÁTICO - INFORMAR QUAIS AS METAS DA SEMANA</v>
      </c>
      <c r="H8" s="48" t="s">
        <v>10</v>
      </c>
      <c r="I8" s="75"/>
      <c r="J8" s="75"/>
      <c r="K8" s="38" t="s">
        <v>14</v>
      </c>
      <c r="L8" s="77" t="s">
        <v>247</v>
      </c>
      <c r="M8" s="77" t="s">
        <v>247</v>
      </c>
      <c r="N8" s="77" t="s">
        <v>247</v>
      </c>
      <c r="O8" s="77" t="s">
        <v>247</v>
      </c>
      <c r="P8" s="75"/>
      <c r="Q8" s="75"/>
      <c r="R8" s="77" t="s">
        <v>248</v>
      </c>
      <c r="S8" s="77" t="s">
        <v>248</v>
      </c>
      <c r="T8" s="77" t="s">
        <v>248</v>
      </c>
      <c r="U8" s="77" t="s">
        <v>248</v>
      </c>
      <c r="V8" s="38" t="s">
        <v>14</v>
      </c>
      <c r="W8" s="75"/>
      <c r="X8" s="75"/>
      <c r="Y8" s="48" t="s">
        <v>120</v>
      </c>
      <c r="Z8" s="77" t="s">
        <v>249</v>
      </c>
      <c r="AA8" s="77" t="s">
        <v>249</v>
      </c>
      <c r="AB8" s="77" t="s">
        <v>249</v>
      </c>
      <c r="AC8" s="77" t="s">
        <v>249</v>
      </c>
      <c r="AD8" s="75"/>
      <c r="AE8" s="75"/>
      <c r="AF8" s="48" t="s">
        <v>120</v>
      </c>
      <c r="AG8" s="77" t="s">
        <v>250</v>
      </c>
      <c r="AH8" s="77" t="s">
        <v>250</v>
      </c>
      <c r="AI8" s="77" t="s">
        <v>250</v>
      </c>
      <c r="AJ8" s="48" t="s">
        <v>133</v>
      </c>
      <c r="AK8" s="11"/>
      <c r="AL8" s="12">
        <f t="shared" si="3"/>
        <v>19</v>
      </c>
      <c r="AM8" s="12">
        <f t="shared" si="4"/>
        <v>14</v>
      </c>
      <c r="AN8" s="41">
        <f t="shared" si="5"/>
        <v>0.7368421053</v>
      </c>
      <c r="AO8" s="10"/>
      <c r="AP8" s="69" t="s">
        <v>63</v>
      </c>
      <c r="AQ8" s="12">
        <f t="shared" si="6"/>
        <v>38</v>
      </c>
      <c r="AR8" s="10"/>
      <c r="AS8" s="10"/>
    </row>
    <row r="9" ht="80.25" customHeight="1">
      <c r="A9" s="10"/>
      <c r="B9" s="43" t="s">
        <v>64</v>
      </c>
      <c r="C9" s="51" t="s">
        <v>59</v>
      </c>
      <c r="D9" s="64" t="str">
        <f>Abr!AF9</f>
        <v>CLI - SUPORTE TEC. SKT130 / 110S na USIMINAS/SKAVA</v>
      </c>
      <c r="E9" s="64" t="str">
        <f>Abr!AG9</f>
        <v>CLI - SUPORTE TEC. SKT130 / 110S na USIMINAS/SKAVA</v>
      </c>
      <c r="F9" s="64" t="str">
        <f>Abr!AH9</f>
        <v>CLI - SUPORTE TEC. SKT130 / 110S na USIMINAS/SKAVA</v>
      </c>
      <c r="G9" s="64" t="str">
        <f>Abr!AI9</f>
        <v>CLI - SUPORTE TEC. SKT130 / 110S na USIMINAS/SKAVA</v>
      </c>
      <c r="H9" s="48" t="s">
        <v>10</v>
      </c>
      <c r="I9" s="75"/>
      <c r="J9" s="75"/>
      <c r="K9" s="48" t="s">
        <v>251</v>
      </c>
      <c r="L9" s="48" t="s">
        <v>252</v>
      </c>
      <c r="M9" s="48" t="s">
        <v>252</v>
      </c>
      <c r="N9" s="48" t="s">
        <v>253</v>
      </c>
      <c r="O9" s="48" t="s">
        <v>254</v>
      </c>
      <c r="P9" s="75"/>
      <c r="Q9" s="75"/>
      <c r="R9" s="48" t="s">
        <v>255</v>
      </c>
      <c r="S9" s="48" t="s">
        <v>256</v>
      </c>
      <c r="T9" s="78" t="s">
        <v>257</v>
      </c>
      <c r="U9" s="78" t="s">
        <v>257</v>
      </c>
      <c r="V9" s="78" t="s">
        <v>257</v>
      </c>
      <c r="W9" s="75"/>
      <c r="X9" s="75"/>
      <c r="Y9" s="48" t="s">
        <v>120</v>
      </c>
      <c r="Z9" s="77" t="s">
        <v>258</v>
      </c>
      <c r="AA9" s="77" t="s">
        <v>259</v>
      </c>
      <c r="AB9" s="77" t="s">
        <v>260</v>
      </c>
      <c r="AC9" s="77" t="s">
        <v>259</v>
      </c>
      <c r="AD9" s="75"/>
      <c r="AE9" s="75"/>
      <c r="AF9" s="64" t="s">
        <v>65</v>
      </c>
      <c r="AG9" s="77" t="s">
        <v>250</v>
      </c>
      <c r="AH9" s="77" t="s">
        <v>250</v>
      </c>
      <c r="AI9" s="77" t="s">
        <v>250</v>
      </c>
      <c r="AJ9" s="77" t="s">
        <v>65</v>
      </c>
      <c r="AK9" s="11"/>
      <c r="AL9" s="12">
        <f t="shared" si="3"/>
        <v>20</v>
      </c>
      <c r="AM9" s="12">
        <f t="shared" si="4"/>
        <v>3</v>
      </c>
      <c r="AN9" s="41">
        <f t="shared" si="5"/>
        <v>0.15</v>
      </c>
      <c r="AO9" s="10"/>
      <c r="AP9" s="69" t="s">
        <v>66</v>
      </c>
      <c r="AQ9" s="12">
        <f t="shared" si="6"/>
        <v>10</v>
      </c>
      <c r="AR9" s="10"/>
      <c r="AS9" s="10"/>
    </row>
    <row r="10" ht="64.5" customHeight="1">
      <c r="A10" s="10"/>
      <c r="B10" s="54" t="s">
        <v>261</v>
      </c>
      <c r="C10" s="44" t="s">
        <v>68</v>
      </c>
      <c r="D10" s="48" t="s">
        <v>206</v>
      </c>
      <c r="E10" s="48" t="s">
        <v>206</v>
      </c>
      <c r="F10" s="48" t="s">
        <v>207</v>
      </c>
      <c r="G10" s="48" t="s">
        <v>208</v>
      </c>
      <c r="H10" s="48" t="s">
        <v>10</v>
      </c>
      <c r="I10" s="75"/>
      <c r="J10" s="75"/>
      <c r="K10" s="48" t="s">
        <v>208</v>
      </c>
      <c r="L10" s="48" t="s">
        <v>207</v>
      </c>
      <c r="M10" s="48" t="s">
        <v>207</v>
      </c>
      <c r="N10" s="48" t="s">
        <v>262</v>
      </c>
      <c r="O10" s="48" t="s">
        <v>262</v>
      </c>
      <c r="P10" s="75"/>
      <c r="Q10" s="75"/>
      <c r="R10" s="48" t="s">
        <v>263</v>
      </c>
      <c r="S10" s="48" t="s">
        <v>264</v>
      </c>
      <c r="T10" s="48" t="s">
        <v>265</v>
      </c>
      <c r="U10" s="48" t="s">
        <v>265</v>
      </c>
      <c r="V10" s="48" t="s">
        <v>207</v>
      </c>
      <c r="W10" s="75"/>
      <c r="X10" s="75"/>
      <c r="Y10" s="48" t="s">
        <v>14</v>
      </c>
      <c r="Z10" s="77" t="s">
        <v>266</v>
      </c>
      <c r="AA10" s="77" t="s">
        <v>266</v>
      </c>
      <c r="AB10" s="77" t="s">
        <v>266</v>
      </c>
      <c r="AC10" s="48" t="s">
        <v>14</v>
      </c>
      <c r="AD10" s="75"/>
      <c r="AE10" s="75"/>
      <c r="AF10" s="48" t="s">
        <v>14</v>
      </c>
      <c r="AG10" s="77" t="s">
        <v>250</v>
      </c>
      <c r="AH10" s="77" t="s">
        <v>250</v>
      </c>
      <c r="AI10" s="77" t="s">
        <v>250</v>
      </c>
      <c r="AJ10" s="92" t="s">
        <v>267</v>
      </c>
      <c r="AK10" s="11"/>
      <c r="AL10" s="12">
        <f t="shared" si="3"/>
        <v>20</v>
      </c>
      <c r="AM10" s="12">
        <f t="shared" si="4"/>
        <v>10</v>
      </c>
      <c r="AN10" s="41">
        <f t="shared" si="5"/>
        <v>0.5</v>
      </c>
      <c r="AO10" s="10"/>
      <c r="AP10" s="70" t="s">
        <v>76</v>
      </c>
      <c r="AQ10" s="12">
        <f t="shared" si="6"/>
        <v>10</v>
      </c>
      <c r="AR10" s="10"/>
      <c r="AS10" s="10"/>
    </row>
    <row r="11" ht="45.0" customHeight="1">
      <c r="A11" s="10"/>
      <c r="B11" s="54" t="s">
        <v>209</v>
      </c>
      <c r="C11" s="44" t="s">
        <v>68</v>
      </c>
      <c r="D11" s="64" t="str">
        <f>Abr!AF11</f>
        <v>REC - TOp SKT130 </v>
      </c>
      <c r="E11" s="64" t="str">
        <f>Abr!AG11</f>
        <v>REC - TOp SKT130 </v>
      </c>
      <c r="F11" s="48" t="s">
        <v>268</v>
      </c>
      <c r="G11" s="48" t="s">
        <v>120</v>
      </c>
      <c r="H11" s="48" t="s">
        <v>10</v>
      </c>
      <c r="I11" s="75"/>
      <c r="J11" s="75"/>
      <c r="K11" s="48" t="s">
        <v>120</v>
      </c>
      <c r="L11" s="48" t="s">
        <v>120</v>
      </c>
      <c r="M11" s="48" t="s">
        <v>120</v>
      </c>
      <c r="N11" s="48" t="s">
        <v>120</v>
      </c>
      <c r="O11" s="48" t="s">
        <v>120</v>
      </c>
      <c r="P11" s="75"/>
      <c r="Q11" s="75"/>
      <c r="R11" s="48" t="s">
        <v>120</v>
      </c>
      <c r="S11" s="48" t="s">
        <v>120</v>
      </c>
      <c r="T11" s="48" t="s">
        <v>120</v>
      </c>
      <c r="U11" s="48" t="s">
        <v>120</v>
      </c>
      <c r="V11" s="48" t="s">
        <v>120</v>
      </c>
      <c r="W11" s="93"/>
      <c r="X11" s="75"/>
      <c r="Y11" s="48" t="s">
        <v>120</v>
      </c>
      <c r="Z11" s="48" t="s">
        <v>120</v>
      </c>
      <c r="AA11" s="48" t="s">
        <v>120</v>
      </c>
      <c r="AB11" s="48" t="s">
        <v>120</v>
      </c>
      <c r="AC11" s="48" t="s">
        <v>120</v>
      </c>
      <c r="AD11" s="75"/>
      <c r="AE11" s="75"/>
      <c r="AF11" s="48" t="s">
        <v>120</v>
      </c>
      <c r="AG11" s="77" t="s">
        <v>250</v>
      </c>
      <c r="AH11" s="77" t="s">
        <v>250</v>
      </c>
      <c r="AI11" s="77" t="s">
        <v>250</v>
      </c>
      <c r="AJ11" s="77" t="s">
        <v>120</v>
      </c>
      <c r="AK11" s="11"/>
      <c r="AL11" s="12">
        <f t="shared" si="3"/>
        <v>20</v>
      </c>
      <c r="AM11" s="12">
        <f t="shared" si="4"/>
        <v>0</v>
      </c>
      <c r="AN11" s="41">
        <f t="shared" si="5"/>
        <v>0</v>
      </c>
      <c r="AO11" s="10"/>
      <c r="AP11" s="69" t="s">
        <v>79</v>
      </c>
      <c r="AQ11" s="12">
        <f t="shared" si="6"/>
        <v>29</v>
      </c>
      <c r="AR11" s="10"/>
      <c r="AS11" s="10"/>
    </row>
    <row r="12" ht="74.25" customHeight="1">
      <c r="A12" s="10"/>
      <c r="B12" s="54" t="s">
        <v>215</v>
      </c>
      <c r="C12" s="51" t="s">
        <v>18</v>
      </c>
      <c r="D12" s="64" t="str">
        <f>Abr!AF12</f>
        <v>REC - Treinamento de Segurança</v>
      </c>
      <c r="E12" s="64" t="str">
        <f>Abr!AG12</f>
        <v>REC - Treinamento de Segurança</v>
      </c>
      <c r="F12" s="64" t="str">
        <f>Abr!AH12</f>
        <v>REC - Treinamento de Segurança</v>
      </c>
      <c r="G12" s="64" t="str">
        <f>Abr!AI12</f>
        <v>REC - Treinamento de Segurança</v>
      </c>
      <c r="H12" s="48" t="s">
        <v>10</v>
      </c>
      <c r="I12" s="75"/>
      <c r="J12" s="75"/>
      <c r="K12" s="85" t="s">
        <v>211</v>
      </c>
      <c r="L12" s="48" t="s">
        <v>269</v>
      </c>
      <c r="M12" s="48" t="s">
        <v>269</v>
      </c>
      <c r="N12" s="48" t="s">
        <v>120</v>
      </c>
      <c r="O12" s="48" t="s">
        <v>120</v>
      </c>
      <c r="P12" s="75"/>
      <c r="Q12" s="75"/>
      <c r="R12" s="48" t="s">
        <v>120</v>
      </c>
      <c r="S12" s="48" t="s">
        <v>120</v>
      </c>
      <c r="T12" s="48" t="s">
        <v>120</v>
      </c>
      <c r="U12" s="48" t="s">
        <v>120</v>
      </c>
      <c r="V12" s="94" t="s">
        <v>270</v>
      </c>
      <c r="W12" s="75"/>
      <c r="X12" s="75"/>
      <c r="Y12" s="48" t="s">
        <v>120</v>
      </c>
      <c r="Z12" s="77" t="s">
        <v>271</v>
      </c>
      <c r="AA12" s="77" t="s">
        <v>271</v>
      </c>
      <c r="AB12" s="77" t="s">
        <v>271</v>
      </c>
      <c r="AC12" s="77" t="s">
        <v>271</v>
      </c>
      <c r="AD12" s="75"/>
      <c r="AE12" s="75"/>
      <c r="AF12" s="77" t="s">
        <v>120</v>
      </c>
      <c r="AG12" s="77" t="s">
        <v>250</v>
      </c>
      <c r="AH12" s="77" t="s">
        <v>250</v>
      </c>
      <c r="AI12" s="77" t="s">
        <v>250</v>
      </c>
      <c r="AJ12" s="77" t="s">
        <v>272</v>
      </c>
      <c r="AK12" s="11"/>
      <c r="AL12" s="12">
        <f t="shared" si="3"/>
        <v>20</v>
      </c>
      <c r="AM12" s="12">
        <f t="shared" si="4"/>
        <v>2</v>
      </c>
      <c r="AN12" s="41">
        <f t="shared" si="5"/>
        <v>0.1</v>
      </c>
      <c r="AO12" s="10"/>
      <c r="AP12" s="69" t="s">
        <v>81</v>
      </c>
      <c r="AQ12" s="12">
        <f t="shared" si="6"/>
        <v>0</v>
      </c>
      <c r="AR12" s="10"/>
      <c r="AS12" s="10"/>
    </row>
    <row r="13" ht="45.0" customHeight="1">
      <c r="A13" s="10"/>
      <c r="B13" s="54" t="s">
        <v>155</v>
      </c>
      <c r="C13" s="44" t="s">
        <v>68</v>
      </c>
      <c r="D13" s="64" t="str">
        <f>Abr!AF13</f>
        <v/>
      </c>
      <c r="E13" s="64" t="str">
        <f>Abr!AG13</f>
        <v/>
      </c>
      <c r="F13" s="64" t="str">
        <f>Abr!AH13</f>
        <v/>
      </c>
      <c r="G13" s="64"/>
      <c r="H13" s="48" t="s">
        <v>10</v>
      </c>
      <c r="I13" s="75"/>
      <c r="J13" s="75"/>
      <c r="K13" s="79"/>
      <c r="L13" s="79"/>
      <c r="M13" s="79"/>
      <c r="N13" s="79"/>
      <c r="O13" s="79"/>
      <c r="P13" s="75"/>
      <c r="Q13" s="75"/>
      <c r="R13" s="79"/>
      <c r="S13" s="79"/>
      <c r="T13" s="79"/>
      <c r="U13" s="79"/>
      <c r="V13" s="79"/>
      <c r="W13" s="75"/>
      <c r="X13" s="75"/>
      <c r="Y13" s="79"/>
      <c r="Z13" s="79"/>
      <c r="AA13" s="79"/>
      <c r="AB13" s="79"/>
      <c r="AC13" s="79"/>
      <c r="AD13" s="75"/>
      <c r="AE13" s="75"/>
      <c r="AF13" s="77"/>
      <c r="AG13" s="77" t="s">
        <v>273</v>
      </c>
      <c r="AH13" s="77" t="s">
        <v>273</v>
      </c>
      <c r="AI13" s="77" t="s">
        <v>273</v>
      </c>
      <c r="AJ13" s="77"/>
      <c r="AK13" s="11"/>
      <c r="AL13" s="12"/>
      <c r="AM13" s="12"/>
      <c r="AN13" s="41"/>
      <c r="AO13" s="10"/>
      <c r="AP13" s="66" t="s">
        <v>84</v>
      </c>
      <c r="AQ13" s="12">
        <f t="shared" si="6"/>
        <v>189</v>
      </c>
      <c r="AR13" s="10"/>
      <c r="AS13" s="10"/>
    </row>
    <row r="14" ht="45.0" customHeight="1">
      <c r="A14" s="10"/>
      <c r="B14" s="54" t="s">
        <v>217</v>
      </c>
      <c r="C14" s="51" t="s">
        <v>18</v>
      </c>
      <c r="D14" s="64" t="str">
        <f>Abr!AF14</f>
        <v>CLI - TOp SKT90E - Brasitália - ES</v>
      </c>
      <c r="E14" s="64" t="str">
        <f>Abr!AG14</f>
        <v>CLI - TOp SKT90E - Brasitália - ES</v>
      </c>
      <c r="F14" s="64" t="str">
        <f>Abr!AH14</f>
        <v/>
      </c>
      <c r="G14" s="64"/>
      <c r="H14" s="48" t="s">
        <v>10</v>
      </c>
      <c r="I14" s="75"/>
      <c r="J14" s="75"/>
      <c r="K14" s="79"/>
      <c r="L14" s="79"/>
      <c r="M14" s="79"/>
      <c r="N14" s="79"/>
      <c r="O14" s="79"/>
      <c r="P14" s="75"/>
      <c r="Q14" s="75"/>
      <c r="R14" s="79"/>
      <c r="S14" s="79"/>
      <c r="T14" s="79"/>
      <c r="U14" s="79"/>
      <c r="V14" s="79"/>
      <c r="W14" s="75"/>
      <c r="X14" s="75"/>
      <c r="Y14" s="79"/>
      <c r="Z14" s="79"/>
      <c r="AA14" s="79"/>
      <c r="AB14" s="79"/>
      <c r="AC14" s="79"/>
      <c r="AD14" s="75"/>
      <c r="AE14" s="75"/>
      <c r="AF14" s="79"/>
      <c r="AG14" s="79"/>
      <c r="AH14" s="79"/>
      <c r="AI14" s="79"/>
      <c r="AJ14" s="79"/>
      <c r="AK14" s="10"/>
      <c r="AO14" s="10"/>
      <c r="AP14" s="10"/>
      <c r="AQ14" s="10"/>
      <c r="AR14" s="10"/>
      <c r="AS14" s="10"/>
    </row>
    <row r="15" ht="24.75" customHeight="1">
      <c r="A15" s="10"/>
      <c r="B15" s="66"/>
      <c r="C15" s="88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>
        <f t="shared" ref="AL15:AM15" si="7">SUM(AL4:AL13)</f>
        <v>179</v>
      </c>
      <c r="AM15" s="12">
        <f t="shared" si="7"/>
        <v>102</v>
      </c>
      <c r="AN15" s="68">
        <f>AM15/AL15</f>
        <v>0.5698324022</v>
      </c>
      <c r="AO15" s="10"/>
      <c r="AP15" s="10"/>
      <c r="AQ15" s="10"/>
      <c r="AR15" s="10"/>
      <c r="AS15" s="10"/>
    </row>
    <row r="16" ht="24.75" customHeight="1">
      <c r="A16" s="10"/>
      <c r="B16" s="66" t="s">
        <v>86</v>
      </c>
      <c r="C16" s="69" t="s">
        <v>16</v>
      </c>
      <c r="D16" s="12"/>
      <c r="E16" s="12"/>
      <c r="F16" s="12"/>
      <c r="G16" s="12"/>
      <c r="H16" s="12">
        <f>COUNTIF(H4:H12,$C$16&amp;"*")</f>
        <v>0</v>
      </c>
      <c r="I16" s="12"/>
      <c r="J16" s="12"/>
      <c r="K16" s="12">
        <f t="shared" ref="K16:O16" si="8">COUNTIF(K4:K12,$C$16&amp;"*")</f>
        <v>2</v>
      </c>
      <c r="L16" s="12">
        <f t="shared" si="8"/>
        <v>5</v>
      </c>
      <c r="M16" s="12">
        <f t="shared" si="8"/>
        <v>5</v>
      </c>
      <c r="N16" s="12">
        <f t="shared" si="8"/>
        <v>4</v>
      </c>
      <c r="O16" s="12">
        <f t="shared" si="8"/>
        <v>3</v>
      </c>
      <c r="P16" s="12"/>
      <c r="Q16" s="12"/>
      <c r="R16" s="12">
        <f t="shared" ref="R16:V16" si="9">COUNTIF(R4:R12,$C$16&amp;"*")</f>
        <v>3</v>
      </c>
      <c r="S16" s="12">
        <f t="shared" si="9"/>
        <v>5</v>
      </c>
      <c r="T16" s="12">
        <f t="shared" si="9"/>
        <v>5</v>
      </c>
      <c r="U16" s="12">
        <f t="shared" si="9"/>
        <v>5</v>
      </c>
      <c r="V16" s="12">
        <f t="shared" si="9"/>
        <v>5</v>
      </c>
      <c r="W16" s="12"/>
      <c r="X16" s="12"/>
      <c r="Y16" s="12">
        <f t="shared" ref="Y16:AC16" si="10">COUNTIF(Y4:Y12,$C$16&amp;"*")</f>
        <v>2</v>
      </c>
      <c r="Z16" s="12">
        <f t="shared" si="10"/>
        <v>4</v>
      </c>
      <c r="AA16" s="12">
        <f t="shared" si="10"/>
        <v>4</v>
      </c>
      <c r="AB16" s="12">
        <f t="shared" si="10"/>
        <v>4</v>
      </c>
      <c r="AC16" s="12">
        <f t="shared" si="10"/>
        <v>4</v>
      </c>
      <c r="AD16" s="12"/>
      <c r="AE16" s="12"/>
      <c r="AF16" s="12">
        <f t="shared" ref="AF16:AJ16" si="11">COUNTIF(AF4:AF12,$C$16&amp;"*")</f>
        <v>3</v>
      </c>
      <c r="AG16" s="12">
        <f t="shared" si="11"/>
        <v>2</v>
      </c>
      <c r="AH16" s="12">
        <f t="shared" si="11"/>
        <v>4</v>
      </c>
      <c r="AI16" s="12">
        <f t="shared" si="11"/>
        <v>4</v>
      </c>
      <c r="AJ16" s="12">
        <f t="shared" si="11"/>
        <v>5</v>
      </c>
      <c r="AK16" s="12">
        <f t="shared" ref="AK16:AK24" si="16">SUM(D16:AJ16)</f>
        <v>78</v>
      </c>
      <c r="AL16" s="41">
        <f t="shared" ref="AL16:AL24" si="17">AK16/$AK$25</f>
        <v>0.4126984127</v>
      </c>
      <c r="AM16" s="12"/>
      <c r="AN16" s="10"/>
      <c r="AO16" s="10"/>
      <c r="AP16" s="10"/>
      <c r="AQ16" s="10"/>
      <c r="AR16" s="10"/>
      <c r="AS16" s="10"/>
    </row>
    <row r="17" ht="24.75" customHeight="1">
      <c r="A17" s="10"/>
      <c r="B17" s="66" t="s">
        <v>87</v>
      </c>
      <c r="C17" s="69" t="s">
        <v>33</v>
      </c>
      <c r="D17" s="12"/>
      <c r="E17" s="12"/>
      <c r="F17" s="12"/>
      <c r="G17" s="12"/>
      <c r="H17" s="12">
        <f>COUNTIF(H4:H12,$C$17&amp;"*")</f>
        <v>0</v>
      </c>
      <c r="I17" s="12"/>
      <c r="J17" s="12"/>
      <c r="K17" s="12">
        <f t="shared" ref="K17:O17" si="12">COUNTIF(K4:K12,$C$17&amp;"*")</f>
        <v>0</v>
      </c>
      <c r="L17" s="12">
        <f t="shared" si="12"/>
        <v>0</v>
      </c>
      <c r="M17" s="12">
        <f t="shared" si="12"/>
        <v>0</v>
      </c>
      <c r="N17" s="12">
        <f t="shared" si="12"/>
        <v>0</v>
      </c>
      <c r="O17" s="12">
        <f t="shared" si="12"/>
        <v>0</v>
      </c>
      <c r="P17" s="12"/>
      <c r="Q17" s="12"/>
      <c r="R17" s="12">
        <f t="shared" ref="R17:V17" si="13">COUNTIF(R4:R12,$C$17&amp;"*")</f>
        <v>0</v>
      </c>
      <c r="S17" s="12">
        <f t="shared" si="13"/>
        <v>0</v>
      </c>
      <c r="T17" s="12">
        <f t="shared" si="13"/>
        <v>0</v>
      </c>
      <c r="U17" s="12">
        <f t="shared" si="13"/>
        <v>0</v>
      </c>
      <c r="V17" s="12">
        <f t="shared" si="13"/>
        <v>0</v>
      </c>
      <c r="W17" s="12"/>
      <c r="X17" s="12"/>
      <c r="Y17" s="12">
        <f t="shared" ref="Y17:AC17" si="14">COUNTIF(Y4:Y12,$C$17&amp;"*")</f>
        <v>0</v>
      </c>
      <c r="Z17" s="12">
        <f t="shared" si="14"/>
        <v>0</v>
      </c>
      <c r="AA17" s="12">
        <f t="shared" si="14"/>
        <v>0</v>
      </c>
      <c r="AB17" s="12">
        <f t="shared" si="14"/>
        <v>0</v>
      </c>
      <c r="AC17" s="12">
        <f t="shared" si="14"/>
        <v>0</v>
      </c>
      <c r="AD17" s="12"/>
      <c r="AE17" s="12"/>
      <c r="AF17" s="12">
        <f t="shared" ref="AF17:AJ17" si="15">COUNTIF(AF4:AF12,$C$17&amp;"*")</f>
        <v>0</v>
      </c>
      <c r="AG17" s="12">
        <f t="shared" si="15"/>
        <v>0</v>
      </c>
      <c r="AH17" s="12">
        <f t="shared" si="15"/>
        <v>0</v>
      </c>
      <c r="AI17" s="12">
        <f t="shared" si="15"/>
        <v>0</v>
      </c>
      <c r="AJ17" s="12">
        <f t="shared" si="15"/>
        <v>0</v>
      </c>
      <c r="AK17" s="12">
        <f t="shared" si="16"/>
        <v>0</v>
      </c>
      <c r="AL17" s="41">
        <f t="shared" si="17"/>
        <v>0</v>
      </c>
      <c r="AM17" s="12"/>
      <c r="AN17" s="10"/>
      <c r="AO17" s="10"/>
      <c r="AP17" s="10"/>
      <c r="AQ17" s="10"/>
      <c r="AR17" s="10"/>
      <c r="AS17" s="10"/>
    </row>
    <row r="18" ht="24.75" customHeight="1">
      <c r="A18" s="10"/>
      <c r="B18" s="66" t="s">
        <v>88</v>
      </c>
      <c r="C18" s="69" t="s">
        <v>53</v>
      </c>
      <c r="D18" s="12"/>
      <c r="E18" s="12"/>
      <c r="F18" s="12"/>
      <c r="G18" s="12"/>
      <c r="H18" s="12">
        <f>COUNTIF(H4:H12,$C$18&amp;"*")</f>
        <v>0</v>
      </c>
      <c r="I18" s="12"/>
      <c r="J18" s="12"/>
      <c r="K18" s="12">
        <f t="shared" ref="K18:O18" si="18">COUNTIF(K4:K12,$C$18&amp;"*")</f>
        <v>3</v>
      </c>
      <c r="L18" s="12">
        <f t="shared" si="18"/>
        <v>0</v>
      </c>
      <c r="M18" s="12">
        <f t="shared" si="18"/>
        <v>0</v>
      </c>
      <c r="N18" s="12">
        <f t="shared" si="18"/>
        <v>0</v>
      </c>
      <c r="O18" s="12">
        <f t="shared" si="18"/>
        <v>1</v>
      </c>
      <c r="P18" s="12"/>
      <c r="Q18" s="12"/>
      <c r="R18" s="12">
        <f t="shared" ref="R18:V18" si="19">COUNTIF(R4:R12,$C$18&amp;"*")</f>
        <v>2</v>
      </c>
      <c r="S18" s="12">
        <f t="shared" si="19"/>
        <v>0</v>
      </c>
      <c r="T18" s="12">
        <f t="shared" si="19"/>
        <v>0</v>
      </c>
      <c r="U18" s="12">
        <f t="shared" si="19"/>
        <v>0</v>
      </c>
      <c r="V18" s="12">
        <f t="shared" si="19"/>
        <v>2</v>
      </c>
      <c r="W18" s="12"/>
      <c r="X18" s="12"/>
      <c r="Y18" s="12">
        <f t="shared" ref="Y18:AC18" si="20">COUNTIF(Y4:Y12,$C$18&amp;"*")</f>
        <v>3</v>
      </c>
      <c r="Z18" s="12">
        <f t="shared" si="20"/>
        <v>0</v>
      </c>
      <c r="AA18" s="12">
        <f t="shared" si="20"/>
        <v>0</v>
      </c>
      <c r="AB18" s="12">
        <f t="shared" si="20"/>
        <v>0</v>
      </c>
      <c r="AC18" s="12">
        <f t="shared" si="20"/>
        <v>1</v>
      </c>
      <c r="AD18" s="12"/>
      <c r="AE18" s="12"/>
      <c r="AF18" s="12">
        <f t="shared" ref="AF18:AJ18" si="21">COUNTIF(AF4:AF12,$C$18&amp;"*")</f>
        <v>1</v>
      </c>
      <c r="AG18" s="12">
        <f t="shared" si="21"/>
        <v>2</v>
      </c>
      <c r="AH18" s="12">
        <f t="shared" si="21"/>
        <v>0</v>
      </c>
      <c r="AI18" s="12">
        <f t="shared" si="21"/>
        <v>0</v>
      </c>
      <c r="AJ18" s="12">
        <f t="shared" si="21"/>
        <v>2</v>
      </c>
      <c r="AK18" s="12">
        <f t="shared" si="16"/>
        <v>17</v>
      </c>
      <c r="AL18" s="41">
        <f t="shared" si="17"/>
        <v>0.08994708995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89</v>
      </c>
      <c r="C19" s="69" t="s">
        <v>57</v>
      </c>
      <c r="D19" s="12"/>
      <c r="E19" s="12"/>
      <c r="F19" s="12"/>
      <c r="G19" s="12"/>
      <c r="H19" s="12">
        <f>COUNTIF(H4:H12,$C$19&amp;"*")</f>
        <v>0</v>
      </c>
      <c r="I19" s="12"/>
      <c r="J19" s="12"/>
      <c r="K19" s="12">
        <f t="shared" ref="K19:O19" si="22">COUNTIF(K4:K12,$C$19&amp;"*")</f>
        <v>1</v>
      </c>
      <c r="L19" s="12">
        <f t="shared" si="22"/>
        <v>0</v>
      </c>
      <c r="M19" s="12">
        <f t="shared" si="22"/>
        <v>0</v>
      </c>
      <c r="N19" s="12">
        <f t="shared" si="22"/>
        <v>0</v>
      </c>
      <c r="O19" s="12">
        <f t="shared" si="22"/>
        <v>0</v>
      </c>
      <c r="P19" s="12"/>
      <c r="Q19" s="12"/>
      <c r="R19" s="12">
        <f t="shared" ref="R19:V19" si="23">COUNTIF(R4:R12,$C$19&amp;"*")</f>
        <v>1</v>
      </c>
      <c r="S19" s="12">
        <f t="shared" si="23"/>
        <v>1</v>
      </c>
      <c r="T19" s="12">
        <f t="shared" si="23"/>
        <v>0</v>
      </c>
      <c r="U19" s="12">
        <f t="shared" si="23"/>
        <v>0</v>
      </c>
      <c r="V19" s="12">
        <f t="shared" si="23"/>
        <v>0</v>
      </c>
      <c r="W19" s="12"/>
      <c r="X19" s="12"/>
      <c r="Y19" s="12">
        <f t="shared" ref="Y19:AC19" si="24">COUNTIF(Y4:Y12,$C$19&amp;"*")</f>
        <v>0</v>
      </c>
      <c r="Z19" s="12">
        <f t="shared" si="24"/>
        <v>1</v>
      </c>
      <c r="AA19" s="12">
        <f t="shared" si="24"/>
        <v>1</v>
      </c>
      <c r="AB19" s="12">
        <f t="shared" si="24"/>
        <v>1</v>
      </c>
      <c r="AC19" s="12">
        <f t="shared" si="24"/>
        <v>1</v>
      </c>
      <c r="AD19" s="12"/>
      <c r="AE19" s="12"/>
      <c r="AF19" s="12">
        <f t="shared" ref="AF19:AJ19" si="25">COUNTIF(AF4:AF12,$C$19&amp;"*")</f>
        <v>0</v>
      </c>
      <c r="AG19" s="12">
        <f t="shared" si="25"/>
        <v>0</v>
      </c>
      <c r="AH19" s="12">
        <f t="shared" si="25"/>
        <v>0</v>
      </c>
      <c r="AI19" s="12">
        <f t="shared" si="25"/>
        <v>0</v>
      </c>
      <c r="AJ19" s="12">
        <f t="shared" si="25"/>
        <v>0</v>
      </c>
      <c r="AK19" s="12">
        <f t="shared" si="16"/>
        <v>7</v>
      </c>
      <c r="AL19" s="41">
        <f t="shared" si="17"/>
        <v>0.03703703704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90</v>
      </c>
      <c r="C20" s="69" t="s">
        <v>63</v>
      </c>
      <c r="D20" s="12"/>
      <c r="E20" s="12"/>
      <c r="F20" s="12"/>
      <c r="G20" s="12"/>
      <c r="H20" s="12">
        <f>COUNTIF(H4:H12,$C$20&amp;"*")</f>
        <v>0</v>
      </c>
      <c r="I20" s="12"/>
      <c r="J20" s="12"/>
      <c r="K20" s="12">
        <f t="shared" ref="K20:O20" si="26">COUNTIF(K4:K12,$C$20&amp;"*")</f>
        <v>1</v>
      </c>
      <c r="L20" s="12">
        <f t="shared" si="26"/>
        <v>1</v>
      </c>
      <c r="M20" s="12">
        <f t="shared" si="26"/>
        <v>1</v>
      </c>
      <c r="N20" s="12">
        <f t="shared" si="26"/>
        <v>2</v>
      </c>
      <c r="O20" s="12">
        <f t="shared" si="26"/>
        <v>2</v>
      </c>
      <c r="P20" s="12"/>
      <c r="Q20" s="12"/>
      <c r="R20" s="12">
        <f t="shared" ref="R20:V20" si="27">COUNTIF(R4:R12,$C$20&amp;"*")</f>
        <v>1</v>
      </c>
      <c r="S20" s="12">
        <f t="shared" si="27"/>
        <v>1</v>
      </c>
      <c r="T20" s="12">
        <f t="shared" si="27"/>
        <v>1</v>
      </c>
      <c r="U20" s="12">
        <f t="shared" si="27"/>
        <v>1</v>
      </c>
      <c r="V20" s="12">
        <f t="shared" si="27"/>
        <v>1</v>
      </c>
      <c r="W20" s="12"/>
      <c r="X20" s="12"/>
      <c r="Y20" s="12">
        <f t="shared" ref="Y20:AC20" si="28">COUNTIF(Y4:Y12,$C$20&amp;"*")</f>
        <v>0</v>
      </c>
      <c r="Z20" s="12">
        <f t="shared" si="28"/>
        <v>3</v>
      </c>
      <c r="AA20" s="12">
        <f t="shared" si="28"/>
        <v>3</v>
      </c>
      <c r="AB20" s="12">
        <f t="shared" si="28"/>
        <v>3</v>
      </c>
      <c r="AC20" s="12">
        <f t="shared" si="28"/>
        <v>2</v>
      </c>
      <c r="AD20" s="12"/>
      <c r="AE20" s="12"/>
      <c r="AF20" s="12">
        <f t="shared" ref="AF20:AJ20" si="29">COUNTIF(AF4:AF12,$C$20&amp;"*")</f>
        <v>0</v>
      </c>
      <c r="AG20" s="12">
        <f t="shared" si="29"/>
        <v>5</v>
      </c>
      <c r="AH20" s="12">
        <f t="shared" si="29"/>
        <v>5</v>
      </c>
      <c r="AI20" s="12">
        <f t="shared" si="29"/>
        <v>5</v>
      </c>
      <c r="AJ20" s="12">
        <f t="shared" si="29"/>
        <v>0</v>
      </c>
      <c r="AK20" s="12">
        <f t="shared" si="16"/>
        <v>38</v>
      </c>
      <c r="AL20" s="41">
        <f t="shared" si="17"/>
        <v>0.2010582011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91</v>
      </c>
      <c r="C21" s="69" t="s">
        <v>66</v>
      </c>
      <c r="D21" s="12"/>
      <c r="E21" s="12"/>
      <c r="F21" s="12"/>
      <c r="G21" s="12"/>
      <c r="H21" s="12">
        <f>COUNTIF(H4:H12,$C$21&amp;"*")</f>
        <v>9</v>
      </c>
      <c r="I21" s="12"/>
      <c r="J21" s="12"/>
      <c r="K21" s="12">
        <f t="shared" ref="K21:O21" si="30">COUNTIF(K4:K12,$C$21&amp;"*")</f>
        <v>0</v>
      </c>
      <c r="L21" s="12">
        <f t="shared" si="30"/>
        <v>0</v>
      </c>
      <c r="M21" s="12">
        <f t="shared" si="30"/>
        <v>0</v>
      </c>
      <c r="N21" s="12">
        <f t="shared" si="30"/>
        <v>0</v>
      </c>
      <c r="O21" s="12">
        <f t="shared" si="30"/>
        <v>0</v>
      </c>
      <c r="P21" s="12"/>
      <c r="Q21" s="12"/>
      <c r="R21" s="12">
        <f t="shared" ref="R21:V21" si="31">COUNTIF(R4:R12,$C$21&amp;"*")</f>
        <v>0</v>
      </c>
      <c r="S21" s="12">
        <f t="shared" si="31"/>
        <v>0</v>
      </c>
      <c r="T21" s="12">
        <f t="shared" si="31"/>
        <v>0</v>
      </c>
      <c r="U21" s="12">
        <f t="shared" si="31"/>
        <v>0</v>
      </c>
      <c r="V21" s="12">
        <f t="shared" si="31"/>
        <v>0</v>
      </c>
      <c r="W21" s="12"/>
      <c r="X21" s="12"/>
      <c r="Y21" s="12">
        <f t="shared" ref="Y21:AC21" si="32">COUNTIF(Y4:Y12,$C$21&amp;"*")</f>
        <v>0</v>
      </c>
      <c r="Z21" s="12">
        <f t="shared" si="32"/>
        <v>0</v>
      </c>
      <c r="AA21" s="12">
        <f t="shared" si="32"/>
        <v>0</v>
      </c>
      <c r="AB21" s="12">
        <f t="shared" si="32"/>
        <v>0</v>
      </c>
      <c r="AC21" s="12">
        <f t="shared" si="32"/>
        <v>0</v>
      </c>
      <c r="AD21" s="12"/>
      <c r="AE21" s="12"/>
      <c r="AF21" s="12">
        <f t="shared" ref="AF21:AJ21" si="33">COUNTIF(AF4:AF12,$C$21&amp;"*")</f>
        <v>0</v>
      </c>
      <c r="AG21" s="12">
        <f t="shared" si="33"/>
        <v>0</v>
      </c>
      <c r="AH21" s="12">
        <f t="shared" si="33"/>
        <v>0</v>
      </c>
      <c r="AI21" s="12">
        <f t="shared" si="33"/>
        <v>0</v>
      </c>
      <c r="AJ21" s="12">
        <f t="shared" si="33"/>
        <v>1</v>
      </c>
      <c r="AK21" s="12">
        <f t="shared" si="16"/>
        <v>10</v>
      </c>
      <c r="AL21" s="41">
        <f t="shared" si="17"/>
        <v>0.05291005291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92</v>
      </c>
      <c r="C22" s="70" t="s">
        <v>76</v>
      </c>
      <c r="D22" s="12"/>
      <c r="E22" s="12"/>
      <c r="F22" s="12"/>
      <c r="G22" s="12"/>
      <c r="H22" s="12">
        <f>COUNTIF(H4:H12,$C$22&amp;"*")</f>
        <v>0</v>
      </c>
      <c r="I22" s="12"/>
      <c r="J22" s="12"/>
      <c r="K22" s="12">
        <f t="shared" ref="K22:O22" si="34">COUNTIF(K4:K12,$C$22&amp;"*")</f>
        <v>1</v>
      </c>
      <c r="L22" s="12">
        <f t="shared" si="34"/>
        <v>2</v>
      </c>
      <c r="M22" s="12">
        <f t="shared" si="34"/>
        <v>2</v>
      </c>
      <c r="N22" s="12">
        <f t="shared" si="34"/>
        <v>1</v>
      </c>
      <c r="O22" s="12">
        <f t="shared" si="34"/>
        <v>1</v>
      </c>
      <c r="P22" s="12"/>
      <c r="Q22" s="12"/>
      <c r="R22" s="12">
        <f t="shared" ref="R22:V22" si="35">COUNTIF(R4:R12,$C$22&amp;"*")</f>
        <v>0</v>
      </c>
      <c r="S22" s="12">
        <f t="shared" si="35"/>
        <v>0</v>
      </c>
      <c r="T22" s="12">
        <f t="shared" si="35"/>
        <v>1</v>
      </c>
      <c r="U22" s="12">
        <f t="shared" si="35"/>
        <v>1</v>
      </c>
      <c r="V22" s="12">
        <f t="shared" si="35"/>
        <v>0</v>
      </c>
      <c r="W22" s="12"/>
      <c r="X22" s="12"/>
      <c r="Y22" s="12">
        <f t="shared" ref="Y22:AC22" si="36">COUNTIF(Y4:Y12,$C$22&amp;"*")</f>
        <v>0</v>
      </c>
      <c r="Z22" s="12">
        <f t="shared" si="36"/>
        <v>0</v>
      </c>
      <c r="AA22" s="12">
        <f t="shared" si="36"/>
        <v>0</v>
      </c>
      <c r="AB22" s="12">
        <f t="shared" si="36"/>
        <v>0</v>
      </c>
      <c r="AC22" s="12">
        <f t="shared" si="36"/>
        <v>0</v>
      </c>
      <c r="AD22" s="12"/>
      <c r="AE22" s="12"/>
      <c r="AF22" s="12">
        <f t="shared" ref="AF22:AJ22" si="37">COUNTIF(AF4:AF12,$C$22&amp;"*")</f>
        <v>1</v>
      </c>
      <c r="AG22" s="12">
        <f t="shared" si="37"/>
        <v>0</v>
      </c>
      <c r="AH22" s="12">
        <f t="shared" si="37"/>
        <v>0</v>
      </c>
      <c r="AI22" s="12">
        <f t="shared" si="37"/>
        <v>0</v>
      </c>
      <c r="AJ22" s="12">
        <f t="shared" si="37"/>
        <v>0</v>
      </c>
      <c r="AK22" s="12">
        <f t="shared" si="16"/>
        <v>10</v>
      </c>
      <c r="AL22" s="41">
        <f t="shared" si="17"/>
        <v>0.05291005291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93</v>
      </c>
      <c r="C23" s="69" t="s">
        <v>79</v>
      </c>
      <c r="D23" s="12"/>
      <c r="E23" s="12"/>
      <c r="F23" s="12"/>
      <c r="G23" s="12"/>
      <c r="H23" s="12">
        <f>(COUNTIF(H4:H12,$C$23&amp;"*")+COUNTIF(H4:H12,""))</f>
        <v>0</v>
      </c>
      <c r="I23" s="12"/>
      <c r="J23" s="12"/>
      <c r="K23" s="12">
        <f t="shared" ref="K23:O23" si="38">(COUNTIF(K4:K12,$C$23&amp;"*")+COUNTIF(K4:K12,""))</f>
        <v>1</v>
      </c>
      <c r="L23" s="12">
        <f t="shared" si="38"/>
        <v>1</v>
      </c>
      <c r="M23" s="12">
        <f t="shared" si="38"/>
        <v>1</v>
      </c>
      <c r="N23" s="12">
        <f t="shared" si="38"/>
        <v>2</v>
      </c>
      <c r="O23" s="12">
        <f t="shared" si="38"/>
        <v>2</v>
      </c>
      <c r="P23" s="12"/>
      <c r="Q23" s="12"/>
      <c r="R23" s="12">
        <f t="shared" ref="R23:V23" si="39">(COUNTIF(R4:R12,$C$23&amp;"*")+COUNTIF(R4:R12,""))</f>
        <v>2</v>
      </c>
      <c r="S23" s="12">
        <f t="shared" si="39"/>
        <v>2</v>
      </c>
      <c r="T23" s="12">
        <f t="shared" si="39"/>
        <v>2</v>
      </c>
      <c r="U23" s="12">
        <f t="shared" si="39"/>
        <v>2</v>
      </c>
      <c r="V23" s="12">
        <f t="shared" si="39"/>
        <v>1</v>
      </c>
      <c r="W23" s="12"/>
      <c r="X23" s="12"/>
      <c r="Y23" s="12">
        <f t="shared" ref="Y23:AC23" si="40">(COUNTIF(Y4:Y12,$C$23&amp;"*")+COUNTIF(Y4:Y12,""))</f>
        <v>4</v>
      </c>
      <c r="Z23" s="12">
        <f t="shared" si="40"/>
        <v>1</v>
      </c>
      <c r="AA23" s="12">
        <f t="shared" si="40"/>
        <v>1</v>
      </c>
      <c r="AB23" s="12">
        <f t="shared" si="40"/>
        <v>1</v>
      </c>
      <c r="AC23" s="12">
        <f t="shared" si="40"/>
        <v>1</v>
      </c>
      <c r="AD23" s="12"/>
      <c r="AE23" s="12"/>
      <c r="AF23" s="12">
        <f t="shared" ref="AF23:AJ23" si="41">(COUNTIF(AF4:AF12,$C$23&amp;"*")+COUNTIF(AF4:AF12,""))</f>
        <v>4</v>
      </c>
      <c r="AG23" s="12">
        <f t="shared" si="41"/>
        <v>0</v>
      </c>
      <c r="AH23" s="12">
        <f t="shared" si="41"/>
        <v>0</v>
      </c>
      <c r="AI23" s="12">
        <f t="shared" si="41"/>
        <v>0</v>
      </c>
      <c r="AJ23" s="12">
        <f t="shared" si="41"/>
        <v>1</v>
      </c>
      <c r="AK23" s="12">
        <f t="shared" si="16"/>
        <v>29</v>
      </c>
      <c r="AL23" s="41">
        <f t="shared" si="17"/>
        <v>0.1534391534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94</v>
      </c>
      <c r="C24" s="69" t="s">
        <v>81</v>
      </c>
      <c r="D24" s="12"/>
      <c r="E24" s="12"/>
      <c r="F24" s="12"/>
      <c r="G24" s="12"/>
      <c r="H24" s="12">
        <f>COUNTIF(H4:H12,$C$24&amp;"*")</f>
        <v>0</v>
      </c>
      <c r="I24" s="12"/>
      <c r="J24" s="12"/>
      <c r="K24" s="12">
        <f t="shared" ref="K24:O24" si="42">COUNTIF(K4:K12,$C$24&amp;"*")</f>
        <v>0</v>
      </c>
      <c r="L24" s="12">
        <f t="shared" si="42"/>
        <v>0</v>
      </c>
      <c r="M24" s="12">
        <f t="shared" si="42"/>
        <v>0</v>
      </c>
      <c r="N24" s="12">
        <f t="shared" si="42"/>
        <v>0</v>
      </c>
      <c r="O24" s="12">
        <f t="shared" si="42"/>
        <v>0</v>
      </c>
      <c r="P24" s="12"/>
      <c r="Q24" s="12"/>
      <c r="R24" s="12">
        <f t="shared" ref="R24:V24" si="43">COUNTIF(R4:R12,$C$24&amp;"*")</f>
        <v>0</v>
      </c>
      <c r="S24" s="12">
        <f t="shared" si="43"/>
        <v>0</v>
      </c>
      <c r="T24" s="12">
        <f t="shared" si="43"/>
        <v>0</v>
      </c>
      <c r="U24" s="12">
        <f t="shared" si="43"/>
        <v>0</v>
      </c>
      <c r="V24" s="12">
        <f t="shared" si="43"/>
        <v>0</v>
      </c>
      <c r="W24" s="12"/>
      <c r="X24" s="12"/>
      <c r="Y24" s="12">
        <f t="shared" ref="Y24:AC24" si="44">COUNTIF(Y4:Y12,$C$24&amp;"*")</f>
        <v>0</v>
      </c>
      <c r="Z24" s="12">
        <f t="shared" si="44"/>
        <v>0</v>
      </c>
      <c r="AA24" s="12">
        <f t="shared" si="44"/>
        <v>0</v>
      </c>
      <c r="AB24" s="12">
        <f t="shared" si="44"/>
        <v>0</v>
      </c>
      <c r="AC24" s="12">
        <f t="shared" si="44"/>
        <v>0</v>
      </c>
      <c r="AD24" s="12"/>
      <c r="AE24" s="12"/>
      <c r="AF24" s="12">
        <f t="shared" ref="AF24:AJ24" si="45">COUNTIF(AF4:AF12,$C$24&amp;"*")</f>
        <v>0</v>
      </c>
      <c r="AG24" s="12">
        <f t="shared" si="45"/>
        <v>0</v>
      </c>
      <c r="AH24" s="12">
        <f t="shared" si="45"/>
        <v>0</v>
      </c>
      <c r="AI24" s="12">
        <f t="shared" si="45"/>
        <v>0</v>
      </c>
      <c r="AJ24" s="12">
        <f t="shared" si="45"/>
        <v>0</v>
      </c>
      <c r="AK24" s="12">
        <f t="shared" si="16"/>
        <v>0</v>
      </c>
      <c r="AL24" s="41">
        <f t="shared" si="17"/>
        <v>0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71">
        <f>SUM(AK16:AK24)</f>
        <v>189</v>
      </c>
      <c r="AL25" s="12"/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2"/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</sheetData>
  <autoFilter ref="$B$3:$AN$13"/>
  <conditionalFormatting sqref="K4:O5 R4:V6 Y4:Y7 Z4:AC5 AG4:AG12 AJ4:AJ10 AD5 AF5:AF7 AH5:AI12 F6:G6 K7 M7:O7 Z7:AC7 K9:O10 R9:S10 T9:U9 V9:V10 Y9:AB10 AC9 AF9:AF11 F10:G10 K12:M12">
    <cfRule type="cellIs" dxfId="9" priority="1" operator="equal">
      <formula>"INT - REC"</formula>
    </cfRule>
  </conditionalFormatting>
  <conditionalFormatting sqref="AK1:AK13 D4:F14 G4:G12 H4:J14 N4:O9 P4:Q14 R4:S10 W4:X14 Y4:Y10 Z4:AC7 AD4:AE14 AG4:AG12 AJ4:AJ12 K5:M10 T5:V10 AF5:AF12 AH5:AI12 Z9:AC10 L12:M12">
    <cfRule type="beginsWith" dxfId="0" priority="2" operator="beginsWith" text="PRE">
      <formula>LEFT((AK1),LEN("PRE"))=("PRE")</formula>
    </cfRule>
  </conditionalFormatting>
  <conditionalFormatting sqref="AK1:AK13 D4:F14 G4:G12 H4:J14 N4:O9 P4:Q14 R4:S10 W4:X14 Y4:Y10 Z4:AC7 AD4:AE14 AG4:AG12 AJ4:AJ12 K5:M10 T5:V10 AF5:AF12 AH5:AI12 Z9:AC10 L12:M12">
    <cfRule type="beginsWith" dxfId="1" priority="3" operator="beginsWith" text="VRE">
      <formula>LEFT((AK1),LEN("VRE"))=("VRE")</formula>
    </cfRule>
  </conditionalFormatting>
  <conditionalFormatting sqref="AK1:AK13 D4:F14 G4:G12 H4:J14 N4:O9 P4:Q14 R4:S10 W4:X14 Y4:Y10 Z4:AC7 AD4:AE14 AG4:AG12 AJ4:AJ12 K5:M10 T5:V10 AF5:AF12 AH5:AI12 Z9:AC10 L12:M12 AP12">
    <cfRule type="beginsWith" dxfId="2" priority="4" operator="beginsWith" text="ONL">
      <formula>LEFT((AK1),LEN("ONL"))=("ONL")</formula>
    </cfRule>
  </conditionalFormatting>
  <conditionalFormatting sqref="AK1:AK13 D4:F14 G4:G12 H4:J14 N4:O9 P4:Q14 R4:S10 W4:X14 Y4:Y10 Z4:AC7 AD4:AE14 AG4:AG12 AJ4:AJ12 K5:M10 T5:V10 AF5:AF12 AH5:AI12 Z9:AC10 L12:M12 AP12">
    <cfRule type="beginsWith" dxfId="3" priority="5" operator="beginsWith" text="ATR">
      <formula>LEFT((AK1),LEN("ATR"))=("ATR")</formula>
    </cfRule>
  </conditionalFormatting>
  <conditionalFormatting sqref="AK1:AK13 D4:F14 G4:G12 H4:J14 N4:O9 P4:Q14 R4:S10 W4:X14 Y4:Y10 Z4:AC7 AD4:AE14 AG4:AG12 AJ4:AJ12 K5:M10 T5:V10 AF5:AF12 AH5:AI12 Z9:AC10 L12:M12 AP12">
    <cfRule type="beginsWith" dxfId="4" priority="6" operator="beginsWith" text="AUJ">
      <formula>LEFT((AK1),LEN("AUJ"))=("AUJ")</formula>
    </cfRule>
  </conditionalFormatting>
  <conditionalFormatting sqref="AK1:AK13 D4:F14 G4:G12 H4:J14 N4:O9 P4:Q14 R4:S10 W4:X14 Y4:Y10 Z4:AC7 AD4:AE14 AG4:AG12 AJ4:AJ12 K5:M10 T5:V10 AF5:AF12 AH5:AI12 Z9:AC10 L12:M12 AP12">
    <cfRule type="beginsWith" dxfId="5" priority="7" operator="beginsWith" text="REC">
      <formula>LEFT((AK1),LEN("REC"))=("REC")</formula>
    </cfRule>
  </conditionalFormatting>
  <conditionalFormatting sqref="AK1:AK13 D4:F14 G4:G12 H4:J14 N4:O9 P4:Q14 R4:S10 W4:X14 Y4:Y10 Z4:AC7 AD4:AE14 AG4:AG12 AJ4:AJ12 K5:M10 T5:V10 AF5:AF12 AH5:AI12 Z9:AC10 L12:M12 AP12">
    <cfRule type="beginsWith" dxfId="6" priority="8" operator="beginsWith" text="CLI">
      <formula>LEFT((AK1),LEN("CLI"))=("CLI")</formula>
    </cfRule>
  </conditionalFormatting>
  <conditionalFormatting sqref="AK1:AK13 D4:F14 G4:G12 H4:J14 N4:O9 P4:Q14 R4:S10 W4:X14 Y4:Y10 Z4:AC7 AD4:AE14 AG4:AG12 AJ4:AJ12 K5:M10 T5:V10 AF5:AF12 AH5:AI12 Z9:AC10 L12:M12 AP12">
    <cfRule type="beginsWith" dxfId="7" priority="9" operator="beginsWith" text="INT">
      <formula>LEFT((AK1),LEN("INT"))=("INT")</formula>
    </cfRule>
  </conditionalFormatting>
  <conditionalFormatting sqref="D4:F14 G4:G12 H4:J14 N4:O9 P4:Q14 R4:S10 W4:X14 Y4:Y10 Z4:AC7 AD4:AE14 AG4:AG12 AJ4:AJ12 K5:M10 T5:V10 AF5:AF12 AH5:AI12 Z9:AC10 L12:M12">
    <cfRule type="beginsWith" dxfId="8" priority="10" operator="beginsWith" text="CLIC">
      <formula>LEFT((D4),LEN("CLIC"))=("CLIC")</formula>
    </cfRule>
  </conditionalFormatting>
  <conditionalFormatting sqref="AP4:AP5 AP7:AP8 AP10">
    <cfRule type="beginsWith" dxfId="2" priority="11" operator="beginsWith" text="ONL">
      <formula>LEFT((AP4),LEN("ONL"))=("ONL")</formula>
    </cfRule>
  </conditionalFormatting>
  <conditionalFormatting sqref="AP4:AP5 AP7:AP8 AP10">
    <cfRule type="beginsWith" dxfId="3" priority="12" operator="beginsWith" text="ATR">
      <formula>LEFT((AP4),LEN("ATR"))=("ATR")</formula>
    </cfRule>
  </conditionalFormatting>
  <conditionalFormatting sqref="AP4:AP5 AP7:AP8 AP10">
    <cfRule type="beginsWith" dxfId="4" priority="13" operator="beginsWith" text="AUJ">
      <formula>LEFT((AP4),LEN("AUJ"))=("AUJ")</formula>
    </cfRule>
  </conditionalFormatting>
  <conditionalFormatting sqref="AP4:AP5 AP7:AP8 AP10">
    <cfRule type="beginsWith" dxfId="5" priority="14" operator="beginsWith" text="REC">
      <formula>LEFT((AP4),LEN("REC"))=("REC")</formula>
    </cfRule>
  </conditionalFormatting>
  <conditionalFormatting sqref="AP4:AP5 AP7:AP8 AP10">
    <cfRule type="beginsWith" dxfId="6" priority="15" operator="beginsWith" text="CLI">
      <formula>LEFT((AP4),LEN("CLI"))=("CLI")</formula>
    </cfRule>
  </conditionalFormatting>
  <conditionalFormatting sqref="AP4:AP5 AP7:AP8 AP10">
    <cfRule type="beginsWith" dxfId="7" priority="16" operator="beginsWith" text="INT">
      <formula>LEFT((AP4),LEN("INT"))=("INT")</formula>
    </cfRule>
  </conditionalFormatting>
  <conditionalFormatting sqref="AP11">
    <cfRule type="beginsWith" dxfId="2" priority="17" operator="beginsWith" text="ONL">
      <formula>LEFT((AP11),LEN("ONL"))=("ONL")</formula>
    </cfRule>
  </conditionalFormatting>
  <conditionalFormatting sqref="AP11">
    <cfRule type="beginsWith" dxfId="3" priority="18" operator="beginsWith" text="ATR">
      <formula>LEFT((AP11),LEN("ATR"))=("ATR")</formula>
    </cfRule>
  </conditionalFormatting>
  <conditionalFormatting sqref="AP11">
    <cfRule type="beginsWith" dxfId="4" priority="19" operator="beginsWith" text="AUJ">
      <formula>LEFT((AP11),LEN("AUJ"))=("AUJ")</formula>
    </cfRule>
  </conditionalFormatting>
  <conditionalFormatting sqref="AP11">
    <cfRule type="beginsWith" dxfId="5" priority="20" operator="beginsWith" text="REC">
      <formula>LEFT((AP11),LEN("REC"))=("REC")</formula>
    </cfRule>
  </conditionalFormatting>
  <conditionalFormatting sqref="AP11">
    <cfRule type="beginsWith" dxfId="6" priority="21" operator="beginsWith" text="CLI">
      <formula>LEFT((AP11),LEN("CLI"))=("CLI")</formula>
    </cfRule>
  </conditionalFormatting>
  <conditionalFormatting sqref="AP11">
    <cfRule type="beginsWith" dxfId="7" priority="22" operator="beginsWith" text="INT">
      <formula>LEFT((AP11),LEN("INT"))=("INT")</formula>
    </cfRule>
  </conditionalFormatting>
  <conditionalFormatting sqref="AP6">
    <cfRule type="beginsWith" dxfId="2" priority="23" operator="beginsWith" text="ONL">
      <formula>LEFT((AP6),LEN("ONL"))=("ONL")</formula>
    </cfRule>
  </conditionalFormatting>
  <conditionalFormatting sqref="AP6">
    <cfRule type="beginsWith" dxfId="3" priority="24" operator="beginsWith" text="ATR">
      <formula>LEFT((AP6),LEN("ATR"))=("ATR")</formula>
    </cfRule>
  </conditionalFormatting>
  <conditionalFormatting sqref="AP6">
    <cfRule type="beginsWith" dxfId="4" priority="25" operator="beginsWith" text="AUJ">
      <formula>LEFT((AP6),LEN("AUJ"))=("AUJ")</formula>
    </cfRule>
  </conditionalFormatting>
  <conditionalFormatting sqref="AP6">
    <cfRule type="beginsWith" dxfId="5" priority="26" operator="beginsWith" text="REC">
      <formula>LEFT((AP6),LEN("REC"))=("REC")</formula>
    </cfRule>
  </conditionalFormatting>
  <conditionalFormatting sqref="AP6">
    <cfRule type="beginsWith" dxfId="6" priority="27" operator="beginsWith" text="CLI">
      <formula>LEFT((AP6),LEN("CLI"))=("CLI")</formula>
    </cfRule>
  </conditionalFormatting>
  <conditionalFormatting sqref="AP6">
    <cfRule type="beginsWith" dxfId="7" priority="28" operator="beginsWith" text="INT">
      <formula>LEFT((AP6),LEN("INT"))=("INT")</formula>
    </cfRule>
  </conditionalFormatting>
  <conditionalFormatting sqref="AP9:AP10">
    <cfRule type="beginsWith" dxfId="0" priority="29" operator="beginsWith" text="PRE">
      <formula>LEFT((AP9),LEN("PRE"))=("PRE")</formula>
    </cfRule>
  </conditionalFormatting>
  <conditionalFormatting sqref="AP9:AP10">
    <cfRule type="beginsWith" dxfId="1" priority="30" operator="beginsWith" text="VRE">
      <formula>LEFT((AP9),LEN("VRE"))=("VRE")</formula>
    </cfRule>
  </conditionalFormatting>
  <conditionalFormatting sqref="AP9">
    <cfRule type="beginsWith" dxfId="2" priority="31" operator="beginsWith" text="ONL">
      <formula>LEFT((AP9),LEN("ONL"))=("ONL")</formula>
    </cfRule>
  </conditionalFormatting>
  <conditionalFormatting sqref="AP9">
    <cfRule type="beginsWith" dxfId="3" priority="32" operator="beginsWith" text="ATR">
      <formula>LEFT((AP9),LEN("ATR"))=("ATR")</formula>
    </cfRule>
  </conditionalFormatting>
  <conditionalFormatting sqref="AP9">
    <cfRule type="beginsWith" dxfId="4" priority="33" operator="beginsWith" text="AUJ">
      <formula>LEFT((AP9),LEN("AUJ"))=("AUJ")</formula>
    </cfRule>
  </conditionalFormatting>
  <conditionalFormatting sqref="AP9">
    <cfRule type="beginsWith" dxfId="5" priority="34" operator="beginsWith" text="REC">
      <formula>LEFT((AP9),LEN("REC"))=("REC")</formula>
    </cfRule>
  </conditionalFormatting>
  <conditionalFormatting sqref="AP9">
    <cfRule type="beginsWith" dxfId="6" priority="35" operator="beginsWith" text="CLI">
      <formula>LEFT((AP9),LEN("CLI"))=("CLI")</formula>
    </cfRule>
  </conditionalFormatting>
  <conditionalFormatting sqref="AP9">
    <cfRule type="beginsWith" dxfId="7" priority="36" operator="beginsWith" text="INT">
      <formula>LEFT((AP9),LEN("INT"))=("INT")</formula>
    </cfRule>
  </conditionalFormatting>
  <conditionalFormatting sqref="AG4:AG6 AJ4:AJ6 K5:K7 L5:L6 M5:O7 Q5 R5:V6 Y5:Y7 Z5:AC6 AD5 AF5:AF6 AH5:AI6 N9:O9 Z9:AB10 Y10 AC10 AF10:AF11 L12:M12">
    <cfRule type="beginsWith" dxfId="0" priority="37" operator="beginsWith" text="PRE">
      <formula>LEFT((AG4),LEN("PRE"))=("PRE")</formula>
    </cfRule>
  </conditionalFormatting>
  <conditionalFormatting sqref="AG4:AG6 AJ4:AJ6 K5:K7 L5:L6 M5:O7 Q5 R5:V6 Y5:Y7 Z5:AC6 AD5 AF5:AF6 AH5:AI6 N9:O9 Z9:AB10 Y10 AC10 AF10:AF11 L12:M12">
    <cfRule type="beginsWith" dxfId="1" priority="38" operator="beginsWith" text="VRE">
      <formula>LEFT((AG4),LEN("VRE"))=("VRE")</formula>
    </cfRule>
  </conditionalFormatting>
  <conditionalFormatting sqref="AG4:AG6 AJ4:AJ6 K5:K7 L5:L6 M5:O7 Q5 R5:V6 Y5:Y7 Z5:AC6 AD5 AF5:AF6 AH5:AI6 N9:O9 Z9:AB10 Y10 AC10 AF10:AF11 L12:M12">
    <cfRule type="beginsWith" dxfId="2" priority="39" operator="beginsWith" text="ONL">
      <formula>LEFT((AG4),LEN("ONL"))=("ONL")</formula>
    </cfRule>
  </conditionalFormatting>
  <conditionalFormatting sqref="AG4:AG6 AJ4:AJ6 K5:K7 L5:L6 M5:O7 Q5 R5:V6 Y5:Y7 Z5:AC6 AD5 AF5:AF6 AH5:AI6 N9:O9 Z9:AB10 Y10 AC10 AF10:AF11 L12:M12">
    <cfRule type="beginsWith" dxfId="3" priority="40" operator="beginsWith" text="ATR">
      <formula>LEFT((AG4),LEN("ATR"))=("ATR")</formula>
    </cfRule>
  </conditionalFormatting>
  <conditionalFormatting sqref="AG4:AG6 AJ4:AJ6 K5:K7 L5:L6 M5:O7 Q5 R5:V6 Y5:Y7 Z5:AC6 AD5 AF5:AF6 AH5:AI6 N9:O9 Z9:AB10 Y10 AC10 AF10:AF11 L12:M12">
    <cfRule type="beginsWith" dxfId="4" priority="41" operator="beginsWith" text="AUJ">
      <formula>LEFT((AG4),LEN("AUJ"))=("AUJ")</formula>
    </cfRule>
  </conditionalFormatting>
  <conditionalFormatting sqref="AG4:AG6 AJ4:AJ6 K5:K7 L5:L6 M5:O7 Q5 R5:V6 Y5:Y7 Z5:AC6 AD5 AF5:AF6 AH5:AI6 N9:O9 Z9:AB10 Y10 AC10 AF10:AF11 L12:M12">
    <cfRule type="beginsWith" dxfId="5" priority="42" operator="beginsWith" text="REC">
      <formula>LEFT((AG4),LEN("REC"))=("REC")</formula>
    </cfRule>
  </conditionalFormatting>
  <conditionalFormatting sqref="AG4:AG6 AJ4:AJ6 K5:K7 L5:L6 M5:O7 Q5 R5:V6 Y5:Y7 Z5:AC6 AD5 AF5:AF6 AH5:AI6 N9:O9 Z9:AB10 Y10 AC10 AF10:AF11 L12:M12">
    <cfRule type="beginsWith" dxfId="6" priority="43" operator="beginsWith" text="CLI">
      <formula>LEFT((AG4),LEN("CLI"))=("CLI")</formula>
    </cfRule>
  </conditionalFormatting>
  <conditionalFormatting sqref="AG4:AG6 AJ4:AJ6 K5:K7 L5:L6 M5:O7 Q5 R5:V6 Y5:Y7 Z5:AC6 AD5 AF5:AF6 AH5:AI6 N9:O9 Z9:AB10 Y10 AC10 AF10:AF11 L12:M12">
    <cfRule type="beginsWith" dxfId="7" priority="44" operator="beginsWith" text="INT">
      <formula>LEFT((AG4),LEN("INT"))=("INT")</formula>
    </cfRule>
  </conditionalFormatting>
  <conditionalFormatting sqref="AG4:AG6 AJ4:AJ6 K5:K7 L5:L6 M5:O7 Q5 R5:V6 Y5:Y7 Z5:AC6 AD5 AF5:AF6 AH5:AI6 N9:O9 Z9:AB10 Y10 AC10 AF10:AF11 L12:M12">
    <cfRule type="beginsWith" dxfId="8" priority="45" operator="beginsWith" text="CLIC">
      <formula>LEFT((AG4),LEN("CLIC"))=("CLIC")</formula>
    </cfRule>
  </conditionalFormatting>
  <conditionalFormatting sqref="F10:G10 K10:O10 R10:S10 V10">
    <cfRule type="beginsWith" dxfId="0" priority="46" operator="beginsWith" text="PRE">
      <formula>LEFT((F10),LEN("PRE"))=("PRE")</formula>
    </cfRule>
  </conditionalFormatting>
  <conditionalFormatting sqref="F10:G10 K10:O10 R10:S10 V10">
    <cfRule type="beginsWith" dxfId="1" priority="47" operator="beginsWith" text="VRE">
      <formula>LEFT((F10),LEN("VRE"))=("VRE")</formula>
    </cfRule>
  </conditionalFormatting>
  <conditionalFormatting sqref="F10:G10 K10:O10 R10:S10 V10">
    <cfRule type="beginsWith" dxfId="2" priority="48" operator="beginsWith" text="ONL">
      <formula>LEFT((F10),LEN("ONL"))=("ONL")</formula>
    </cfRule>
  </conditionalFormatting>
  <conditionalFormatting sqref="F10:G10 K10:O10 R10:S10 V10">
    <cfRule type="beginsWith" dxfId="3" priority="49" operator="beginsWith" text="ATR">
      <formula>LEFT((F10),LEN("ATR"))=("ATR")</formula>
    </cfRule>
  </conditionalFormatting>
  <conditionalFormatting sqref="F10:G10 K10:O10 R10:S10 V10">
    <cfRule type="beginsWith" dxfId="4" priority="50" operator="beginsWith" text="AUJ">
      <formula>LEFT((F10),LEN("AUJ"))=("AUJ")</formula>
    </cfRule>
  </conditionalFormatting>
  <conditionalFormatting sqref="F10:G10 K10:O10 R10:S10 V10">
    <cfRule type="beginsWith" dxfId="5" priority="51" operator="beginsWith" text="REC">
      <formula>LEFT((F10),LEN("REC"))=("REC")</formula>
    </cfRule>
  </conditionalFormatting>
  <conditionalFormatting sqref="F10:G10 K10:O10 R10:S10 V10">
    <cfRule type="beginsWith" dxfId="6" priority="52" operator="beginsWith" text="CLI">
      <formula>LEFT((F10),LEN("CLI"))=("CLI")</formula>
    </cfRule>
  </conditionalFormatting>
  <conditionalFormatting sqref="F10:G10 K10:O10 R10:S10 V10">
    <cfRule type="beginsWith" dxfId="7" priority="53" operator="beginsWith" text="INT">
      <formula>LEFT((F10),LEN("INT"))=("INT")</formula>
    </cfRule>
  </conditionalFormatting>
  <conditionalFormatting sqref="F10:G10 K10:O10 R10:S10 V10">
    <cfRule type="beginsWith" dxfId="8" priority="54" operator="beginsWith" text="CLIC">
      <formula>LEFT((F10),LEN("CLIC"))=("CLIC")</formula>
    </cfRule>
  </conditionalFormatting>
  <conditionalFormatting sqref="AG7:AI12 R10:V10 Y10:AC10 AF10:AF11 AJ10">
    <cfRule type="beginsWith" dxfId="0" priority="55" operator="beginsWith" text="PRE">
      <formula>LEFT((AG7),LEN("PRE"))=("PRE")</formula>
    </cfRule>
  </conditionalFormatting>
  <conditionalFormatting sqref="AG7:AI12 R10:V10 Y10:AC10 AF10:AF11 AJ10">
    <cfRule type="beginsWith" dxfId="1" priority="56" operator="beginsWith" text="VRE">
      <formula>LEFT((AG7),LEN("VRE"))=("VRE")</formula>
    </cfRule>
  </conditionalFormatting>
  <conditionalFormatting sqref="AG7:AI12 R10:V10 Y10:AC10 AF10:AF11 AJ10">
    <cfRule type="beginsWith" dxfId="2" priority="57" operator="beginsWith" text="ONL">
      <formula>LEFT((AG7),LEN("ONL"))=("ONL")</formula>
    </cfRule>
  </conditionalFormatting>
  <conditionalFormatting sqref="AG7:AI12 R10:V10 Y10:AC10 AF10:AF11 AJ10">
    <cfRule type="beginsWith" dxfId="3" priority="58" operator="beginsWith" text="ATR">
      <formula>LEFT((AG7),LEN("ATR"))=("ATR")</formula>
    </cfRule>
  </conditionalFormatting>
  <conditionalFormatting sqref="AG7:AI12 R10:V10 Y10:AC10 AF10:AF11 AJ10">
    <cfRule type="beginsWith" dxfId="4" priority="59" operator="beginsWith" text="AUJ">
      <formula>LEFT((AG7),LEN("AUJ"))=("AUJ")</formula>
    </cfRule>
  </conditionalFormatting>
  <conditionalFormatting sqref="AG7:AI12 R10:V10 Y10:AC10 AF10:AF11 AJ10">
    <cfRule type="beginsWith" dxfId="5" priority="60" operator="beginsWith" text="REC">
      <formula>LEFT((AG7),LEN("REC"))=("REC")</formula>
    </cfRule>
  </conditionalFormatting>
  <conditionalFormatting sqref="AG7:AI12 R10:V10 Y10:AC10 AF10:AF11 AJ10">
    <cfRule type="beginsWith" dxfId="6" priority="61" operator="beginsWith" text="CLI">
      <formula>LEFT((AG7),LEN("CLI"))=("CLI")</formula>
    </cfRule>
  </conditionalFormatting>
  <conditionalFormatting sqref="AG7:AI12 R10:V10 Y10:AC10 AF10:AF11 AJ10">
    <cfRule type="beginsWith" dxfId="7" priority="62" operator="beginsWith" text="INT">
      <formula>LEFT((AG7),LEN("INT"))=("INT")</formula>
    </cfRule>
  </conditionalFormatting>
  <conditionalFormatting sqref="AG7:AI12 R10:V10 Y10:AC10 AF10:AF11 AJ10">
    <cfRule type="beginsWith" dxfId="8" priority="63" operator="beginsWith" text="CLIC">
      <formula>LEFT((AG7),LEN("CLIC"))=("CLIC")</formula>
    </cfRule>
  </conditionalFormatting>
  <conditionalFormatting sqref="AH7:AI12 Y10:AB10 AF10:AF11 AJ10">
    <cfRule type="beginsWith" dxfId="0" priority="64" operator="beginsWith" text="PRE">
      <formula>LEFT((AH7),LEN("PRE"))=("PRE")</formula>
    </cfRule>
  </conditionalFormatting>
  <conditionalFormatting sqref="AH7:AI12 Y10:AB10 AF10:AF11 AJ10">
    <cfRule type="beginsWith" dxfId="1" priority="65" operator="beginsWith" text="VRE">
      <formula>LEFT((AH7),LEN("VRE"))=("VRE")</formula>
    </cfRule>
  </conditionalFormatting>
  <conditionalFormatting sqref="AH7:AI12 Y10:AB10 AF10:AF11 AJ10">
    <cfRule type="beginsWith" dxfId="2" priority="66" operator="beginsWith" text="ONL">
      <formula>LEFT((AH7),LEN("ONL"))=("ONL")</formula>
    </cfRule>
  </conditionalFormatting>
  <conditionalFormatting sqref="AH7:AI12 Y10:AB10 AF10:AF11 AJ10">
    <cfRule type="beginsWith" dxfId="3" priority="67" operator="beginsWith" text="ATR">
      <formula>LEFT((AH7),LEN("ATR"))=("ATR")</formula>
    </cfRule>
  </conditionalFormatting>
  <conditionalFormatting sqref="AH7:AI12 Y10:AB10 AF10:AF11 AJ10">
    <cfRule type="beginsWith" dxfId="4" priority="68" operator="beginsWith" text="AUJ">
      <formula>LEFT((AH7),LEN("AUJ"))=("AUJ")</formula>
    </cfRule>
  </conditionalFormatting>
  <conditionalFormatting sqref="AH7:AI12 Y10:AB10 AF10:AF11 AJ10">
    <cfRule type="beginsWith" dxfId="5" priority="69" operator="beginsWith" text="REC">
      <formula>LEFT((AH7),LEN("REC"))=("REC")</formula>
    </cfRule>
  </conditionalFormatting>
  <conditionalFormatting sqref="AH7:AI12 Y10:AB10 AF10:AF11 AJ10">
    <cfRule type="beginsWith" dxfId="6" priority="70" operator="beginsWith" text="CLI">
      <formula>LEFT((AH7),LEN("CLI"))=("CLI")</formula>
    </cfRule>
  </conditionalFormatting>
  <conditionalFormatting sqref="AH7:AI12 Y10:AB10 AF10:AF11 AJ10">
    <cfRule type="beginsWith" dxfId="7" priority="71" operator="beginsWith" text="INT">
      <formula>LEFT((AH7),LEN("INT"))=("INT")</formula>
    </cfRule>
  </conditionalFormatting>
  <conditionalFormatting sqref="AH7:AI12 Y10:AB10 AF10:AF11 AJ10">
    <cfRule type="beginsWith" dxfId="8" priority="72" operator="beginsWith" text="CLIC">
      <formula>LEFT((AH7),LEN("CLIC"))=("CLIC")</formula>
    </cfRule>
  </conditionalFormatting>
  <conditionalFormatting sqref="AG4:AG6 AJ4:AJ6 K5:K7 L5:L6 M5:N7 R5:V6 Y5:Y7 Z5:AC6 AD5 AF5:AF6 AH5:AI6 O6:O7 N9:O9 Z9:AB10 Y10 AC10 AF10:AF11 L12:M12">
    <cfRule type="beginsWith" dxfId="0" priority="73" operator="beginsWith" text="PRE">
      <formula>LEFT((AG4),LEN("PRE"))=("PRE")</formula>
    </cfRule>
  </conditionalFormatting>
  <conditionalFormatting sqref="AG4:AG6 AJ4:AJ6 K5:K7 L5:L6 M5:N7 R5:V6 Y5:Y7 Z5:AC6 AD5 AF5:AF6 AH5:AI6 O6:O7 N9:O9 Z9:AB10 Y10 AC10 AF10:AF11 L12:M12">
    <cfRule type="beginsWith" dxfId="1" priority="74" operator="beginsWith" text="VRE">
      <formula>LEFT((AG4),LEN("VRE"))=("VRE")</formula>
    </cfRule>
  </conditionalFormatting>
  <conditionalFormatting sqref="AG4:AG6 AJ4:AJ6 K5:K7 L5:L6 M5:N7 R5:V6 Y5:Y7 Z5:AC6 AD5 AF5:AF6 AH5:AI6 O6:O7 N9:O9 Z9:AB10 Y10 AC10 AF10:AF11 L12:M12">
    <cfRule type="beginsWith" dxfId="2" priority="75" operator="beginsWith" text="ONL">
      <formula>LEFT((AG4),LEN("ONL"))=("ONL")</formula>
    </cfRule>
  </conditionalFormatting>
  <conditionalFormatting sqref="AG4:AG6 AJ4:AJ6 K5:K7 L5:L6 M5:N7 R5:V6 Y5:Y7 Z5:AC6 AD5 AF5:AF6 AH5:AI6 O6:O7 N9:O9 Z9:AB10 Y10 AC10 AF10:AF11 L12:M12">
    <cfRule type="beginsWith" dxfId="3" priority="76" operator="beginsWith" text="ATR">
      <formula>LEFT((AG4),LEN("ATR"))=("ATR")</formula>
    </cfRule>
  </conditionalFormatting>
  <conditionalFormatting sqref="AG4:AG6 AJ4:AJ6 K5:K7 L5:L6 M5:N7 R5:V6 Y5:Y7 Z5:AC6 AD5 AF5:AF6 AH5:AI6 O6:O7 N9:O9 Z9:AB10 Y10 AC10 AF10:AF11 L12:M12">
    <cfRule type="beginsWith" dxfId="4" priority="77" operator="beginsWith" text="AUJ">
      <formula>LEFT((AG4),LEN("AUJ"))=("AUJ")</formula>
    </cfRule>
  </conditionalFormatting>
  <conditionalFormatting sqref="AG4:AG6 AJ4:AJ6 K5:K7 L5:L6 M5:N7 R5:V6 Y5:Y7 Z5:AC6 AD5 AF5:AF6 AH5:AI6 O6:O7 N9:O9 Z9:AB10 Y10 AC10 AF10:AF11 L12:M12">
    <cfRule type="beginsWith" dxfId="5" priority="78" operator="beginsWith" text="REC">
      <formula>LEFT((AG4),LEN("REC"))=("REC")</formula>
    </cfRule>
  </conditionalFormatting>
  <conditionalFormatting sqref="AG4:AG6 AJ4:AJ6 K5:K7 L5:L6 M5:N7 R5:V6 Y5:Y7 Z5:AC6 AD5 AF5:AF6 AH5:AI6 O6:O7 N9:O9 Z9:AB10 Y10 AC10 AF10:AF11 L12:M12">
    <cfRule type="beginsWith" dxfId="6" priority="79" operator="beginsWith" text="CLI">
      <formula>LEFT((AG4),LEN("CLI"))=("CLI")</formula>
    </cfRule>
  </conditionalFormatting>
  <conditionalFormatting sqref="AG4:AG6 AJ4:AJ6 K5:K7 L5:L6 M5:N7 R5:V6 Y5:Y7 Z5:AC6 AD5 AF5:AF6 AH5:AI6 O6:O7 N9:O9 Z9:AB10 Y10 AC10 AF10:AF11 L12:M12">
    <cfRule type="beginsWith" dxfId="7" priority="80" operator="beginsWith" text="INT">
      <formula>LEFT((AG4),LEN("INT"))=("INT")</formula>
    </cfRule>
  </conditionalFormatting>
  <conditionalFormatting sqref="AG4:AG6 AJ4:AJ6 K5:K7 L5:L6 M5:N7 R5:V6 Y5:Y7 Z5:AC6 AD5 AF5:AF6 AH5:AI6 O6:O7 N9:O9 Z9:AB10 Y10 AC10 AF10:AF11 L12:M12">
    <cfRule type="beginsWith" dxfId="8" priority="81" operator="beginsWith" text="CLIC">
      <formula>LEFT((AG4),LEN("CLIC"))=("CLIC")</formula>
    </cfRule>
  </conditionalFormatting>
  <conditionalFormatting sqref="AG4:AG6 AJ4:AJ6 K5:N5 Q5 R5:V6 Y5:Y7 Z5:AC6 AD5 AF5:AF6 AH5:AI6 Z9:AB10 Y10 AC10 AF10:AF11 L12:M12">
    <cfRule type="beginsWith" dxfId="0" priority="82" operator="beginsWith" text="PRE">
      <formula>LEFT((AG4),LEN("PRE"))=("PRE")</formula>
    </cfRule>
  </conditionalFormatting>
  <conditionalFormatting sqref="AG4:AG6 AJ4:AJ6 K5:N5 Q5 R5:V6 Y5:Y7 Z5:AC6 AD5 AF5:AF6 AH5:AI6 Z9:AB10 Y10 AC10 AF10:AF11 L12:M12">
    <cfRule type="beginsWith" dxfId="1" priority="83" operator="beginsWith" text="VRE">
      <formula>LEFT((AG4),LEN("VRE"))=("VRE")</formula>
    </cfRule>
  </conditionalFormatting>
  <conditionalFormatting sqref="AG4:AG6 AJ4:AJ6 K5:N5 Q5 R5:V6 Y5:Y7 Z5:AC6 AD5 AF5:AF6 AH5:AI6 Z9:AB10 Y10 AC10 AF10:AF11 L12:M12">
    <cfRule type="beginsWith" dxfId="2" priority="84" operator="beginsWith" text="ONL">
      <formula>LEFT((AG4),LEN("ONL"))=("ONL")</formula>
    </cfRule>
  </conditionalFormatting>
  <conditionalFormatting sqref="AG4:AG6 AJ4:AJ6 K5:N5 Q5 R5:V6 Y5:Y7 Z5:AC6 AD5 AF5:AF6 AH5:AI6 Z9:AB10 Y10 AC10 AF10:AF11 L12:M12">
    <cfRule type="beginsWith" dxfId="3" priority="85" operator="beginsWith" text="ATR">
      <formula>LEFT((AG4),LEN("ATR"))=("ATR")</formula>
    </cfRule>
  </conditionalFormatting>
  <conditionalFormatting sqref="AG4:AG6 AJ4:AJ6 K5:N5 Q5 R5:V6 Y5:Y7 Z5:AC6 AD5 AF5:AF6 AH5:AI6 Z9:AB10 Y10 AC10 AF10:AF11 L12:M12">
    <cfRule type="beginsWith" dxfId="4" priority="86" operator="beginsWith" text="AUJ">
      <formula>LEFT((AG4),LEN("AUJ"))=("AUJ")</formula>
    </cfRule>
  </conditionalFormatting>
  <conditionalFormatting sqref="AG4:AG6 AJ4:AJ6 K5:N5 Q5 R5:V6 Y5:Y7 Z5:AC6 AD5 AF5:AF6 AH5:AI6 Z9:AB10 Y10 AC10 AF10:AF11 L12:M12">
    <cfRule type="beginsWith" dxfId="5" priority="87" operator="beginsWith" text="REC">
      <formula>LEFT((AG4),LEN("REC"))=("REC")</formula>
    </cfRule>
  </conditionalFormatting>
  <conditionalFormatting sqref="AG4:AG6 AJ4:AJ6 K5:N5 Q5 R5:V6 Y5:Y7 Z5:AC6 AD5 AF5:AF6 AH5:AI6 Z9:AB10 Y10 AC10 AF10:AF11 L12:M12">
    <cfRule type="beginsWith" dxfId="6" priority="88" operator="beginsWith" text="CLI">
      <formula>LEFT((AG4),LEN("CLI"))=("CLI")</formula>
    </cfRule>
  </conditionalFormatting>
  <conditionalFormatting sqref="AG4:AG6 AJ4:AJ6 K5:N5 Q5 R5:V6 Y5:Y7 Z5:AC6 AD5 AF5:AF6 AH5:AI6 Z9:AB10 Y10 AC10 AF10:AF11 L12:M12">
    <cfRule type="beginsWith" dxfId="7" priority="89" operator="beginsWith" text="INT">
      <formula>LEFT((AG4),LEN("INT"))=("INT")</formula>
    </cfRule>
  </conditionalFormatting>
  <conditionalFormatting sqref="AG4:AG6 AJ4:AJ6 K5:N5 Q5 R5:V6 Y5:Y7 Z5:AC6 AD5 AF5:AF6 AH5:AI6 Z9:AB10 Y10 AC10 AF10:AF11 L12:M12">
    <cfRule type="beginsWith" dxfId="8" priority="90" operator="beginsWith" text="CLIC">
      <formula>LEFT((AG4),LEN("CLIC"))=("CLIC")</formula>
    </cfRule>
  </conditionalFormatting>
  <conditionalFormatting sqref="Y8:Y9 AF8 R11:U12 V11 N12:O12 Y12">
    <cfRule type="beginsWith" dxfId="0" priority="91" operator="beginsWith" text="PRE">
      <formula>LEFT((Y8),LEN("PRE"))=("PRE")</formula>
    </cfRule>
  </conditionalFormatting>
  <conditionalFormatting sqref="Y8:Y9 AF8 R11:U12 V11 N12:O12 Y12">
    <cfRule type="beginsWith" dxfId="1" priority="92" operator="beginsWith" text="VRE">
      <formula>LEFT((Y8),LEN("VRE"))=("VRE")</formula>
    </cfRule>
  </conditionalFormatting>
  <conditionalFormatting sqref="Y8:Y9 AF8 R11:U12 V11 N12:O12 Y12">
    <cfRule type="beginsWith" dxfId="2" priority="93" operator="beginsWith" text="ONL">
      <formula>LEFT((Y8),LEN("ONL"))=("ONL")</formula>
    </cfRule>
  </conditionalFormatting>
  <conditionalFormatting sqref="Y8:Y9 AF8 R11:U12 V11 N12:O12 Y12">
    <cfRule type="beginsWith" dxfId="3" priority="94" operator="beginsWith" text="ATR">
      <formula>LEFT((Y8),LEN("ATR"))=("ATR")</formula>
    </cfRule>
  </conditionalFormatting>
  <conditionalFormatting sqref="Y8:Y9 AF8 R11:U12 V11 N12:O12 Y12">
    <cfRule type="beginsWith" dxfId="4" priority="95" operator="beginsWith" text="AUJ">
      <formula>LEFT((Y8),LEN("AUJ"))=("AUJ")</formula>
    </cfRule>
  </conditionalFormatting>
  <conditionalFormatting sqref="Y8:Y9 AF8 R11:U12 V11 N12:O12 Y12">
    <cfRule type="beginsWith" dxfId="5" priority="96" operator="beginsWith" text="REC">
      <formula>LEFT((Y8),LEN("REC"))=("REC")</formula>
    </cfRule>
  </conditionalFormatting>
  <conditionalFormatting sqref="Y8:Y9 AF8 R11:U12 V11 N12:O12 Y12">
    <cfRule type="beginsWith" dxfId="6" priority="97" operator="beginsWith" text="CLI">
      <formula>LEFT((Y8),LEN("CLI"))=("CLI")</formula>
    </cfRule>
  </conditionalFormatting>
  <conditionalFormatting sqref="Y8:Y9 AF8 R11:U12 V11 N12:O12 Y12">
    <cfRule type="beginsWith" dxfId="7" priority="98" operator="beginsWith" text="INT">
      <formula>LEFT((Y8),LEN("INT"))=("INT")</formula>
    </cfRule>
  </conditionalFormatting>
  <conditionalFormatting sqref="Y8:Y9 AF8 R11:U12 V11 N12:O12 Y12">
    <cfRule type="beginsWith" dxfId="8" priority="99" operator="beginsWith" text="CLIC">
      <formula>LEFT((Y8),LEN("CLIC"))=("CLIC")</formula>
    </cfRule>
  </conditionalFormatting>
  <conditionalFormatting sqref="K12:O12">
    <cfRule type="beginsWith" dxfId="0" priority="100" operator="beginsWith" text="PRE">
      <formula>LEFT((K12),LEN("PRE"))=("PRE")</formula>
    </cfRule>
  </conditionalFormatting>
  <conditionalFormatting sqref="K12:O12">
    <cfRule type="beginsWith" dxfId="1" priority="101" operator="beginsWith" text="VRE">
      <formula>LEFT((K12),LEN("VRE"))=("VRE")</formula>
    </cfRule>
  </conditionalFormatting>
  <conditionalFormatting sqref="K12:O12">
    <cfRule type="beginsWith" dxfId="2" priority="102" operator="beginsWith" text="ONL">
      <formula>LEFT((K12),LEN("ONL"))=("ONL")</formula>
    </cfRule>
  </conditionalFormatting>
  <conditionalFormatting sqref="K12:O12">
    <cfRule type="beginsWith" dxfId="3" priority="103" operator="beginsWith" text="ATR">
      <formula>LEFT((K12),LEN("ATR"))=("ATR")</formula>
    </cfRule>
  </conditionalFormatting>
  <conditionalFormatting sqref="K12:O12">
    <cfRule type="beginsWith" dxfId="4" priority="104" operator="beginsWith" text="AUJ">
      <formula>LEFT((K12),LEN("AUJ"))=("AUJ")</formula>
    </cfRule>
  </conditionalFormatting>
  <conditionalFormatting sqref="K12:O12">
    <cfRule type="beginsWith" dxfId="5" priority="105" operator="beginsWith" text="REC">
      <formula>LEFT((K12),LEN("REC"))=("REC")</formula>
    </cfRule>
  </conditionalFormatting>
  <conditionalFormatting sqref="K12:O12">
    <cfRule type="beginsWith" dxfId="6" priority="106" operator="beginsWith" text="CLI">
      <formula>LEFT((K12),LEN("CLI"))=("CLI")</formula>
    </cfRule>
  </conditionalFormatting>
  <conditionalFormatting sqref="K12:O12">
    <cfRule type="beginsWith" dxfId="7" priority="107" operator="beginsWith" text="INT">
      <formula>LEFT((K12),LEN("INT"))=("INT")</formula>
    </cfRule>
  </conditionalFormatting>
  <conditionalFormatting sqref="K12:O12">
    <cfRule type="beginsWith" dxfId="8" priority="108" operator="beginsWith" text="CLIC">
      <formula>LEFT((K12),LEN("CLIC"))=("CLIC")</formula>
    </cfRule>
  </conditionalFormatting>
  <conditionalFormatting sqref="R12:U12">
    <cfRule type="beginsWith" dxfId="0" priority="109" operator="beginsWith" text="PRE">
      <formula>LEFT((R12),LEN("PRE"))=("PRE")</formula>
    </cfRule>
  </conditionalFormatting>
  <conditionalFormatting sqref="R12:U12">
    <cfRule type="beginsWith" dxfId="1" priority="110" operator="beginsWith" text="VRE">
      <formula>LEFT((R12),LEN("VRE"))=("VRE")</formula>
    </cfRule>
  </conditionalFormatting>
  <conditionalFormatting sqref="R12:U12">
    <cfRule type="beginsWith" dxfId="2" priority="111" operator="beginsWith" text="ONL">
      <formula>LEFT((R12),LEN("ONL"))=("ONL")</formula>
    </cfRule>
  </conditionalFormatting>
  <conditionalFormatting sqref="R12:U12">
    <cfRule type="beginsWith" dxfId="3" priority="112" operator="beginsWith" text="ATR">
      <formula>LEFT((R12),LEN("ATR"))=("ATR")</formula>
    </cfRule>
  </conditionalFormatting>
  <conditionalFormatting sqref="R12:U12">
    <cfRule type="beginsWith" dxfId="4" priority="113" operator="beginsWith" text="AUJ">
      <formula>LEFT((R12),LEN("AUJ"))=("AUJ")</formula>
    </cfRule>
  </conditionalFormatting>
  <conditionalFormatting sqref="R12:U12">
    <cfRule type="beginsWith" dxfId="5" priority="114" operator="beginsWith" text="REC">
      <formula>LEFT((R12),LEN("REC"))=("REC")</formula>
    </cfRule>
  </conditionalFormatting>
  <conditionalFormatting sqref="R12:U12">
    <cfRule type="beginsWith" dxfId="6" priority="115" operator="beginsWith" text="CLI">
      <formula>LEFT((R12),LEN("CLI"))=("CLI")</formula>
    </cfRule>
  </conditionalFormatting>
  <conditionalFormatting sqref="R12:U12">
    <cfRule type="beginsWith" dxfId="7" priority="116" operator="beginsWith" text="INT">
      <formula>LEFT((R12),LEN("INT"))=("INT")</formula>
    </cfRule>
  </conditionalFormatting>
  <conditionalFormatting sqref="R12:U12">
    <cfRule type="beginsWith" dxfId="8" priority="117" operator="beginsWith" text="CLIC">
      <formula>LEFT((R12),LEN("CLIC"))=("CLIC")</formula>
    </cfRule>
  </conditionalFormatting>
  <conditionalFormatting sqref="L4:N5 O4:O14 R4:V14 Y4:AC14 AG4:AG12 AJ4:AJ6 K5 AD5 AF5:AF6 AH5:AI12 AF8 AJ9:AJ10 AF10:AF11 K11 L11:N12">
    <cfRule type="beginsWith" dxfId="0" priority="118" operator="beginsWith" text="PRE">
      <formula>LEFT((L4),LEN("PRE"))=("PRE")</formula>
    </cfRule>
  </conditionalFormatting>
  <conditionalFormatting sqref="L4:N5 O4:O14 R4:V14 Y4:AC14 AG4:AG12 AJ4:AJ6 K5 AD5 AF5:AF6 AH5:AI12 AF8 AJ9:AJ10 AF10:AF11 K11 L11:N12">
    <cfRule type="beginsWith" dxfId="1" priority="119" operator="beginsWith" text="VRE">
      <formula>LEFT((L4),LEN("VRE"))=("VRE")</formula>
    </cfRule>
  </conditionalFormatting>
  <conditionalFormatting sqref="L4:N5 O4:O14 R4:V14 Y4:AC14 AG4:AG12 AJ4:AJ6 K5 AD5 AF5:AF6 AH5:AI12 AF8 AJ9:AJ10 AF10:AF11 K11 L11:N12">
    <cfRule type="beginsWith" dxfId="2" priority="120" operator="beginsWith" text="ONL">
      <formula>LEFT((L4),LEN("ONL"))=("ONL")</formula>
    </cfRule>
  </conditionalFormatting>
  <conditionalFormatting sqref="L4:N5 O4:O14 R4:V14 Y4:AC14 AG4:AG12 AJ4:AJ6 K5 AD5 AF5:AF6 AH5:AI12 AF8 AJ9:AJ10 AF10:AF11 K11 L11:N12">
    <cfRule type="beginsWith" dxfId="3" priority="121" operator="beginsWith" text="ATR">
      <formula>LEFT((L4),LEN("ATR"))=("ATR")</formula>
    </cfRule>
  </conditionalFormatting>
  <conditionalFormatting sqref="L4:N5 O4:O14 R4:V14 Y4:AC14 AG4:AG12 AJ4:AJ6 K5 AD5 AF5:AF6 AH5:AI12 AF8 AJ9:AJ10 AF10:AF11 K11 L11:N12">
    <cfRule type="beginsWith" dxfId="4" priority="122" operator="beginsWith" text="AUJ">
      <formula>LEFT((L4),LEN("AUJ"))=("AUJ")</formula>
    </cfRule>
  </conditionalFormatting>
  <conditionalFormatting sqref="L4:N5 O4:O14 R4:V14 Y4:AC14 AG4:AG12 AJ4:AJ6 K5 AD5 AF5:AF6 AH5:AI12 AF8 AJ9:AJ10 AF10:AF11 K11 L11:N12">
    <cfRule type="beginsWith" dxfId="5" priority="123" operator="beginsWith" text="REC">
      <formula>LEFT((L4),LEN("REC"))=("REC")</formula>
    </cfRule>
  </conditionalFormatting>
  <conditionalFormatting sqref="L4:N5 O4:O14 R4:V14 Y4:AC14 AG4:AG12 AJ4:AJ6 K5 AD5 AF5:AF6 AH5:AI12 AF8 AJ9:AJ10 AF10:AF11 K11 L11:N12">
    <cfRule type="beginsWith" dxfId="6" priority="124" operator="beginsWith" text="CLI">
      <formula>LEFT((L4),LEN("CLI"))=("CLI")</formula>
    </cfRule>
  </conditionalFormatting>
  <conditionalFormatting sqref="L4:N5 O4:O14 R4:V14 Y4:AC14 AG4:AG12 AJ4:AJ6 K5 AD5 AF5:AF6 AH5:AI12 AF8 AJ9:AJ10 AF10:AF11 K11 L11:N12">
    <cfRule type="beginsWith" dxfId="7" priority="125" operator="beginsWith" text="INT">
      <formula>LEFT((L4),LEN("INT"))=("INT")</formula>
    </cfRule>
  </conditionalFormatting>
  <conditionalFormatting sqref="L4:N5 O4:O14 R4:V14 Y4:AC14 AG4:AG12 AJ4:AJ6 K5 AD5 AF5:AF6 AH5:AI12 AF8 AJ9:AJ10 AF10:AF11 K11 L11:N12">
    <cfRule type="beginsWith" dxfId="8" priority="126" operator="beginsWith" text="CLIC">
      <formula>LEFT((L4),LEN("CLIC"))=("CLIC")</formula>
    </cfRule>
  </conditionalFormatting>
  <conditionalFormatting sqref="O4:O14 R4:V14 Y4:AC14 AG4:AG12 AJ4:AJ6 K5:N5 AD5 AF5:AF6 AH5:AI12 AF8 AJ9:AJ10 AF10:AF11 L12:N12">
    <cfRule type="beginsWith" dxfId="0" priority="127" operator="beginsWith" text="PRE">
      <formula>LEFT((O4),LEN("PRE"))=("PRE")</formula>
    </cfRule>
  </conditionalFormatting>
  <conditionalFormatting sqref="O4:O14 R4:V14 Y4:AC14 AG4:AG12 AJ4:AJ6 K5:N5 AD5 AF5:AF6 AH5:AI12 AF8 AJ9:AJ10 AF10:AF11 L12:N12">
    <cfRule type="beginsWith" dxfId="1" priority="128" operator="beginsWith" text="VRE">
      <formula>LEFT((O4),LEN("VRE"))=("VRE")</formula>
    </cfRule>
  </conditionalFormatting>
  <conditionalFormatting sqref="O4:O14 R4:V14 Y4:AC14 AG4:AG12 AJ4:AJ6 K5:N5 AD5 AF5:AF6 AH5:AI12 AF8 AJ9:AJ10 AF10:AF11 L12:N12">
    <cfRule type="beginsWith" dxfId="2" priority="129" operator="beginsWith" text="ONL">
      <formula>LEFT((O4),LEN("ONL"))=("ONL")</formula>
    </cfRule>
  </conditionalFormatting>
  <conditionalFormatting sqref="O4:O14 R4:V14 Y4:AC14 AG4:AG12 AJ4:AJ6 K5:N5 AD5 AF5:AF6 AH5:AI12 AF8 AJ9:AJ10 AF10:AF11 L12:N12">
    <cfRule type="beginsWith" dxfId="3" priority="130" operator="beginsWith" text="ATR">
      <formula>LEFT((O4),LEN("ATR"))=("ATR")</formula>
    </cfRule>
  </conditionalFormatting>
  <conditionalFormatting sqref="O4:O14 R4:V14 Y4:AC14 AG4:AG12 AJ4:AJ6 K5:N5 AD5 AF5:AF6 AH5:AI12 AF8 AJ9:AJ10 AF10:AF11 L12:N12">
    <cfRule type="beginsWith" dxfId="4" priority="131" operator="beginsWith" text="AUJ">
      <formula>LEFT((O4),LEN("AUJ"))=("AUJ")</formula>
    </cfRule>
  </conditionalFormatting>
  <conditionalFormatting sqref="O4:O14 R4:V14 Y4:AC14 AG4:AG12 AJ4:AJ6 K5:N5 AD5 AF5:AF6 AH5:AI12 AF8 AJ9:AJ10 AF10:AF11 L12:N12">
    <cfRule type="beginsWith" dxfId="5" priority="132" operator="beginsWith" text="REC">
      <formula>LEFT((O4),LEN("REC"))=("REC")</formula>
    </cfRule>
  </conditionalFormatting>
  <conditionalFormatting sqref="O4:O14 R4:V14 Y4:AC14 AG4:AG12 AJ4:AJ6 K5:N5 AD5 AF5:AF6 AH5:AI12 AF8 AJ9:AJ10 AF10:AF11 L12:N12">
    <cfRule type="beginsWith" dxfId="6" priority="133" operator="beginsWith" text="CLI">
      <formula>LEFT((O4),LEN("CLI"))=("CLI")</formula>
    </cfRule>
  </conditionalFormatting>
  <conditionalFormatting sqref="O4:O14 R4:V14 Y4:AC14 AG4:AG12 AJ4:AJ6 K5:N5 AD5 AF5:AF6 AH5:AI12 AF8 AJ9:AJ10 AF10:AF11 L12:N12">
    <cfRule type="beginsWith" dxfId="7" priority="134" operator="beginsWith" text="INT">
      <formula>LEFT((O4),LEN("INT"))=("INT")</formula>
    </cfRule>
  </conditionalFormatting>
  <conditionalFormatting sqref="O4:O14 R4:V14 Y4:AC14 AG4:AG12 AJ4:AJ6 K5:N5 AD5 AF5:AF6 AH5:AI12 AF8 AJ9:AJ10 AF10:AF11 L12:N12">
    <cfRule type="beginsWith" dxfId="8" priority="135" operator="beginsWith" text="CLIC">
      <formula>LEFT((O4),LEN("CLIC"))=("CLIC")</formula>
    </cfRule>
  </conditionalFormatting>
  <conditionalFormatting sqref="AF4:AJ14">
    <cfRule type="beginsWith" dxfId="0" priority="136" operator="beginsWith" text="PRE">
      <formula>LEFT((AF4),LEN("PRE"))=("PRE")</formula>
    </cfRule>
  </conditionalFormatting>
  <conditionalFormatting sqref="AF4:AJ14">
    <cfRule type="beginsWith" dxfId="1" priority="137" operator="beginsWith" text="VRE">
      <formula>LEFT((AF4),LEN("VRE"))=("VRE")</formula>
    </cfRule>
  </conditionalFormatting>
  <conditionalFormatting sqref="AF4:AJ14">
    <cfRule type="beginsWith" dxfId="2" priority="138" operator="beginsWith" text="ONL">
      <formula>LEFT((AF4),LEN("ONL"))=("ONL")</formula>
    </cfRule>
  </conditionalFormatting>
  <conditionalFormatting sqref="AF4:AJ14">
    <cfRule type="beginsWith" dxfId="3" priority="139" operator="beginsWith" text="ATR">
      <formula>LEFT((AF4),LEN("ATR"))=("ATR")</formula>
    </cfRule>
  </conditionalFormatting>
  <conditionalFormatting sqref="AF4:AJ14">
    <cfRule type="beginsWith" dxfId="4" priority="140" operator="beginsWith" text="AUJ">
      <formula>LEFT((AF4),LEN("AUJ"))=("AUJ")</formula>
    </cfRule>
  </conditionalFormatting>
  <conditionalFormatting sqref="AF4:AJ14">
    <cfRule type="beginsWith" dxfId="5" priority="141" operator="beginsWith" text="REC">
      <formula>LEFT((AF4),LEN("REC"))=("REC")</formula>
    </cfRule>
  </conditionalFormatting>
  <conditionalFormatting sqref="AF4:AJ14">
    <cfRule type="beginsWith" dxfId="6" priority="142" operator="beginsWith" text="CLI">
      <formula>LEFT((AF4),LEN("CLI"))=("CLI")</formula>
    </cfRule>
  </conditionalFormatting>
  <conditionalFormatting sqref="AF4:AJ14">
    <cfRule type="beginsWith" dxfId="7" priority="143" operator="beginsWith" text="INT">
      <formula>LEFT((AF4),LEN("INT"))=("INT")</formula>
    </cfRule>
  </conditionalFormatting>
  <conditionalFormatting sqref="AF4:AJ14">
    <cfRule type="beginsWith" dxfId="8" priority="144" operator="beginsWith" text="CLIC">
      <formula>LEFT((AF4),LEN("CLIC"))=("CLIC")</formula>
    </cfRule>
  </conditionalFormatting>
  <conditionalFormatting sqref="AG4 AJ4:AJ6">
    <cfRule type="beginsWith" dxfId="0" priority="145" operator="beginsWith" text="PRE">
      <formula>LEFT((AG4),LEN("PRE"))=("PRE")</formula>
    </cfRule>
  </conditionalFormatting>
  <conditionalFormatting sqref="AG4 AJ4:AJ6">
    <cfRule type="beginsWith" dxfId="1" priority="146" operator="beginsWith" text="VRE">
      <formula>LEFT((AG4),LEN("VRE"))=("VRE")</formula>
    </cfRule>
  </conditionalFormatting>
  <conditionalFormatting sqref="AG4 AJ4:AJ6">
    <cfRule type="beginsWith" dxfId="2" priority="147" operator="beginsWith" text="ONL">
      <formula>LEFT((AG4),LEN("ONL"))=("ONL")</formula>
    </cfRule>
  </conditionalFormatting>
  <conditionalFormatting sqref="AG4 AJ4:AJ6">
    <cfRule type="beginsWith" dxfId="3" priority="148" operator="beginsWith" text="ATR">
      <formula>LEFT((AG4),LEN("ATR"))=("ATR")</formula>
    </cfRule>
  </conditionalFormatting>
  <conditionalFormatting sqref="AG4 AJ4:AJ6">
    <cfRule type="beginsWith" dxfId="4" priority="149" operator="beginsWith" text="AUJ">
      <formula>LEFT((AG4),LEN("AUJ"))=("AUJ")</formula>
    </cfRule>
  </conditionalFormatting>
  <conditionalFormatting sqref="AG4 AJ4:AJ6">
    <cfRule type="beginsWith" dxfId="5" priority="150" operator="beginsWith" text="REC">
      <formula>LEFT((AG4),LEN("REC"))=("REC")</formula>
    </cfRule>
  </conditionalFormatting>
  <conditionalFormatting sqref="AG4 AJ4:AJ6">
    <cfRule type="beginsWith" dxfId="6" priority="151" operator="beginsWith" text="CLI">
      <formula>LEFT((AG4),LEN("CLI"))=("CLI")</formula>
    </cfRule>
  </conditionalFormatting>
  <conditionalFormatting sqref="AG4 AJ4:AJ6">
    <cfRule type="beginsWith" dxfId="7" priority="152" operator="beginsWith" text="INT">
      <formula>LEFT((AG4),LEN("INT"))=("INT")</formula>
    </cfRule>
  </conditionalFormatting>
  <conditionalFormatting sqref="AG4 AJ4:AJ6">
    <cfRule type="beginsWith" dxfId="8" priority="153" operator="beginsWith" text="CLIC">
      <formula>LEFT((AG4),LEN("CLIC"))=("CLIC")</formula>
    </cfRule>
  </conditionalFormatting>
  <conditionalFormatting sqref="AG4:AG6 AJ4:AJ6 AF5:AF6 AH5:AI6">
    <cfRule type="beginsWith" dxfId="0" priority="154" operator="beginsWith" text="PRE">
      <formula>LEFT((AG4),LEN("PRE"))=("PRE")</formula>
    </cfRule>
  </conditionalFormatting>
  <conditionalFormatting sqref="AG4:AG6 AJ4:AJ6 AF5:AF6 AH5:AI6">
    <cfRule type="beginsWith" dxfId="1" priority="155" operator="beginsWith" text="VRE">
      <formula>LEFT((AG4),LEN("VRE"))=("VRE")</formula>
    </cfRule>
  </conditionalFormatting>
  <conditionalFormatting sqref="AG4:AG6 AJ4:AJ6 AF5:AF6 AH5:AI6">
    <cfRule type="beginsWith" dxfId="2" priority="156" operator="beginsWith" text="ONL">
      <formula>LEFT((AG4),LEN("ONL"))=("ONL")</formula>
    </cfRule>
  </conditionalFormatting>
  <conditionalFormatting sqref="AG4:AG6 AJ4:AJ6 AF5:AF6 AH5:AI6">
    <cfRule type="beginsWith" dxfId="3" priority="157" operator="beginsWith" text="ATR">
      <formula>LEFT((AG4),LEN("ATR"))=("ATR")</formula>
    </cfRule>
  </conditionalFormatting>
  <conditionalFormatting sqref="AG4:AG6 AJ4:AJ6 AF5:AF6 AH5:AI6">
    <cfRule type="beginsWith" dxfId="4" priority="158" operator="beginsWith" text="AUJ">
      <formula>LEFT((AG4),LEN("AUJ"))=("AUJ")</formula>
    </cfRule>
  </conditionalFormatting>
  <conditionalFormatting sqref="AG4:AG6 AJ4:AJ6 AF5:AF6 AH5:AI6">
    <cfRule type="beginsWith" dxfId="5" priority="159" operator="beginsWith" text="REC">
      <formula>LEFT((AG4),LEN("REC"))=("REC")</formula>
    </cfRule>
  </conditionalFormatting>
  <conditionalFormatting sqref="AG4:AG6 AJ4:AJ6 AF5:AF6 AH5:AI6">
    <cfRule type="beginsWith" dxfId="6" priority="160" operator="beginsWith" text="CLI">
      <formula>LEFT((AG4),LEN("CLI"))=("CLI")</formula>
    </cfRule>
  </conditionalFormatting>
  <conditionalFormatting sqref="AG4:AG6 AJ4:AJ6 AF5:AF6 AH5:AI6">
    <cfRule type="beginsWith" dxfId="7" priority="161" operator="beginsWith" text="INT">
      <formula>LEFT((AG4),LEN("INT"))=("INT")</formula>
    </cfRule>
  </conditionalFormatting>
  <conditionalFormatting sqref="AG4:AG6 AJ4:AJ6 AF5:AF6 AH5:AI6">
    <cfRule type="beginsWith" dxfId="8" priority="162" operator="beginsWith" text="CLIC">
      <formula>LEFT((AG4),LEN("CLIC"))=("CLIC")</formula>
    </cfRule>
  </conditionalFormatting>
  <conditionalFormatting sqref="R12:U12 Y12:AC12">
    <cfRule type="beginsWith" dxfId="0" priority="163" operator="beginsWith" text="PRE">
      <formula>LEFT((R12),LEN("PRE"))=("PRE")</formula>
    </cfRule>
  </conditionalFormatting>
  <conditionalFormatting sqref="R12:U12 Y12:AC12">
    <cfRule type="beginsWith" dxfId="1" priority="164" operator="beginsWith" text="VRE">
      <formula>LEFT((R12),LEN("VRE"))=("VRE")</formula>
    </cfRule>
  </conditionalFormatting>
  <conditionalFormatting sqref="R12:U12 Y12:AC12">
    <cfRule type="beginsWith" dxfId="2" priority="165" operator="beginsWith" text="ONL">
      <formula>LEFT((R12),LEN("ONL"))=("ONL")</formula>
    </cfRule>
  </conditionalFormatting>
  <conditionalFormatting sqref="R12:U12 Y12:AC12">
    <cfRule type="beginsWith" dxfId="3" priority="166" operator="beginsWith" text="ATR">
      <formula>LEFT((R12),LEN("ATR"))=("ATR")</formula>
    </cfRule>
  </conditionalFormatting>
  <conditionalFormatting sqref="R12:U12 Y12:AC12">
    <cfRule type="beginsWith" dxfId="4" priority="167" operator="beginsWith" text="AUJ">
      <formula>LEFT((R12),LEN("AUJ"))=("AUJ")</formula>
    </cfRule>
  </conditionalFormatting>
  <conditionalFormatting sqref="R12:U12 Y12:AC12">
    <cfRule type="beginsWith" dxfId="5" priority="168" operator="beginsWith" text="REC">
      <formula>LEFT((R12),LEN("REC"))=("REC")</formula>
    </cfRule>
  </conditionalFormatting>
  <conditionalFormatting sqref="R12:U12 Y12:AC12">
    <cfRule type="beginsWith" dxfId="6" priority="169" operator="beginsWith" text="CLI">
      <formula>LEFT((R12),LEN("CLI"))=("CLI")</formula>
    </cfRule>
  </conditionalFormatting>
  <conditionalFormatting sqref="R12:U12 Y12:AC12">
    <cfRule type="beginsWith" dxfId="7" priority="170" operator="beginsWith" text="INT">
      <formula>LEFT((R12),LEN("INT"))=("INT")</formula>
    </cfRule>
  </conditionalFormatting>
  <conditionalFormatting sqref="R12:U12 Y12:AC12">
    <cfRule type="beginsWith" dxfId="8" priority="171" operator="beginsWith" text="CLIC">
      <formula>LEFT((R12),LEN("CLIC"))=("CLIC")</formula>
    </cfRule>
  </conditionalFormatting>
  <conditionalFormatting sqref="Y4 Z4:AC14 AG4:AG6 AJ4:AJ6 AH5:AI12 S6:V6 AF6 AJ10">
    <cfRule type="beginsWith" dxfId="0" priority="172" operator="beginsWith" text="PRE">
      <formula>LEFT((Y4),LEN("PRE"))=("PRE")</formula>
    </cfRule>
  </conditionalFormatting>
  <conditionalFormatting sqref="Y4 Z4:AC14 AG4:AG6 AJ4:AJ6 AH5:AI12 S6:V6 AF6 AJ10">
    <cfRule type="beginsWith" dxfId="1" priority="173" operator="beginsWith" text="VRE">
      <formula>LEFT((Y4),LEN("VRE"))=("VRE")</formula>
    </cfRule>
  </conditionalFormatting>
  <conditionalFormatting sqref="Y4 Z4:AC14 AG4:AG6 AJ4:AJ6 AH5:AI12 S6:V6 AF6 AJ10">
    <cfRule type="beginsWith" dxfId="2" priority="174" operator="beginsWith" text="ONL">
      <formula>LEFT((Y4),LEN("ONL"))=("ONL")</formula>
    </cfRule>
  </conditionalFormatting>
  <conditionalFormatting sqref="Y4 Z4:AC14 AG4:AG6 AJ4:AJ6 AH5:AI12 S6:V6 AF6 AJ10">
    <cfRule type="beginsWith" dxfId="3" priority="175" operator="beginsWith" text="ATR">
      <formula>LEFT((Y4),LEN("ATR"))=("ATR")</formula>
    </cfRule>
  </conditionalFormatting>
  <conditionalFormatting sqref="Y4 Z4:AC14 AG4:AG6 AJ4:AJ6 AH5:AI12 S6:V6 AF6 AJ10">
    <cfRule type="beginsWith" dxfId="4" priority="176" operator="beginsWith" text="AUJ">
      <formula>LEFT((Y4),LEN("AUJ"))=("AUJ")</formula>
    </cfRule>
  </conditionalFormatting>
  <conditionalFormatting sqref="Y4 Z4:AC14 AG4:AG6 AJ4:AJ6 AH5:AI12 S6:V6 AF6 AJ10">
    <cfRule type="beginsWith" dxfId="5" priority="177" operator="beginsWith" text="REC">
      <formula>LEFT((Y4),LEN("REC"))=("REC")</formula>
    </cfRule>
  </conditionalFormatting>
  <conditionalFormatting sqref="Y4 Z4:AC14 AG4:AG6 AJ4:AJ6 AH5:AI12 S6:V6 AF6 AJ10">
    <cfRule type="beginsWith" dxfId="6" priority="178" operator="beginsWith" text="CLI">
      <formula>LEFT((Y4),LEN("CLI"))=("CLI")</formula>
    </cfRule>
  </conditionalFormatting>
  <conditionalFormatting sqref="Y4 Z4:AC14 AG4:AG6 AJ4:AJ6 AH5:AI12 S6:V6 AF6 AJ10">
    <cfRule type="beginsWith" dxfId="7" priority="179" operator="beginsWith" text="INT">
      <formula>LEFT((Y4),LEN("INT"))=("INT")</formula>
    </cfRule>
  </conditionalFormatting>
  <conditionalFormatting sqref="Y4 Z4:AC14 AG4:AG6 AJ4:AJ6 AH5:AI12 S6:V6 AF6 AJ10">
    <cfRule type="beginsWith" dxfId="8" priority="180" operator="beginsWith" text="CLIC">
      <formula>LEFT((Y4),LEN("CLIC"))=("CLIC")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0" priority="181" operator="beginsWith" text="PRE">
      <formula>LEFT((E4),LEN("PRE"))=("PRE")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1" priority="182" operator="beginsWith" text="VRE">
      <formula>LEFT((E4),LEN("VRE"))=("VRE")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2" priority="183" operator="beginsWith" text="ONL">
      <formula>LEFT((E4),LEN("ONL"))=("ONL")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3" priority="184" operator="beginsWith" text="ATR">
      <formula>LEFT((E4),LEN("ATR"))=("ATR")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4" priority="185" operator="beginsWith" text="AUJ">
      <formula>LEFT((E4),LEN("AUJ"))=("AUJ")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5" priority="186" operator="beginsWith" text="REC">
      <formula>LEFT((E4),LEN("REC"))=("REC")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6" priority="187" operator="beginsWith" text="CLI">
      <formula>LEFT((E4),LEN("CLI"))=("CLI")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7" priority="188" operator="beginsWith" text="INT">
      <formula>LEFT((E4),LEN("INT"))=("INT")</formula>
    </cfRule>
  </conditionalFormatting>
  <conditionalFormatting sqref="E4:F14 G4:G12 H4:H14 AG4:AG6 AJ4:AJ6 K5:K6 M5:M6 R5:R6 T5:T6 V5:V6 AF5:AF6 AH5:AI12 L6 N6:O6 S6 U6 Y6:Y7 Z6:AC6 Z9:AB10 K10:M10 R10:V10 Y10 AC10 AF10:AF11 AJ10 M12">
    <cfRule type="beginsWith" dxfId="8" priority="189" operator="beginsWith" text="CLIC">
      <formula>LEFT((E4),LEN("CLIC"))=("CLIC")</formula>
    </cfRule>
  </conditionalFormatting>
  <conditionalFormatting sqref="Y4:AC4 R6:V7 Y6:Y7 Z7:AC7 Y10 AF10:AF11">
    <cfRule type="beginsWith" dxfId="0" priority="190" operator="beginsWith" text="PRE">
      <formula>LEFT((Y4),LEN("PRE"))=("PRE")</formula>
    </cfRule>
  </conditionalFormatting>
  <conditionalFormatting sqref="Y4:AC4 R6:V7 Y6:Y7 Z7:AC7 Y10 AF10:AF11">
    <cfRule type="beginsWith" dxfId="1" priority="191" operator="beginsWith" text="VRE">
      <formula>LEFT((Y4),LEN("VRE"))=("VRE")</formula>
    </cfRule>
  </conditionalFormatting>
  <conditionalFormatting sqref="Y4:AC4 R6:V7 Y6:Y7 Z7:AC7 Y10 AF10:AF11">
    <cfRule type="beginsWith" dxfId="2" priority="192" operator="beginsWith" text="ONL">
      <formula>LEFT((Y4),LEN("ONL"))=("ONL")</formula>
    </cfRule>
  </conditionalFormatting>
  <conditionalFormatting sqref="Y4:AC4 R6:V7 Y6:Y7 Z7:AC7 Y10 AF10:AF11">
    <cfRule type="beginsWith" dxfId="3" priority="193" operator="beginsWith" text="ATR">
      <formula>LEFT((Y4),LEN("ATR"))=("ATR")</formula>
    </cfRule>
  </conditionalFormatting>
  <conditionalFormatting sqref="Y4:AC4 R6:V7 Y6:Y7 Z7:AC7 Y10 AF10:AF11">
    <cfRule type="beginsWith" dxfId="4" priority="194" operator="beginsWith" text="AUJ">
      <formula>LEFT((Y4),LEN("AUJ"))=("AUJ")</formula>
    </cfRule>
  </conditionalFormatting>
  <conditionalFormatting sqref="Y4:AC4 R6:V7 Y6:Y7 Z7:AC7 Y10 AF10:AF11">
    <cfRule type="beginsWith" dxfId="5" priority="195" operator="beginsWith" text="REC">
      <formula>LEFT((Y4),LEN("REC"))=("REC")</formula>
    </cfRule>
  </conditionalFormatting>
  <conditionalFormatting sqref="Y4:AC4 R6:V7 Y6:Y7 Z7:AC7 Y10 AF10:AF11">
    <cfRule type="beginsWith" dxfId="6" priority="196" operator="beginsWith" text="CLI">
      <formula>LEFT((Y4),LEN("CLI"))=("CLI")</formula>
    </cfRule>
  </conditionalFormatting>
  <conditionalFormatting sqref="Y4:AC4 R6:V7 Y6:Y7 Z7:AC7 Y10 AF10:AF11">
    <cfRule type="beginsWith" dxfId="7" priority="197" operator="beginsWith" text="INT">
      <formula>LEFT((Y4),LEN("INT"))=("INT")</formula>
    </cfRule>
  </conditionalFormatting>
  <conditionalFormatting sqref="Y4:AC4 R6:V7 Y6:Y7 Z7:AC7 Y10 AF10:AF11">
    <cfRule type="beginsWith" dxfId="8" priority="198" operator="beginsWith" text="CLIC">
      <formula>LEFT((Y4),LEN("CLIC"))=("CLIC")</formula>
    </cfRule>
  </conditionalFormatting>
  <conditionalFormatting sqref="E7:H7">
    <cfRule type="beginsWith" dxfId="0" priority="199" operator="beginsWith" text="PRE">
      <formula>LEFT((E7),LEN("PRE"))=("PRE")</formula>
    </cfRule>
  </conditionalFormatting>
  <conditionalFormatting sqref="E7:H7">
    <cfRule type="beginsWith" dxfId="1" priority="200" operator="beginsWith" text="VRE">
      <formula>LEFT((E7),LEN("VRE"))=("VRE")</formula>
    </cfRule>
  </conditionalFormatting>
  <conditionalFormatting sqref="E7:H7">
    <cfRule type="beginsWith" dxfId="2" priority="201" operator="beginsWith" text="ONL">
      <formula>LEFT((E7),LEN("ONL"))=("ONL")</formula>
    </cfRule>
  </conditionalFormatting>
  <conditionalFormatting sqref="E7:H7">
    <cfRule type="beginsWith" dxfId="3" priority="202" operator="beginsWith" text="ATR">
      <formula>LEFT((E7),LEN("ATR"))=("ATR")</formula>
    </cfRule>
  </conditionalFormatting>
  <conditionalFormatting sqref="E7:H7">
    <cfRule type="beginsWith" dxfId="4" priority="203" operator="beginsWith" text="AUJ">
      <formula>LEFT((E7),LEN("AUJ"))=("AUJ")</formula>
    </cfRule>
  </conditionalFormatting>
  <conditionalFormatting sqref="E7:H7">
    <cfRule type="beginsWith" dxfId="5" priority="204" operator="beginsWith" text="REC">
      <formula>LEFT((E7),LEN("REC"))=("REC")</formula>
    </cfRule>
  </conditionalFormatting>
  <conditionalFormatting sqref="E7:H7">
    <cfRule type="beginsWith" dxfId="6" priority="205" operator="beginsWith" text="CLI">
      <formula>LEFT((E7),LEN("CLI"))=("CLI")</formula>
    </cfRule>
  </conditionalFormatting>
  <conditionalFormatting sqref="E7:H7">
    <cfRule type="beginsWith" dxfId="7" priority="206" operator="beginsWith" text="INT">
      <formula>LEFT((E7),LEN("INT"))=("INT")</formula>
    </cfRule>
  </conditionalFormatting>
  <conditionalFormatting sqref="E7:H7">
    <cfRule type="beginsWith" dxfId="8" priority="207" operator="beginsWith" text="CLIC">
      <formula>LEFT((E7),LEN("CLIC"))=("CLIC")</formula>
    </cfRule>
  </conditionalFormatting>
  <conditionalFormatting sqref="E11:H11">
    <cfRule type="beginsWith" dxfId="0" priority="208" operator="beginsWith" text="PRE">
      <formula>LEFT((E11),LEN("PRE"))=("PRE")</formula>
    </cfRule>
  </conditionalFormatting>
  <conditionalFormatting sqref="E11:H11">
    <cfRule type="beginsWith" dxfId="1" priority="209" operator="beginsWith" text="VRE">
      <formula>LEFT((E11),LEN("VRE"))=("VRE")</formula>
    </cfRule>
  </conditionalFormatting>
  <conditionalFormatting sqref="E11:H11">
    <cfRule type="beginsWith" dxfId="2" priority="210" operator="beginsWith" text="ONL">
      <formula>LEFT((E11),LEN("ONL"))=("ONL")</formula>
    </cfRule>
  </conditionalFormatting>
  <conditionalFormatting sqref="E11:H11">
    <cfRule type="beginsWith" dxfId="3" priority="211" operator="beginsWith" text="ATR">
      <formula>LEFT((E11),LEN("ATR"))=("ATR")</formula>
    </cfRule>
  </conditionalFormatting>
  <conditionalFormatting sqref="E11:H11">
    <cfRule type="beginsWith" dxfId="4" priority="212" operator="beginsWith" text="AUJ">
      <formula>LEFT((E11),LEN("AUJ"))=("AUJ")</formula>
    </cfRule>
  </conditionalFormatting>
  <conditionalFormatting sqref="E11:H11">
    <cfRule type="beginsWith" dxfId="5" priority="213" operator="beginsWith" text="REC">
      <formula>LEFT((E11),LEN("REC"))=("REC")</formula>
    </cfRule>
  </conditionalFormatting>
  <conditionalFormatting sqref="E11:H11">
    <cfRule type="beginsWith" dxfId="6" priority="214" operator="beginsWith" text="CLI">
      <formula>LEFT((E11),LEN("CLI"))=("CLI")</formula>
    </cfRule>
  </conditionalFormatting>
  <conditionalFormatting sqref="E11:H11">
    <cfRule type="beginsWith" dxfId="7" priority="215" operator="beginsWith" text="INT">
      <formula>LEFT((E11),LEN("INT"))=("INT")</formula>
    </cfRule>
  </conditionalFormatting>
  <conditionalFormatting sqref="E11:H11">
    <cfRule type="beginsWith" dxfId="8" priority="216" operator="beginsWith" text="CLIC">
      <formula>LEFT((E11),LEN("CLIC"))=("CLIC")</formula>
    </cfRule>
  </conditionalFormatting>
  <conditionalFormatting sqref="K4:O14 R4:V14 Y4:AC14 AF4:AJ14 AD5 F10:G10">
    <cfRule type="beginsWith" dxfId="0" priority="217" operator="beginsWith" text="PRE">
      <formula>LEFT((K4),LEN("PRE"))=("PRE")</formula>
    </cfRule>
  </conditionalFormatting>
  <conditionalFormatting sqref="K4:O14 R4:V14 Y4:AC14 AF4:AJ14 AD5 F10:G10">
    <cfRule type="beginsWith" dxfId="1" priority="218" operator="beginsWith" text="VRE">
      <formula>LEFT((K4),LEN("VRE"))=("VRE")</formula>
    </cfRule>
  </conditionalFormatting>
  <conditionalFormatting sqref="K4:O14 R4:V14 Y4:AC14 AF4:AJ14 AD5 F10:G10">
    <cfRule type="beginsWith" dxfId="2" priority="219" operator="beginsWith" text="ONL">
      <formula>LEFT((K4),LEN("ONL"))=("ONL")</formula>
    </cfRule>
  </conditionalFormatting>
  <conditionalFormatting sqref="K4:O14 R4:V14 Y4:AC14 AF4:AJ14 AD5 F10:G10">
    <cfRule type="beginsWith" dxfId="3" priority="220" operator="beginsWith" text="ATR">
      <formula>LEFT((K4),LEN("ATR"))=("ATR")</formula>
    </cfRule>
  </conditionalFormatting>
  <conditionalFormatting sqref="K4:O14 R4:V14 Y4:AC14 AF4:AJ14 AD5 F10:G10">
    <cfRule type="beginsWith" dxfId="4" priority="221" operator="beginsWith" text="AUJ">
      <formula>LEFT((K4),LEN("AUJ"))=("AUJ")</formula>
    </cfRule>
  </conditionalFormatting>
  <conditionalFormatting sqref="K4:O14 R4:V14 Y4:AC14 AF4:AJ14 AD5 F10:G10">
    <cfRule type="beginsWith" dxfId="5" priority="222" operator="beginsWith" text="REC">
      <formula>LEFT((K4),LEN("REC"))=("REC")</formula>
    </cfRule>
  </conditionalFormatting>
  <conditionalFormatting sqref="K4:O14 R4:V14 Y4:AC14 AF4:AJ14 AD5 F10:G10">
    <cfRule type="beginsWith" dxfId="6" priority="223" operator="beginsWith" text="CLI">
      <formula>LEFT((K4),LEN("CLI"))=("CLI")</formula>
    </cfRule>
  </conditionalFormatting>
  <conditionalFormatting sqref="K4:O14 R4:V14 Y4:AC14 AF4:AJ14 AD5 F10:G10">
    <cfRule type="beginsWith" dxfId="7" priority="224" operator="beginsWith" text="INT">
      <formula>LEFT((K4),LEN("INT"))=("INT")</formula>
    </cfRule>
  </conditionalFormatting>
  <conditionalFormatting sqref="K4:O14 R4:V14 Y4:AC14 AF4:AJ14 AD5 F10:G10">
    <cfRule type="beginsWith" dxfId="8" priority="225" operator="beginsWith" text="CLIC">
      <formula>LEFT((K4),LEN("CLIC"))=("CLIC")</formula>
    </cfRule>
  </conditionalFormatting>
  <conditionalFormatting sqref="K11:O11">
    <cfRule type="beginsWith" dxfId="0" priority="226" operator="beginsWith" text="PRE">
      <formula>LEFT((K11),LEN("PRE"))=("PRE")</formula>
    </cfRule>
  </conditionalFormatting>
  <conditionalFormatting sqref="K11:O11">
    <cfRule type="beginsWith" dxfId="1" priority="227" operator="beginsWith" text="VRE">
      <formula>LEFT((K11),LEN("VRE"))=("VRE")</formula>
    </cfRule>
  </conditionalFormatting>
  <conditionalFormatting sqref="K11:O11">
    <cfRule type="beginsWith" dxfId="2" priority="228" operator="beginsWith" text="ONL">
      <formula>LEFT((K11),LEN("ONL"))=("ONL")</formula>
    </cfRule>
  </conditionalFormatting>
  <conditionalFormatting sqref="K11:O11">
    <cfRule type="beginsWith" dxfId="3" priority="229" operator="beginsWith" text="ATR">
      <formula>LEFT((K11),LEN("ATR"))=("ATR")</formula>
    </cfRule>
  </conditionalFormatting>
  <conditionalFormatting sqref="K11:O11">
    <cfRule type="beginsWith" dxfId="4" priority="230" operator="beginsWith" text="AUJ">
      <formula>LEFT((K11),LEN("AUJ"))=("AUJ")</formula>
    </cfRule>
  </conditionalFormatting>
  <conditionalFormatting sqref="K11:O11">
    <cfRule type="beginsWith" dxfId="5" priority="231" operator="beginsWith" text="REC">
      <formula>LEFT((K11),LEN("REC"))=("REC")</formula>
    </cfRule>
  </conditionalFormatting>
  <conditionalFormatting sqref="K11:O11">
    <cfRule type="beginsWith" dxfId="6" priority="232" operator="beginsWith" text="CLI">
      <formula>LEFT((K11),LEN("CLI"))=("CLI")</formula>
    </cfRule>
  </conditionalFormatting>
  <conditionalFormatting sqref="K11:O11">
    <cfRule type="beginsWith" dxfId="7" priority="233" operator="beginsWith" text="INT">
      <formula>LEFT((K11),LEN("INT"))=("INT")</formula>
    </cfRule>
  </conditionalFormatting>
  <conditionalFormatting sqref="K11:O11">
    <cfRule type="beginsWith" dxfId="8" priority="234" operator="beginsWith" text="CLIC">
      <formula>LEFT((K11),LEN("CLIC"))=("CLIC")</formula>
    </cfRule>
  </conditionalFormatting>
  <conditionalFormatting sqref="S8:V8">
    <cfRule type="beginsWith" dxfId="0" priority="235" operator="beginsWith" text="PRE">
      <formula>LEFT((S8),LEN("PRE"))=("PRE")</formula>
    </cfRule>
  </conditionalFormatting>
  <conditionalFormatting sqref="S8:V8">
    <cfRule type="beginsWith" dxfId="1" priority="236" operator="beginsWith" text="VRE">
      <formula>LEFT((S8),LEN("VRE"))=("VRE")</formula>
    </cfRule>
  </conditionalFormatting>
  <conditionalFormatting sqref="S8:V8">
    <cfRule type="beginsWith" dxfId="2" priority="237" operator="beginsWith" text="ONL">
      <formula>LEFT((S8),LEN("ONL"))=("ONL")</formula>
    </cfRule>
  </conditionalFormatting>
  <conditionalFormatting sqref="S8:V8">
    <cfRule type="beginsWith" dxfId="3" priority="238" operator="beginsWith" text="ATR">
      <formula>LEFT((S8),LEN("ATR"))=("ATR")</formula>
    </cfRule>
  </conditionalFormatting>
  <conditionalFormatting sqref="S8:V8">
    <cfRule type="beginsWith" dxfId="4" priority="239" operator="beginsWith" text="AUJ">
      <formula>LEFT((S8),LEN("AUJ"))=("AUJ")</formula>
    </cfRule>
  </conditionalFormatting>
  <conditionalFormatting sqref="S8:V8">
    <cfRule type="beginsWith" dxfId="5" priority="240" operator="beginsWith" text="REC">
      <formula>LEFT((S8),LEN("REC"))=("REC")</formula>
    </cfRule>
  </conditionalFormatting>
  <conditionalFormatting sqref="S8:V8">
    <cfRule type="beginsWith" dxfId="6" priority="241" operator="beginsWith" text="CLI">
      <formula>LEFT((S8),LEN("CLI"))=("CLI")</formula>
    </cfRule>
  </conditionalFormatting>
  <conditionalFormatting sqref="S8:V8">
    <cfRule type="beginsWith" dxfId="7" priority="242" operator="beginsWith" text="INT">
      <formula>LEFT((S8),LEN("INT"))=("INT")</formula>
    </cfRule>
  </conditionalFormatting>
  <conditionalFormatting sqref="S8:V8">
    <cfRule type="beginsWith" dxfId="8" priority="243" operator="beginsWith" text="CLIC">
      <formula>LEFT((S8),LEN("CLIC"))=("CLIC")</formula>
    </cfRule>
  </conditionalFormatting>
  <conditionalFormatting sqref="S11:U11 V12">
    <cfRule type="beginsWith" dxfId="0" priority="244" operator="beginsWith" text="PRE">
      <formula>LEFT((S11),LEN("PRE"))=("PRE")</formula>
    </cfRule>
  </conditionalFormatting>
  <conditionalFormatting sqref="S11:U11 V12">
    <cfRule type="beginsWith" dxfId="1" priority="245" operator="beginsWith" text="VRE">
      <formula>LEFT((S11),LEN("VRE"))=("VRE")</formula>
    </cfRule>
  </conditionalFormatting>
  <conditionalFormatting sqref="S11:U11 V12">
    <cfRule type="beginsWith" dxfId="2" priority="246" operator="beginsWith" text="ONL">
      <formula>LEFT((S11),LEN("ONL"))=("ONL")</formula>
    </cfRule>
  </conditionalFormatting>
  <conditionalFormatting sqref="S11:U11 V12">
    <cfRule type="beginsWith" dxfId="3" priority="247" operator="beginsWith" text="ATR">
      <formula>LEFT((S11),LEN("ATR"))=("ATR")</formula>
    </cfRule>
  </conditionalFormatting>
  <conditionalFormatting sqref="S11:U11 V12">
    <cfRule type="beginsWith" dxfId="4" priority="248" operator="beginsWith" text="AUJ">
      <formula>LEFT((S11),LEN("AUJ"))=("AUJ")</formula>
    </cfRule>
  </conditionalFormatting>
  <conditionalFormatting sqref="S11:U11 V12">
    <cfRule type="beginsWith" dxfId="5" priority="249" operator="beginsWith" text="REC">
      <formula>LEFT((S11),LEN("REC"))=("REC")</formula>
    </cfRule>
  </conditionalFormatting>
  <conditionalFormatting sqref="S11:U11 V12">
    <cfRule type="beginsWith" dxfId="6" priority="250" operator="beginsWith" text="CLI">
      <formula>LEFT((S11),LEN("CLI"))=("CLI")</formula>
    </cfRule>
  </conditionalFormatting>
  <conditionalFormatting sqref="S11:U11 V12">
    <cfRule type="beginsWith" dxfId="7" priority="251" operator="beginsWith" text="INT">
      <formula>LEFT((S11),LEN("INT"))=("INT")</formula>
    </cfRule>
  </conditionalFormatting>
  <conditionalFormatting sqref="S11:U11 V12">
    <cfRule type="beginsWith" dxfId="8" priority="252" operator="beginsWith" text="CLIC">
      <formula>LEFT((S11),LEN("CLIC"))=("CLIC")</formula>
    </cfRule>
  </conditionalFormatting>
  <conditionalFormatting sqref="Y11:AC11">
    <cfRule type="beginsWith" dxfId="0" priority="253" operator="beginsWith" text="PRE">
      <formula>LEFT((Y11),LEN("PRE"))=("PRE")</formula>
    </cfRule>
  </conditionalFormatting>
  <conditionalFormatting sqref="Y11:AC11">
    <cfRule type="beginsWith" dxfId="1" priority="254" operator="beginsWith" text="VRE">
      <formula>LEFT((Y11),LEN("VRE"))=("VRE")</formula>
    </cfRule>
  </conditionalFormatting>
  <conditionalFormatting sqref="Y11:AC11">
    <cfRule type="beginsWith" dxfId="2" priority="255" operator="beginsWith" text="ONL">
      <formula>LEFT((Y11),LEN("ONL"))=("ONL")</formula>
    </cfRule>
  </conditionalFormatting>
  <conditionalFormatting sqref="Y11:AC11">
    <cfRule type="beginsWith" dxfId="3" priority="256" operator="beginsWith" text="ATR">
      <formula>LEFT((Y11),LEN("ATR"))=("ATR")</formula>
    </cfRule>
  </conditionalFormatting>
  <conditionalFormatting sqref="Y11:AC11">
    <cfRule type="beginsWith" dxfId="4" priority="257" operator="beginsWith" text="AUJ">
      <formula>LEFT((Y11),LEN("AUJ"))=("AUJ")</formula>
    </cfRule>
  </conditionalFormatting>
  <conditionalFormatting sqref="Y11:AC11">
    <cfRule type="beginsWith" dxfId="5" priority="258" operator="beginsWith" text="REC">
      <formula>LEFT((Y11),LEN("REC"))=("REC")</formula>
    </cfRule>
  </conditionalFormatting>
  <conditionalFormatting sqref="Y11:AC11">
    <cfRule type="beginsWith" dxfId="6" priority="259" operator="beginsWith" text="CLI">
      <formula>LEFT((Y11),LEN("CLI"))=("CLI")</formula>
    </cfRule>
  </conditionalFormatting>
  <conditionalFormatting sqref="Y11:AC11">
    <cfRule type="beginsWith" dxfId="7" priority="260" operator="beginsWith" text="INT">
      <formula>LEFT((Y11),LEN("INT"))=("INT")</formula>
    </cfRule>
  </conditionalFormatting>
  <conditionalFormatting sqref="Y11:AC11">
    <cfRule type="beginsWith" dxfId="8" priority="261" operator="beginsWith" text="CLIC">
      <formula>LEFT((Y11),LEN("CLIC"))=("CLIC")</formula>
    </cfRule>
  </conditionalFormatting>
  <conditionalFormatting sqref="AG4:AG6 AJ4:AJ6 K5:O5 Q5 R5:V6 Y5:Y7 Z5:AC6 AD5 AF5:AF6 AH5:AI6 K7 M7:O7 N9:O9 Z9:AB10 Y10 AC10 AF10:AF11 L12:M12">
    <cfRule type="beginsWith" dxfId="0" priority="262" operator="beginsWith" text="PRE">
      <formula>LEFT((AG4),LEN("PRE"))=("PRE")</formula>
    </cfRule>
  </conditionalFormatting>
  <conditionalFormatting sqref="AG4:AG6 AJ4:AJ6 K5:O5 Q5 R5:V6 Y5:Y7 Z5:AC6 AD5 AF5:AF6 AH5:AI6 K7 M7:O7 N9:O9 Z9:AB10 Y10 AC10 AF10:AF11 L12:M12">
    <cfRule type="beginsWith" dxfId="1" priority="263" operator="beginsWith" text="VRE">
      <formula>LEFT((AG4),LEN("VRE"))=("VRE")</formula>
    </cfRule>
  </conditionalFormatting>
  <conditionalFormatting sqref="AG4:AG6 AJ4:AJ6 K5:O5 Q5 R5:V6 Y5:Y7 Z5:AC6 AD5 AF5:AF6 AH5:AI6 K7 M7:O7 N9:O9 Z9:AB10 Y10 AC10 AF10:AF11 L12:M12">
    <cfRule type="beginsWith" dxfId="2" priority="264" operator="beginsWith" text="ONL">
      <formula>LEFT((AG4),LEN("ONL"))=("ONL")</formula>
    </cfRule>
  </conditionalFormatting>
  <conditionalFormatting sqref="AG4:AG6 AJ4:AJ6 K5:O5 Q5 R5:V6 Y5:Y7 Z5:AC6 AD5 AF5:AF6 AH5:AI6 K7 M7:O7 N9:O9 Z9:AB10 Y10 AC10 AF10:AF11 L12:M12">
    <cfRule type="beginsWith" dxfId="3" priority="265" operator="beginsWith" text="ATR">
      <formula>LEFT((AG4),LEN("ATR"))=("ATR")</formula>
    </cfRule>
  </conditionalFormatting>
  <conditionalFormatting sqref="AG4:AG6 AJ4:AJ6 K5:O5 Q5 R5:V6 Y5:Y7 Z5:AC6 AD5 AF5:AF6 AH5:AI6 K7 M7:O7 N9:O9 Z9:AB10 Y10 AC10 AF10:AF11 L12:M12">
    <cfRule type="beginsWith" dxfId="4" priority="266" operator="beginsWith" text="AUJ">
      <formula>LEFT((AG4),LEN("AUJ"))=("AUJ")</formula>
    </cfRule>
  </conditionalFormatting>
  <conditionalFormatting sqref="AG4:AG6 AJ4:AJ6 K5:O5 Q5 R5:V6 Y5:Y7 Z5:AC6 AD5 AF5:AF6 AH5:AI6 K7 M7:O7 N9:O9 Z9:AB10 Y10 AC10 AF10:AF11 L12:M12">
    <cfRule type="beginsWith" dxfId="5" priority="267" operator="beginsWith" text="REC">
      <formula>LEFT((AG4),LEN("REC"))=("REC")</formula>
    </cfRule>
  </conditionalFormatting>
  <conditionalFormatting sqref="AG4:AG6 AJ4:AJ6 K5:O5 Q5 R5:V6 Y5:Y7 Z5:AC6 AD5 AF5:AF6 AH5:AI6 K7 M7:O7 N9:O9 Z9:AB10 Y10 AC10 AF10:AF11 L12:M12">
    <cfRule type="beginsWith" dxfId="6" priority="268" operator="beginsWith" text="CLI">
      <formula>LEFT((AG4),LEN("CLI"))=("CLI")</formula>
    </cfRule>
  </conditionalFormatting>
  <conditionalFormatting sqref="AG4:AG6 AJ4:AJ6 K5:O5 Q5 R5:V6 Y5:Y7 Z5:AC6 AD5 AF5:AF6 AH5:AI6 K7 M7:O7 N9:O9 Z9:AB10 Y10 AC10 AF10:AF11 L12:M12">
    <cfRule type="beginsWith" dxfId="7" priority="269" operator="beginsWith" text="INT">
      <formula>LEFT((AG4),LEN("INT"))=("INT")</formula>
    </cfRule>
  </conditionalFormatting>
  <conditionalFormatting sqref="AG4:AG6 AJ4:AJ6 K5:O5 Q5 R5:V6 Y5:Y7 Z5:AC6 AD5 AF5:AF6 AH5:AI6 K7 M7:O7 N9:O9 Z9:AB10 Y10 AC10 AF10:AF11 L12:M12">
    <cfRule type="beginsWith" dxfId="8" priority="270" operator="beginsWith" text="CLIC">
      <formula>LEFT((AG4),LEN("CLIC"))=("CLIC")</formula>
    </cfRule>
  </conditionalFormatting>
  <conditionalFormatting sqref="AG4:AG5 AJ4:AJ6 K5:O5 Q5 R5:R6 S5:V5 Y5:Y7 Z5:AD5 AF5 AH5:AI5 K7 M7:O7 N9:O9 Y10 AF10:AF11 L12:M12">
    <cfRule type="beginsWith" dxfId="0" priority="271" operator="beginsWith" text="PRE">
      <formula>LEFT((AG4),LEN("PRE"))=("PRE")</formula>
    </cfRule>
  </conditionalFormatting>
  <conditionalFormatting sqref="AG4:AG5 AJ4:AJ6 K5:O5 Q5 R5:R6 S5:V5 Y5:Y7 Z5:AD5 AF5 AH5:AI5 K7 M7:O7 N9:O9 Y10 AF10:AF11 L12:M12">
    <cfRule type="beginsWith" dxfId="1" priority="272" operator="beginsWith" text="VRE">
      <formula>LEFT((AG4),LEN("VRE"))=("VRE")</formula>
    </cfRule>
  </conditionalFormatting>
  <conditionalFormatting sqref="AG4:AG5 AJ4:AJ6 K5:O5 Q5 R5:R6 S5:V5 Y5:Y7 Z5:AD5 AF5 AH5:AI5 K7 M7:O7 N9:O9 Y10 AF10:AF11 L12:M12">
    <cfRule type="beginsWith" dxfId="2" priority="273" operator="beginsWith" text="ONL">
      <formula>LEFT((AG4),LEN("ONL"))=("ONL")</formula>
    </cfRule>
  </conditionalFormatting>
  <conditionalFormatting sqref="AG4:AG5 AJ4:AJ6 K5:O5 Q5 R5:R6 S5:V5 Y5:Y7 Z5:AD5 AF5 AH5:AI5 K7 M7:O7 N9:O9 Y10 AF10:AF11 L12:M12">
    <cfRule type="beginsWith" dxfId="3" priority="274" operator="beginsWith" text="ATR">
      <formula>LEFT((AG4),LEN("ATR"))=("ATR")</formula>
    </cfRule>
  </conditionalFormatting>
  <conditionalFormatting sqref="AG4:AG5 AJ4:AJ6 K5:O5 Q5 R5:R6 S5:V5 Y5:Y7 Z5:AD5 AF5 AH5:AI5 K7 M7:O7 N9:O9 Y10 AF10:AF11 L12:M12">
    <cfRule type="beginsWith" dxfId="4" priority="275" operator="beginsWith" text="AUJ">
      <formula>LEFT((AG4),LEN("AUJ"))=("AUJ")</formula>
    </cfRule>
  </conditionalFormatting>
  <conditionalFormatting sqref="AG4:AG5 AJ4:AJ6 K5:O5 Q5 R5:R6 S5:V5 Y5:Y7 Z5:AD5 AF5 AH5:AI5 K7 M7:O7 N9:O9 Y10 AF10:AF11 L12:M12">
    <cfRule type="beginsWith" dxfId="5" priority="276" operator="beginsWith" text="REC">
      <formula>LEFT((AG4),LEN("REC"))=("REC")</formula>
    </cfRule>
  </conditionalFormatting>
  <conditionalFormatting sqref="AG4:AG5 AJ4:AJ6 K5:O5 Q5 R5:R6 S5:V5 Y5:Y7 Z5:AD5 AF5 AH5:AI5 K7 M7:O7 N9:O9 Y10 AF10:AF11 L12:M12">
    <cfRule type="beginsWith" dxfId="6" priority="277" operator="beginsWith" text="CLI">
      <formula>LEFT((AG4),LEN("CLI"))=("CLI")</formula>
    </cfRule>
  </conditionalFormatting>
  <conditionalFormatting sqref="AG4:AG5 AJ4:AJ6 K5:O5 Q5 R5:R6 S5:V5 Y5:Y7 Z5:AD5 AF5 AH5:AI5 K7 M7:O7 N9:O9 Y10 AF10:AF11 L12:M12">
    <cfRule type="beginsWith" dxfId="7" priority="278" operator="beginsWith" text="INT">
      <formula>LEFT((AG4),LEN("INT"))=("INT")</formula>
    </cfRule>
  </conditionalFormatting>
  <conditionalFormatting sqref="AG4:AG5 AJ4:AJ6 K5:O5 Q5 R5:R6 S5:V5 Y5:Y7 Z5:AD5 AF5 AH5:AI5 K7 M7:O7 N9:O9 Y10 AF10:AF11 L12:M12">
    <cfRule type="beginsWith" dxfId="8" priority="279" operator="beginsWith" text="CLIC">
      <formula>LEFT((AG4),LEN("CLIC"))=("CLIC")</formula>
    </cfRule>
  </conditionalFormatting>
  <conditionalFormatting sqref="AG4:AG6 AJ4:AJ6 K5:K7 L5:L6 M5:O7 Q5 R5:V6 Y5:Y7 Z5:AC6 AD5 AF5:AF6 AH5:AI6 N9:O9 Z9:AB10 Y10 AC10 AF10:AF11 L12:M12">
    <cfRule type="beginsWith" dxfId="0" priority="280" operator="beginsWith" text="PRE">
      <formula>LEFT((AG4),LEN("PRE"))=("PRE")</formula>
    </cfRule>
  </conditionalFormatting>
  <conditionalFormatting sqref="AG4:AG6 AJ4:AJ6 K5:K7 L5:L6 M5:O7 Q5 R5:V6 Y5:Y7 Z5:AC6 AD5 AF5:AF6 AH5:AI6 N9:O9 Z9:AB10 Y10 AC10 AF10:AF11 L12:M12">
    <cfRule type="beginsWith" dxfId="1" priority="281" operator="beginsWith" text="VRE">
      <formula>LEFT((AG4),LEN("VRE"))=("VRE")</formula>
    </cfRule>
  </conditionalFormatting>
  <conditionalFormatting sqref="AG4:AG6 AJ4:AJ6 K5:K7 L5:L6 M5:O7 Q5 R5:V6 Y5:Y7 Z5:AC6 AD5 AF5:AF6 AH5:AI6 N9:O9 Z9:AB10 Y10 AC10 AF10:AF11 L12:M12">
    <cfRule type="beginsWith" dxfId="2" priority="282" operator="beginsWith" text="ONL">
      <formula>LEFT((AG4),LEN("ONL"))=("ONL")</formula>
    </cfRule>
  </conditionalFormatting>
  <conditionalFormatting sqref="AG4:AG6 AJ4:AJ6 K5:K7 L5:L6 M5:O7 Q5 R5:V6 Y5:Y7 Z5:AC6 AD5 AF5:AF6 AH5:AI6 N9:O9 Z9:AB10 Y10 AC10 AF10:AF11 L12:M12">
    <cfRule type="beginsWith" dxfId="3" priority="283" operator="beginsWith" text="ATR">
      <formula>LEFT((AG4),LEN("ATR"))=("ATR")</formula>
    </cfRule>
  </conditionalFormatting>
  <conditionalFormatting sqref="AG4:AG6 AJ4:AJ6 K5:K7 L5:L6 M5:O7 Q5 R5:V6 Y5:Y7 Z5:AC6 AD5 AF5:AF6 AH5:AI6 N9:O9 Z9:AB10 Y10 AC10 AF10:AF11 L12:M12">
    <cfRule type="beginsWith" dxfId="4" priority="284" operator="beginsWith" text="AUJ">
      <formula>LEFT((AG4),LEN("AUJ"))=("AUJ")</formula>
    </cfRule>
  </conditionalFormatting>
  <conditionalFormatting sqref="AG4:AG6 AJ4:AJ6 K5:K7 L5:L6 M5:O7 Q5 R5:V6 Y5:Y7 Z5:AC6 AD5 AF5:AF6 AH5:AI6 N9:O9 Z9:AB10 Y10 AC10 AF10:AF11 L12:M12">
    <cfRule type="beginsWith" dxfId="5" priority="285" operator="beginsWith" text="REC">
      <formula>LEFT((AG4),LEN("REC"))=("REC")</formula>
    </cfRule>
  </conditionalFormatting>
  <conditionalFormatting sqref="AG4:AG6 AJ4:AJ6 K5:K7 L5:L6 M5:O7 Q5 R5:V6 Y5:Y7 Z5:AC6 AD5 AF5:AF6 AH5:AI6 N9:O9 Z9:AB10 Y10 AC10 AF10:AF11 L12:M12">
    <cfRule type="beginsWith" dxfId="6" priority="286" operator="beginsWith" text="CLI">
      <formula>LEFT((AG4),LEN("CLI"))=("CLI")</formula>
    </cfRule>
  </conditionalFormatting>
  <conditionalFormatting sqref="AG4:AG6 AJ4:AJ6 K5:K7 L5:L6 M5:O7 Q5 R5:V6 Y5:Y7 Z5:AC6 AD5 AF5:AF6 AH5:AI6 N9:O9 Z9:AB10 Y10 AC10 AF10:AF11 L12:M12">
    <cfRule type="beginsWith" dxfId="7" priority="287" operator="beginsWith" text="INT">
      <formula>LEFT((AG4),LEN("INT"))=("INT")</formula>
    </cfRule>
  </conditionalFormatting>
  <conditionalFormatting sqref="AG4:AG6 AJ4:AJ6 K5:K7 L5:L6 M5:O7 Q5 R5:V6 Y5:Y7 Z5:AC6 AD5 AF5:AF6 AH5:AI6 N9:O9 Z9:AB10 Y10 AC10 AF10:AF11 L12:M12">
    <cfRule type="beginsWith" dxfId="8" priority="288" operator="beginsWith" text="CLIC">
      <formula>LEFT((AG4),LEN("CLIC"))=("CLIC")</formula>
    </cfRule>
  </conditionalFormatting>
  <conditionalFormatting sqref="AG4:AG6 AJ4:AJ6 AF5:AF6 AH5:AI6">
    <cfRule type="beginsWith" dxfId="0" priority="289" operator="beginsWith" text="PRE">
      <formula>LEFT((AG4),LEN("PRE"))=("PRE")</formula>
    </cfRule>
  </conditionalFormatting>
  <conditionalFormatting sqref="AG4:AG6 AJ4:AJ6 AF5:AF6 AH5:AI6">
    <cfRule type="beginsWith" dxfId="1" priority="290" operator="beginsWith" text="VRE">
      <formula>LEFT((AG4),LEN("VRE"))=("VRE")</formula>
    </cfRule>
  </conditionalFormatting>
  <conditionalFormatting sqref="AG4:AG6 AJ4:AJ6 AF5:AF6 AH5:AI6">
    <cfRule type="beginsWith" dxfId="2" priority="291" operator="beginsWith" text="ONL">
      <formula>LEFT((AG4),LEN("ONL"))=("ONL")</formula>
    </cfRule>
  </conditionalFormatting>
  <conditionalFormatting sqref="AG4:AG6 AJ4:AJ6 AF5:AF6 AH5:AI6">
    <cfRule type="beginsWith" dxfId="3" priority="292" operator="beginsWith" text="ATR">
      <formula>LEFT((AG4),LEN("ATR"))=("ATR")</formula>
    </cfRule>
  </conditionalFormatting>
  <conditionalFormatting sqref="AG4:AG6 AJ4:AJ6 AF5:AF6 AH5:AI6">
    <cfRule type="beginsWith" dxfId="4" priority="293" operator="beginsWith" text="AUJ">
      <formula>LEFT((AG4),LEN("AUJ"))=("AUJ")</formula>
    </cfRule>
  </conditionalFormatting>
  <conditionalFormatting sqref="AG4:AG6 AJ4:AJ6 AF5:AF6 AH5:AI6">
    <cfRule type="beginsWith" dxfId="5" priority="294" operator="beginsWith" text="REC">
      <formula>LEFT((AG4),LEN("REC"))=("REC")</formula>
    </cfRule>
  </conditionalFormatting>
  <conditionalFormatting sqref="AG4:AG6 AJ4:AJ6 AF5:AF6 AH5:AI6">
    <cfRule type="beginsWith" dxfId="6" priority="295" operator="beginsWith" text="CLI">
      <formula>LEFT((AG4),LEN("CLI"))=("CLI")</formula>
    </cfRule>
  </conditionalFormatting>
  <conditionalFormatting sqref="AG4:AG6 AJ4:AJ6 AF5:AF6 AH5:AI6">
    <cfRule type="beginsWith" dxfId="7" priority="296" operator="beginsWith" text="INT">
      <formula>LEFT((AG4),LEN("INT"))=("INT")</formula>
    </cfRule>
  </conditionalFormatting>
  <conditionalFormatting sqref="AG4:AG6 AJ4:AJ6 AF5:AF6 AH5:AI6">
    <cfRule type="beginsWith" dxfId="8" priority="297" operator="beginsWith" text="CLIC">
      <formula>LEFT((AG4),LEN("CLIC"))=("CLIC")</formula>
    </cfRule>
  </conditionalFormatting>
  <conditionalFormatting sqref="AF4:AJ14">
    <cfRule type="beginsWith" dxfId="0" priority="298" operator="beginsWith" text="PRE">
      <formula>LEFT((AF4),LEN("PRE"))=("PRE")</formula>
    </cfRule>
  </conditionalFormatting>
  <conditionalFormatting sqref="AF4:AJ14">
    <cfRule type="beginsWith" dxfId="1" priority="299" operator="beginsWith" text="VRE">
      <formula>LEFT((AF4),LEN("VRE"))=("VRE")</formula>
    </cfRule>
  </conditionalFormatting>
  <conditionalFormatting sqref="AF4:AJ14">
    <cfRule type="beginsWith" dxfId="2" priority="300" operator="beginsWith" text="ONL">
      <formula>LEFT((AF4),LEN("ONL"))=("ONL")</formula>
    </cfRule>
  </conditionalFormatting>
  <conditionalFormatting sqref="AF4:AJ14">
    <cfRule type="beginsWith" dxfId="3" priority="301" operator="beginsWith" text="ATR">
      <formula>LEFT((AF4),LEN("ATR"))=("ATR")</formula>
    </cfRule>
  </conditionalFormatting>
  <conditionalFormatting sqref="AF4:AJ14">
    <cfRule type="beginsWith" dxfId="4" priority="302" operator="beginsWith" text="AUJ">
      <formula>LEFT((AF4),LEN("AUJ"))=("AUJ")</formula>
    </cfRule>
  </conditionalFormatting>
  <conditionalFormatting sqref="AF4:AJ14">
    <cfRule type="beginsWith" dxfId="5" priority="303" operator="beginsWith" text="REC">
      <formula>LEFT((AF4),LEN("REC"))=("REC")</formula>
    </cfRule>
  </conditionalFormatting>
  <conditionalFormatting sqref="AF4:AJ14">
    <cfRule type="beginsWith" dxfId="6" priority="304" operator="beginsWith" text="CLI">
      <formula>LEFT((AF4),LEN("CLI"))=("CLI")</formula>
    </cfRule>
  </conditionalFormatting>
  <conditionalFormatting sqref="AF4:AJ14">
    <cfRule type="beginsWith" dxfId="7" priority="305" operator="beginsWith" text="INT">
      <formula>LEFT((AF4),LEN("INT"))=("INT")</formula>
    </cfRule>
  </conditionalFormatting>
  <conditionalFormatting sqref="AF4:AJ14">
    <cfRule type="beginsWith" dxfId="8" priority="306" operator="beginsWith" text="CLIC">
      <formula>LEFT((AF4),LEN("CLIC"))=("CLIC")</formula>
    </cfRule>
  </conditionalFormatting>
  <conditionalFormatting sqref="E13:H14">
    <cfRule type="beginsWith" dxfId="0" priority="307" operator="beginsWith" text="PRE">
      <formula>LEFT((E13),LEN("PRE"))=("PRE")</formula>
    </cfRule>
  </conditionalFormatting>
  <conditionalFormatting sqref="E13:H14">
    <cfRule type="beginsWith" dxfId="1" priority="308" operator="beginsWith" text="VRE">
      <formula>LEFT((E13),LEN("VRE"))=("VRE")</formula>
    </cfRule>
  </conditionalFormatting>
  <conditionalFormatting sqref="E13:H14">
    <cfRule type="beginsWith" dxfId="2" priority="309" operator="beginsWith" text="ONL">
      <formula>LEFT((E13),LEN("ONL"))=("ONL")</formula>
    </cfRule>
  </conditionalFormatting>
  <conditionalFormatting sqref="E13:H14">
    <cfRule type="beginsWith" dxfId="3" priority="310" operator="beginsWith" text="ATR">
      <formula>LEFT((E13),LEN("ATR"))=("ATR")</formula>
    </cfRule>
  </conditionalFormatting>
  <conditionalFormatting sqref="E13:H14">
    <cfRule type="beginsWith" dxfId="4" priority="311" operator="beginsWith" text="AUJ">
      <formula>LEFT((E13),LEN("AUJ"))=("AUJ")</formula>
    </cfRule>
  </conditionalFormatting>
  <conditionalFormatting sqref="E13:H14">
    <cfRule type="beginsWith" dxfId="5" priority="312" operator="beginsWith" text="REC">
      <formula>LEFT((E13),LEN("REC"))=("REC")</formula>
    </cfRule>
  </conditionalFormatting>
  <conditionalFormatting sqref="E13:H14">
    <cfRule type="beginsWith" dxfId="6" priority="313" operator="beginsWith" text="CLI">
      <formula>LEFT((E13),LEN("CLI"))=("CLI")</formula>
    </cfRule>
  </conditionalFormatting>
  <conditionalFormatting sqref="E13:H14">
    <cfRule type="beginsWith" dxfId="7" priority="314" operator="beginsWith" text="INT">
      <formula>LEFT((E13),LEN("INT"))=("INT")</formula>
    </cfRule>
  </conditionalFormatting>
  <conditionalFormatting sqref="E13:H14">
    <cfRule type="beginsWith" dxfId="8" priority="315" operator="beginsWith" text="CLIC">
      <formula>LEFT((E13),LEN("CLIC"))=("CLIC")</formula>
    </cfRule>
  </conditionalFormatting>
  <conditionalFormatting sqref="K4:O14 R4:V14 Y4:AC14 AF4:AJ14 Q5 AD5 F10:G10">
    <cfRule type="beginsWith" dxfId="0" priority="316" operator="beginsWith" text="PRE">
      <formula>LEFT((K4),LEN("PRE"))=("PRE")</formula>
    </cfRule>
  </conditionalFormatting>
  <conditionalFormatting sqref="K4:O14 R4:V14 Y4:AC14 AF4:AJ14 Q5 AD5 F10:G10">
    <cfRule type="beginsWith" dxfId="1" priority="317" operator="beginsWith" text="VRE">
      <formula>LEFT((K4),LEN("VRE"))=("VRE")</formula>
    </cfRule>
  </conditionalFormatting>
  <conditionalFormatting sqref="K4:O14 R4:V14 Y4:AC14 AF4:AJ14 Q5 AD5 F10:G10">
    <cfRule type="beginsWith" dxfId="2" priority="318" operator="beginsWith" text="ONL">
      <formula>LEFT((K4),LEN("ONL"))=("ONL")</formula>
    </cfRule>
  </conditionalFormatting>
  <conditionalFormatting sqref="K4:O14 R4:V14 Y4:AC14 AF4:AJ14 Q5 AD5 F10:G10">
    <cfRule type="beginsWith" dxfId="3" priority="319" operator="beginsWith" text="ATR">
      <formula>LEFT((K4),LEN("ATR"))=("ATR")</formula>
    </cfRule>
  </conditionalFormatting>
  <conditionalFormatting sqref="K4:O14 R4:V14 Y4:AC14 AF4:AJ14 Q5 AD5 F10:G10">
    <cfRule type="beginsWith" dxfId="4" priority="320" operator="beginsWith" text="AUJ">
      <formula>LEFT((K4),LEN("AUJ"))=("AUJ")</formula>
    </cfRule>
  </conditionalFormatting>
  <conditionalFormatting sqref="K4:O14 R4:V14 Y4:AC14 AF4:AJ14 Q5 AD5 F10:G10">
    <cfRule type="beginsWith" dxfId="5" priority="321" operator="beginsWith" text="REC">
      <formula>LEFT((K4),LEN("REC"))=("REC")</formula>
    </cfRule>
  </conditionalFormatting>
  <conditionalFormatting sqref="K4:O14 R4:V14 Y4:AC14 AF4:AJ14 Q5 AD5 F10:G10">
    <cfRule type="beginsWith" dxfId="6" priority="322" operator="beginsWith" text="CLI">
      <formula>LEFT((K4),LEN("CLI"))=("CLI")</formula>
    </cfRule>
  </conditionalFormatting>
  <conditionalFormatting sqref="K4:O14 R4:V14 Y4:AC14 AF4:AJ14 Q5 AD5 F10:G10">
    <cfRule type="beginsWith" dxfId="7" priority="323" operator="beginsWith" text="INT">
      <formula>LEFT((K4),LEN("INT"))=("INT")</formula>
    </cfRule>
  </conditionalFormatting>
  <conditionalFormatting sqref="K4:O14 R4:V14 Y4:AC14 AF4:AJ14 Q5 AD5 F10:G10">
    <cfRule type="beginsWith" dxfId="8" priority="324" operator="beginsWith" text="CLIC">
      <formula>LEFT((K4),LEN("CLIC"))=("CLIC")</formula>
    </cfRule>
  </conditionalFormatting>
  <conditionalFormatting sqref="O4:O14 R4:V14 Y4:AC14 AG4:AG12 AJ4:AJ6 K5:K7 L5:L6 M5:N7 Q5 AD5 AF5:AF6 AH5:AI12 AF8 N9 AJ9:AJ10 AF10:AF11 L12:N12">
    <cfRule type="beginsWith" dxfId="0" priority="325" operator="beginsWith" text="PRE">
      <formula>LEFT((O4),LEN("PRE"))=("PRE")</formula>
    </cfRule>
  </conditionalFormatting>
  <conditionalFormatting sqref="O4:O14 R4:V14 Y4:AC14 AG4:AG12 AJ4:AJ6 K5:K7 L5:L6 M5:N7 Q5 AD5 AF5:AF6 AH5:AI12 AF8 N9 AJ9:AJ10 AF10:AF11 L12:N12">
    <cfRule type="beginsWith" dxfId="1" priority="326" operator="beginsWith" text="VRE">
      <formula>LEFT((O4),LEN("VRE"))=("VRE")</formula>
    </cfRule>
  </conditionalFormatting>
  <conditionalFormatting sqref="O4:O14 R4:V14 Y4:AC14 AG4:AG12 AJ4:AJ6 K5:K7 L5:L6 M5:N7 Q5 AD5 AF5:AF6 AH5:AI12 AF8 N9 AJ9:AJ10 AF10:AF11 L12:N12">
    <cfRule type="beginsWith" dxfId="2" priority="327" operator="beginsWith" text="ONL">
      <formula>LEFT((O4),LEN("ONL"))=("ONL")</formula>
    </cfRule>
  </conditionalFormatting>
  <conditionalFormatting sqref="O4:O14 R4:V14 Y4:AC14 AG4:AG12 AJ4:AJ6 K5:K7 L5:L6 M5:N7 Q5 AD5 AF5:AF6 AH5:AI12 AF8 N9 AJ9:AJ10 AF10:AF11 L12:N12">
    <cfRule type="beginsWith" dxfId="3" priority="328" operator="beginsWith" text="ATR">
      <formula>LEFT((O4),LEN("ATR"))=("ATR")</formula>
    </cfRule>
  </conditionalFormatting>
  <conditionalFormatting sqref="O4:O14 R4:V14 Y4:AC14 AG4:AG12 AJ4:AJ6 K5:K7 L5:L6 M5:N7 Q5 AD5 AF5:AF6 AH5:AI12 AF8 N9 AJ9:AJ10 AF10:AF11 L12:N12">
    <cfRule type="beginsWith" dxfId="4" priority="329" operator="beginsWith" text="AUJ">
      <formula>LEFT((O4),LEN("AUJ"))=("AUJ")</formula>
    </cfRule>
  </conditionalFormatting>
  <conditionalFormatting sqref="O4:O14 R4:V14 Y4:AC14 AG4:AG12 AJ4:AJ6 K5:K7 L5:L6 M5:N7 Q5 AD5 AF5:AF6 AH5:AI12 AF8 N9 AJ9:AJ10 AF10:AF11 L12:N12">
    <cfRule type="beginsWith" dxfId="5" priority="330" operator="beginsWith" text="REC">
      <formula>LEFT((O4),LEN("REC"))=("REC")</formula>
    </cfRule>
  </conditionalFormatting>
  <conditionalFormatting sqref="O4:O14 R4:V14 Y4:AC14 AG4:AG12 AJ4:AJ6 K5:K7 L5:L6 M5:N7 Q5 AD5 AF5:AF6 AH5:AI12 AF8 N9 AJ9:AJ10 AF10:AF11 L12:N12">
    <cfRule type="beginsWith" dxfId="6" priority="331" operator="beginsWith" text="CLI">
      <formula>LEFT((O4),LEN("CLI"))=("CLI")</formula>
    </cfRule>
  </conditionalFormatting>
  <conditionalFormatting sqref="O4:O14 R4:V14 Y4:AC14 AG4:AG12 AJ4:AJ6 K5:K7 L5:L6 M5:N7 Q5 AD5 AF5:AF6 AH5:AI12 AF8 N9 AJ9:AJ10 AF10:AF11 L12:N12">
    <cfRule type="beginsWith" dxfId="7" priority="332" operator="beginsWith" text="INT">
      <formula>LEFT((O4),LEN("INT"))=("INT")</formula>
    </cfRule>
  </conditionalFormatting>
  <conditionalFormatting sqref="O4:O14 R4:V14 Y4:AC14 AG4:AG12 AJ4:AJ6 K5:K7 L5:L6 M5:N7 Q5 AD5 AF5:AF6 AH5:AI12 AF8 N9 AJ9:AJ10 AF10:AF11 L12:N12">
    <cfRule type="beginsWith" dxfId="8" priority="333" operator="beginsWith" text="CLIC">
      <formula>LEFT((O4),LEN("CLIC"))=("CLIC")</formula>
    </cfRule>
  </conditionalFormatting>
  <conditionalFormatting sqref="O4:O14 R4:V14 Y4:AC14 AG4:AG12 AJ4:AJ7 K5:K7 L5:L6 M5:N7 Q5 AD5 AF5:AF8 AH5:AI12 N9 AJ9:AJ10 AF10:AF11 L12:N12">
    <cfRule type="beginsWith" dxfId="0" priority="334" operator="beginsWith" text="PRE">
      <formula>LEFT((O4),LEN("PRE"))=("PRE")</formula>
    </cfRule>
  </conditionalFormatting>
  <conditionalFormatting sqref="O4:O14 R4:V14 Y4:AC14 AG4:AG12 AJ4:AJ7 K5:K7 L5:L6 M5:N7 Q5 AD5 AF5:AF8 AH5:AI12 N9 AJ9:AJ10 AF10:AF11 L12:N12">
    <cfRule type="beginsWith" dxfId="1" priority="335" operator="beginsWith" text="VRE">
      <formula>LEFT((O4),LEN("VRE"))=("VRE")</formula>
    </cfRule>
  </conditionalFormatting>
  <conditionalFormatting sqref="O4:O14 R4:V14 Y4:AC14 AG4:AG12 AJ4:AJ7 K5:K7 L5:L6 M5:N7 Q5 AD5 AF5:AF8 AH5:AI12 N9 AJ9:AJ10 AF10:AF11 L12:N12">
    <cfRule type="beginsWith" dxfId="2" priority="336" operator="beginsWith" text="ONL">
      <formula>LEFT((O4),LEN("ONL"))=("ONL")</formula>
    </cfRule>
  </conditionalFormatting>
  <conditionalFormatting sqref="O4:O14 R4:V14 Y4:AC14 AG4:AG12 AJ4:AJ7 K5:K7 L5:L6 M5:N7 Q5 AD5 AF5:AF8 AH5:AI12 N9 AJ9:AJ10 AF10:AF11 L12:N12">
    <cfRule type="beginsWith" dxfId="3" priority="337" operator="beginsWith" text="ATR">
      <formula>LEFT((O4),LEN("ATR"))=("ATR")</formula>
    </cfRule>
  </conditionalFormatting>
  <conditionalFormatting sqref="O4:O14 R4:V14 Y4:AC14 AG4:AG12 AJ4:AJ7 K5:K7 L5:L6 M5:N7 Q5 AD5 AF5:AF8 AH5:AI12 N9 AJ9:AJ10 AF10:AF11 L12:N12">
    <cfRule type="beginsWith" dxfId="4" priority="338" operator="beginsWith" text="AUJ">
      <formula>LEFT((O4),LEN("AUJ"))=("AUJ")</formula>
    </cfRule>
  </conditionalFormatting>
  <conditionalFormatting sqref="O4:O14 R4:V14 Y4:AC14 AG4:AG12 AJ4:AJ7 K5:K7 L5:L6 M5:N7 Q5 AD5 AF5:AF8 AH5:AI12 N9 AJ9:AJ10 AF10:AF11 L12:N12">
    <cfRule type="beginsWith" dxfId="5" priority="339" operator="beginsWith" text="REC">
      <formula>LEFT((O4),LEN("REC"))=("REC")</formula>
    </cfRule>
  </conditionalFormatting>
  <conditionalFormatting sqref="O4:O14 R4:V14 Y4:AC14 AG4:AG12 AJ4:AJ7 K5:K7 L5:L6 M5:N7 Q5 AD5 AF5:AF8 AH5:AI12 N9 AJ9:AJ10 AF10:AF11 L12:N12">
    <cfRule type="beginsWith" dxfId="6" priority="340" operator="beginsWith" text="CLI">
      <formula>LEFT((O4),LEN("CLI"))=("CLI")</formula>
    </cfRule>
  </conditionalFormatting>
  <conditionalFormatting sqref="O4:O14 R4:V14 Y4:AC14 AG4:AG12 AJ4:AJ7 K5:K7 L5:L6 M5:N7 Q5 AD5 AF5:AF8 AH5:AI12 N9 AJ9:AJ10 AF10:AF11 L12:N12">
    <cfRule type="beginsWith" dxfId="7" priority="341" operator="beginsWith" text="INT">
      <formula>LEFT((O4),LEN("INT"))=("INT")</formula>
    </cfRule>
  </conditionalFormatting>
  <conditionalFormatting sqref="O4:O14 R4:V14 Y4:AC14 AG4:AG12 AJ4:AJ7 K5:K7 L5:L6 M5:N7 Q5 AD5 AF5:AF8 AH5:AI12 N9 AJ9:AJ10 AF10:AF11 L12:N12">
    <cfRule type="beginsWith" dxfId="8" priority="342" operator="beginsWith" text="CLIC">
      <formula>LEFT((O4),LEN("CLIC"))=("CLIC")</formula>
    </cfRule>
  </conditionalFormatting>
  <conditionalFormatting sqref="Z8:AC9">
    <cfRule type="beginsWith" dxfId="0" priority="343" operator="beginsWith" text="PRE">
      <formula>LEFT((Z8),LEN("PRE"))=("PRE")</formula>
    </cfRule>
  </conditionalFormatting>
  <conditionalFormatting sqref="Z8:AC9">
    <cfRule type="beginsWith" dxfId="1" priority="344" operator="beginsWith" text="VRE">
      <formula>LEFT((Z8),LEN("VRE"))=("VRE")</formula>
    </cfRule>
  </conditionalFormatting>
  <conditionalFormatting sqref="Z8:AC9">
    <cfRule type="beginsWith" dxfId="2" priority="345" operator="beginsWith" text="ONL">
      <formula>LEFT((Z8),LEN("ONL"))=("ONL")</formula>
    </cfRule>
  </conditionalFormatting>
  <conditionalFormatting sqref="Z8:AC9">
    <cfRule type="beginsWith" dxfId="3" priority="346" operator="beginsWith" text="ATR">
      <formula>LEFT((Z8),LEN("ATR"))=("ATR")</formula>
    </cfRule>
  </conditionalFormatting>
  <conditionalFormatting sqref="Z8:AC9">
    <cfRule type="beginsWith" dxfId="4" priority="347" operator="beginsWith" text="AUJ">
      <formula>LEFT((Z8),LEN("AUJ"))=("AUJ")</formula>
    </cfRule>
  </conditionalFormatting>
  <conditionalFormatting sqref="Z8:AC9">
    <cfRule type="beginsWith" dxfId="5" priority="348" operator="beginsWith" text="REC">
      <formula>LEFT((Z8),LEN("REC"))=("REC")</formula>
    </cfRule>
  </conditionalFormatting>
  <conditionalFormatting sqref="Z8:AC9">
    <cfRule type="beginsWith" dxfId="6" priority="349" operator="beginsWith" text="CLI">
      <formula>LEFT((Z8),LEN("CLI"))=("CLI")</formula>
    </cfRule>
  </conditionalFormatting>
  <conditionalFormatting sqref="Z8:AC9">
    <cfRule type="beginsWith" dxfId="7" priority="350" operator="beginsWith" text="INT">
      <formula>LEFT((Z8),LEN("INT"))=("INT")</formula>
    </cfRule>
  </conditionalFormatting>
  <conditionalFormatting sqref="Z8:AC9">
    <cfRule type="beginsWith" dxfId="8" priority="351" operator="beginsWith" text="CLIC">
      <formula>LEFT((Z8),LEN("CLIC"))=("CLIC")</formula>
    </cfRule>
  </conditionalFormatting>
  <conditionalFormatting sqref="Y4:AC4 R6 Y6:Y7 Z7:AC7 AF7:AI7 Y10 AF10:AF11">
    <cfRule type="beginsWith" dxfId="0" priority="352" operator="beginsWith" text="PRE">
      <formula>LEFT((Y4),LEN("PRE"))=("PRE")</formula>
    </cfRule>
  </conditionalFormatting>
  <conditionalFormatting sqref="Y4:AC4 R6 Y6:Y7 Z7:AC7 AF7:AI7 Y10 AF10:AF11">
    <cfRule type="beginsWith" dxfId="1" priority="353" operator="beginsWith" text="VRE">
      <formula>LEFT((Y4),LEN("VRE"))=("VRE")</formula>
    </cfRule>
  </conditionalFormatting>
  <conditionalFormatting sqref="Y4:AC4 R6 Y6:Y7 Z7:AC7 AF7:AI7 Y10 AF10:AF11">
    <cfRule type="beginsWith" dxfId="2" priority="354" operator="beginsWith" text="ONL">
      <formula>LEFT((Y4),LEN("ONL"))=("ONL")</formula>
    </cfRule>
  </conditionalFormatting>
  <conditionalFormatting sqref="Y4:AC4 R6 Y6:Y7 Z7:AC7 AF7:AI7 Y10 AF10:AF11">
    <cfRule type="beginsWith" dxfId="3" priority="355" operator="beginsWith" text="ATR">
      <formula>LEFT((Y4),LEN("ATR"))=("ATR")</formula>
    </cfRule>
  </conditionalFormatting>
  <conditionalFormatting sqref="Y4:AC4 R6 Y6:Y7 Z7:AC7 AF7:AI7 Y10 AF10:AF11">
    <cfRule type="beginsWith" dxfId="4" priority="356" operator="beginsWith" text="AUJ">
      <formula>LEFT((Y4),LEN("AUJ"))=("AUJ")</formula>
    </cfRule>
  </conditionalFormatting>
  <conditionalFormatting sqref="Y4:AC4 R6 Y6:Y7 Z7:AC7 AF7:AI7 Y10 AF10:AF11">
    <cfRule type="beginsWith" dxfId="5" priority="357" operator="beginsWith" text="REC">
      <formula>LEFT((Y4),LEN("REC"))=("REC")</formula>
    </cfRule>
  </conditionalFormatting>
  <conditionalFormatting sqref="Y4:AC4 R6 Y6:Y7 Z7:AC7 AF7:AI7 Y10 AF10:AF11">
    <cfRule type="beginsWith" dxfId="6" priority="358" operator="beginsWith" text="CLI">
      <formula>LEFT((Y4),LEN("CLI"))=("CLI")</formula>
    </cfRule>
  </conditionalFormatting>
  <conditionalFormatting sqref="Y4:AC4 R6 Y6:Y7 Z7:AC7 AF7:AI7 Y10 AF10:AF11">
    <cfRule type="beginsWith" dxfId="7" priority="359" operator="beginsWith" text="INT">
      <formula>LEFT((Y4),LEN("INT"))=("INT")</formula>
    </cfRule>
  </conditionalFormatting>
  <conditionalFormatting sqref="Y4:AC4 R6 Y6:Y7 Z7:AC7 AF7:AI7 Y10 AF10:AF11">
    <cfRule type="beginsWith" dxfId="8" priority="360" operator="beginsWith" text="CLIC">
      <formula>LEFT((Y4),LEN("CLIC"))=("CLIC")</formula>
    </cfRule>
  </conditionalFormatting>
  <conditionalFormatting sqref="C15:C17 C19:C21 C23">
    <cfRule type="beginsWith" dxfId="2" priority="361" operator="beginsWith" text="ONL">
      <formula>LEFT((C15),LEN("ONL"))=("ONL")</formula>
    </cfRule>
  </conditionalFormatting>
  <conditionalFormatting sqref="C15:C17 C19:C21 C23">
    <cfRule type="beginsWith" dxfId="3" priority="362" operator="beginsWith" text="ATR">
      <formula>LEFT((C15),LEN("ATR"))=("ATR")</formula>
    </cfRule>
  </conditionalFormatting>
  <conditionalFormatting sqref="C15:C17 C19:C21 C23">
    <cfRule type="beginsWith" dxfId="4" priority="363" operator="beginsWith" text="AUJ">
      <formula>LEFT((C15),LEN("AUJ"))=("AUJ")</formula>
    </cfRule>
  </conditionalFormatting>
  <conditionalFormatting sqref="C15:C17 C19:C21 C23">
    <cfRule type="beginsWith" dxfId="5" priority="364" operator="beginsWith" text="REC">
      <formula>LEFT((C15),LEN("REC"))=("REC")</formula>
    </cfRule>
  </conditionalFormatting>
  <conditionalFormatting sqref="C15:C17 C19:C21 C23">
    <cfRule type="beginsWith" dxfId="6" priority="365" operator="beginsWith" text="CLI">
      <formula>LEFT((C15),LEN("CLI"))=("CLI")</formula>
    </cfRule>
  </conditionalFormatting>
  <conditionalFormatting sqref="C15:C17 C19:C21 C23">
    <cfRule type="beginsWith" dxfId="7" priority="366" operator="beginsWith" text="INT">
      <formula>LEFT((C15),LEN("INT"))=("INT")</formula>
    </cfRule>
  </conditionalFormatting>
  <conditionalFormatting sqref="C24">
    <cfRule type="beginsWith" dxfId="2" priority="367" operator="beginsWith" text="ONL">
      <formula>LEFT((C24),LEN("ONL"))=("ONL")</formula>
    </cfRule>
  </conditionalFormatting>
  <conditionalFormatting sqref="C24">
    <cfRule type="beginsWith" dxfId="3" priority="368" operator="beginsWith" text="ATR">
      <formula>LEFT((C24),LEN("ATR"))=("ATR")</formula>
    </cfRule>
  </conditionalFormatting>
  <conditionalFormatting sqref="C24">
    <cfRule type="beginsWith" dxfId="4" priority="369" operator="beginsWith" text="AUJ">
      <formula>LEFT((C24),LEN("AUJ"))=("AUJ")</formula>
    </cfRule>
  </conditionalFormatting>
  <conditionalFormatting sqref="C24">
    <cfRule type="beginsWith" dxfId="5" priority="370" operator="beginsWith" text="REC">
      <formula>LEFT((C24),LEN("REC"))=("REC")</formula>
    </cfRule>
  </conditionalFormatting>
  <conditionalFormatting sqref="C24">
    <cfRule type="beginsWith" dxfId="6" priority="371" operator="beginsWith" text="CLI">
      <formula>LEFT((C24),LEN("CLI"))=("CLI")</formula>
    </cfRule>
  </conditionalFormatting>
  <conditionalFormatting sqref="C24">
    <cfRule type="beginsWith" dxfId="7" priority="372" operator="beginsWith" text="INT">
      <formula>LEFT((C24),LEN("INT"))=("INT")</formula>
    </cfRule>
  </conditionalFormatting>
  <conditionalFormatting sqref="C18">
    <cfRule type="beginsWith" dxfId="2" priority="373" operator="beginsWith" text="ONL">
      <formula>LEFT((C18),LEN("ONL"))=("ONL")</formula>
    </cfRule>
  </conditionalFormatting>
  <conditionalFormatting sqref="C18">
    <cfRule type="beginsWith" dxfId="3" priority="374" operator="beginsWith" text="ATR">
      <formula>LEFT((C18),LEN("ATR"))=("ATR")</formula>
    </cfRule>
  </conditionalFormatting>
  <conditionalFormatting sqref="C18">
    <cfRule type="beginsWith" dxfId="4" priority="375" operator="beginsWith" text="AUJ">
      <formula>LEFT((C18),LEN("AUJ"))=("AUJ")</formula>
    </cfRule>
  </conditionalFormatting>
  <conditionalFormatting sqref="C18">
    <cfRule type="beginsWith" dxfId="5" priority="376" operator="beginsWith" text="REC">
      <formula>LEFT((C18),LEN("REC"))=("REC")</formula>
    </cfRule>
  </conditionalFormatting>
  <conditionalFormatting sqref="C18">
    <cfRule type="beginsWith" dxfId="6" priority="377" operator="beginsWith" text="CLI">
      <formula>LEFT((C18),LEN("CLI"))=("CLI")</formula>
    </cfRule>
  </conditionalFormatting>
  <conditionalFormatting sqref="C18">
    <cfRule type="beginsWith" dxfId="7" priority="378" operator="beginsWith" text="INT">
      <formula>LEFT((C18),LEN("INT"))=("INT")</formula>
    </cfRule>
  </conditionalFormatting>
  <conditionalFormatting sqref="C22">
    <cfRule type="beginsWith" dxfId="0" priority="379" operator="beginsWith" text="PRE">
      <formula>LEFT((C22),LEN("PRE"))=("PRE")</formula>
    </cfRule>
  </conditionalFormatting>
  <conditionalFormatting sqref="C22">
    <cfRule type="beginsWith" dxfId="1" priority="380" operator="beginsWith" text="VRE">
      <formula>LEFT((C22),LEN("VRE"))=("VRE")</formula>
    </cfRule>
  </conditionalFormatting>
  <conditionalFormatting sqref="C22">
    <cfRule type="beginsWith" dxfId="2" priority="381" operator="beginsWith" text="ONL">
      <formula>LEFT((C22),LEN("ONL"))=("ONL")</formula>
    </cfRule>
  </conditionalFormatting>
  <conditionalFormatting sqref="C22">
    <cfRule type="beginsWith" dxfId="3" priority="382" operator="beginsWith" text="ATR">
      <formula>LEFT((C22),LEN("ATR"))=("ATR")</formula>
    </cfRule>
  </conditionalFormatting>
  <conditionalFormatting sqref="C22">
    <cfRule type="beginsWith" dxfId="4" priority="383" operator="beginsWith" text="AUJ">
      <formula>LEFT((C22),LEN("AUJ"))=("AUJ")</formula>
    </cfRule>
  </conditionalFormatting>
  <conditionalFormatting sqref="C22">
    <cfRule type="beginsWith" dxfId="5" priority="384" operator="beginsWith" text="REC">
      <formula>LEFT((C22),LEN("REC"))=("REC")</formula>
    </cfRule>
  </conditionalFormatting>
  <conditionalFormatting sqref="C22">
    <cfRule type="beginsWith" dxfId="6" priority="385" operator="beginsWith" text="CLI">
      <formula>LEFT((C22),LEN("CLI"))=("CLI")</formula>
    </cfRule>
  </conditionalFormatting>
  <conditionalFormatting sqref="C22">
    <cfRule type="beginsWith" dxfId="7" priority="386" operator="beginsWith" text="INT">
      <formula>LEFT((C22),LEN("INT"))=("INT")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8" width="20.71"/>
    <col customWidth="1" min="9" max="9" width="12.71"/>
    <col customWidth="1" min="10" max="10" width="12.86"/>
    <col customWidth="1" min="11" max="15" width="18.71"/>
    <col customWidth="1" min="16" max="16" width="13.14"/>
    <col customWidth="1" min="17" max="17" width="12.71"/>
    <col customWidth="1" min="18" max="22" width="20.71"/>
    <col customWidth="1" min="23" max="24" width="12.71"/>
    <col customWidth="1" min="25" max="29" width="20.71"/>
    <col customWidth="1" min="30" max="31" width="12.71"/>
    <col customWidth="1" min="32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95"/>
      <c r="C1" s="96" t="s">
        <v>66</v>
      </c>
      <c r="D1" s="4">
        <v>2026.0</v>
      </c>
      <c r="E1" s="72" t="s">
        <v>274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22</v>
      </c>
      <c r="B2" s="97" t="s">
        <v>96</v>
      </c>
      <c r="C2" s="97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COUNTA(B4:B7)</f>
        <v>4</v>
      </c>
      <c r="B3" s="73" t="s">
        <v>2</v>
      </c>
      <c r="C3" s="23" t="s">
        <v>3</v>
      </c>
      <c r="D3" s="24">
        <f>Mai!AF3</f>
        <v>46167</v>
      </c>
      <c r="E3" s="25">
        <f t="shared" ref="E3:AJ3" si="2">D3+1</f>
        <v>46168</v>
      </c>
      <c r="F3" s="25">
        <f t="shared" si="2"/>
        <v>46169</v>
      </c>
      <c r="G3" s="25">
        <f t="shared" si="2"/>
        <v>46170</v>
      </c>
      <c r="H3" s="25">
        <f t="shared" si="2"/>
        <v>46171</v>
      </c>
      <c r="I3" s="26">
        <f t="shared" si="2"/>
        <v>46172</v>
      </c>
      <c r="J3" s="26">
        <f t="shared" si="2"/>
        <v>46173</v>
      </c>
      <c r="K3" s="25">
        <f t="shared" si="2"/>
        <v>46174</v>
      </c>
      <c r="L3" s="25">
        <f t="shared" si="2"/>
        <v>46175</v>
      </c>
      <c r="M3" s="25">
        <f t="shared" si="2"/>
        <v>46176</v>
      </c>
      <c r="N3" s="25">
        <f t="shared" si="2"/>
        <v>46177</v>
      </c>
      <c r="O3" s="25">
        <f t="shared" si="2"/>
        <v>46178</v>
      </c>
      <c r="P3" s="26">
        <f t="shared" si="2"/>
        <v>46179</v>
      </c>
      <c r="Q3" s="26">
        <f t="shared" si="2"/>
        <v>46180</v>
      </c>
      <c r="R3" s="25">
        <f t="shared" si="2"/>
        <v>46181</v>
      </c>
      <c r="S3" s="25">
        <f t="shared" si="2"/>
        <v>46182</v>
      </c>
      <c r="T3" s="25">
        <f t="shared" si="2"/>
        <v>46183</v>
      </c>
      <c r="U3" s="25">
        <f t="shared" si="2"/>
        <v>46184</v>
      </c>
      <c r="V3" s="25">
        <f t="shared" si="2"/>
        <v>46185</v>
      </c>
      <c r="W3" s="26">
        <f t="shared" si="2"/>
        <v>46186</v>
      </c>
      <c r="X3" s="26">
        <f t="shared" si="2"/>
        <v>46187</v>
      </c>
      <c r="Y3" s="25">
        <f t="shared" si="2"/>
        <v>46188</v>
      </c>
      <c r="Z3" s="25">
        <f t="shared" si="2"/>
        <v>46189</v>
      </c>
      <c r="AA3" s="25">
        <f t="shared" si="2"/>
        <v>46190</v>
      </c>
      <c r="AB3" s="25">
        <f t="shared" si="2"/>
        <v>46191</v>
      </c>
      <c r="AC3" s="25">
        <f t="shared" si="2"/>
        <v>46192</v>
      </c>
      <c r="AD3" s="26">
        <f t="shared" si="2"/>
        <v>46193</v>
      </c>
      <c r="AE3" s="26">
        <f t="shared" si="2"/>
        <v>46194</v>
      </c>
      <c r="AF3" s="25">
        <f t="shared" si="2"/>
        <v>46195</v>
      </c>
      <c r="AG3" s="25">
        <f t="shared" si="2"/>
        <v>46196</v>
      </c>
      <c r="AH3" s="25">
        <f t="shared" si="2"/>
        <v>46197</v>
      </c>
      <c r="AI3" s="25">
        <f t="shared" si="2"/>
        <v>46198</v>
      </c>
      <c r="AJ3" s="25">
        <f t="shared" si="2"/>
        <v>46199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 ht="69.0" customHeight="1">
      <c r="A4" s="29">
        <v>46174.0</v>
      </c>
      <c r="B4" s="30" t="s">
        <v>7</v>
      </c>
      <c r="C4" s="31" t="s">
        <v>8</v>
      </c>
      <c r="D4" s="92" t="s">
        <v>275</v>
      </c>
      <c r="E4" s="98" t="str">
        <f>Mai!AG4</f>
        <v>VRE - DESLOCAMENTO</v>
      </c>
      <c r="F4" s="98" t="str">
        <f>Mai!AH4</f>
        <v>CLI- TOp TESTE CAMINHÃO 8X4 ELETRICO - JSL - CBA - MIRAÍ MG</v>
      </c>
      <c r="G4" s="98" t="str">
        <f>Mai!AI4</f>
        <v>CLI- TOp TESTE CAMINHÃO 8X4 ELETRICO - JSL - CBA - MIRAÍ MG</v>
      </c>
      <c r="H4" s="98" t="str">
        <f>Mai!AJ4</f>
        <v>VRE - DESLOCAMENTO</v>
      </c>
      <c r="I4" s="75"/>
      <c r="J4" s="75"/>
      <c r="K4" s="48" t="s">
        <v>276</v>
      </c>
      <c r="L4" s="48" t="s">
        <v>276</v>
      </c>
      <c r="M4" s="48" t="s">
        <v>277</v>
      </c>
      <c r="N4" s="48" t="s">
        <v>278</v>
      </c>
      <c r="O4" s="78" t="s">
        <v>118</v>
      </c>
      <c r="P4" s="99"/>
      <c r="Q4" s="99"/>
      <c r="R4" s="48" t="s">
        <v>279</v>
      </c>
      <c r="S4" s="48" t="s">
        <v>279</v>
      </c>
      <c r="T4" s="48" t="s">
        <v>279</v>
      </c>
      <c r="U4" s="48" t="s">
        <v>279</v>
      </c>
      <c r="V4" s="48" t="s">
        <v>279</v>
      </c>
      <c r="W4" s="99"/>
      <c r="X4" s="99"/>
      <c r="Y4" s="78" t="s">
        <v>118</v>
      </c>
      <c r="Z4" s="78" t="s">
        <v>118</v>
      </c>
      <c r="AA4" s="78" t="s">
        <v>118</v>
      </c>
      <c r="AB4" s="78" t="s">
        <v>118</v>
      </c>
      <c r="AC4" s="78" t="s">
        <v>118</v>
      </c>
      <c r="AD4" s="99"/>
      <c r="AE4" s="99"/>
      <c r="AF4" s="38" t="s">
        <v>14</v>
      </c>
      <c r="AG4" s="78" t="s">
        <v>280</v>
      </c>
      <c r="AH4" s="78" t="s">
        <v>280</v>
      </c>
      <c r="AI4" s="78" t="s">
        <v>280</v>
      </c>
      <c r="AJ4" s="78" t="s">
        <v>280</v>
      </c>
      <c r="AK4" s="11"/>
      <c r="AL4" s="12">
        <f t="shared" ref="AL4:AL12" si="3">$A$2-(COUNTIF(K4:AJ4,"AUJ*"))</f>
        <v>21</v>
      </c>
      <c r="AM4" s="12">
        <f t="shared" ref="AM4:AM12" si="4">(COUNTIF(K4:AJ4,"CLI*")+COUNTIF(K4:AJ4,"ATR*")+COUNTIF(K4:AJ4,"INT*")+COUNTIF(K4:AJ4,"VRE*")+COUNTIF(K4:AJ4,"ONL*"))</f>
        <v>16</v>
      </c>
      <c r="AN4" s="41">
        <f t="shared" ref="AN4:AN12" si="5">IFERROR(AM4/AL4,0)</f>
        <v>0.7619047619</v>
      </c>
      <c r="AO4" s="10"/>
      <c r="AP4" s="69" t="s">
        <v>16</v>
      </c>
      <c r="AQ4" s="12">
        <f t="shared" ref="AQ4:AQ13" si="6">AK16</f>
        <v>56</v>
      </c>
      <c r="AR4" s="10"/>
      <c r="AS4" s="41">
        <f>AN15</f>
        <v>0.4943181818</v>
      </c>
    </row>
    <row r="5" ht="110.25" customHeight="1">
      <c r="A5" s="29">
        <v>46203.0</v>
      </c>
      <c r="B5" s="43" t="s">
        <v>17</v>
      </c>
      <c r="C5" s="44" t="s">
        <v>18</v>
      </c>
      <c r="D5" s="98" t="str">
        <f>Mai!AF5</f>
        <v/>
      </c>
      <c r="E5" s="98" t="str">
        <f>Mai!AG5</f>
        <v>VRE - DESLOCAMENTO</v>
      </c>
      <c r="F5" s="98" t="str">
        <f>Mai!AH5</f>
        <v>CLI - TOp Escavadeira SY750H, Escavadeira SY360 e rolo compactador SSR120C-10S - 02 INSTRUTORES DA ARCELOR SERRA AZUL - GARIEL GER. OPERAÇÃO</v>
      </c>
      <c r="G5" s="98" t="str">
        <f>Mai!AI5</f>
        <v>CLI - TOp Escavadeira SY750H, Escavadeira SY360 e rolo compactador SSR120C-10S - 02 INSTRUTORES DA ARCELOR SERRA AZUL - GARIEL GER. OPERAÇÃO</v>
      </c>
      <c r="H5" s="98" t="str">
        <f>Mai!AJ5</f>
        <v>CLI - TOp Escavadeira SY750H, Escavadeira SY360 e rolo compactador SSR120C-10S - 02 INSTRUTORES DA ARCELOR SERRA AZUL - GARIEL GER. OPERAÇÃO</v>
      </c>
      <c r="I5" s="47"/>
      <c r="J5" s="47"/>
      <c r="K5" s="64"/>
      <c r="L5" s="48"/>
      <c r="M5" s="48" t="s">
        <v>277</v>
      </c>
      <c r="N5" s="48" t="s">
        <v>278</v>
      </c>
      <c r="O5" s="48" t="s">
        <v>281</v>
      </c>
      <c r="P5" s="99"/>
      <c r="Q5" s="99"/>
      <c r="R5" s="38" t="s">
        <v>14</v>
      </c>
      <c r="S5" s="77" t="s">
        <v>282</v>
      </c>
      <c r="T5" s="77" t="s">
        <v>282</v>
      </c>
      <c r="U5" s="77" t="s">
        <v>282</v>
      </c>
      <c r="V5" s="77" t="s">
        <v>282</v>
      </c>
      <c r="W5" s="99"/>
      <c r="X5" s="99"/>
      <c r="Y5" s="77" t="s">
        <v>282</v>
      </c>
      <c r="Z5" s="77" t="s">
        <v>282</v>
      </c>
      <c r="AA5" s="77" t="s">
        <v>282</v>
      </c>
      <c r="AB5" s="77" t="s">
        <v>282</v>
      </c>
      <c r="AC5" s="38" t="s">
        <v>14</v>
      </c>
      <c r="AD5" s="99"/>
      <c r="AE5" s="99"/>
      <c r="AF5" s="64"/>
      <c r="AG5" s="38" t="s">
        <v>14</v>
      </c>
      <c r="AH5" s="48" t="s">
        <v>283</v>
      </c>
      <c r="AI5" s="48" t="s">
        <v>283</v>
      </c>
      <c r="AJ5" s="38" t="s">
        <v>14</v>
      </c>
      <c r="AK5" s="11"/>
      <c r="AL5" s="12">
        <f t="shared" si="3"/>
        <v>21</v>
      </c>
      <c r="AM5" s="12">
        <f t="shared" si="4"/>
        <v>14</v>
      </c>
      <c r="AN5" s="41">
        <f t="shared" si="5"/>
        <v>0.6666666667</v>
      </c>
      <c r="AO5" s="10"/>
      <c r="AP5" s="69" t="s">
        <v>33</v>
      </c>
      <c r="AQ5" s="12">
        <f t="shared" si="6"/>
        <v>0</v>
      </c>
      <c r="AR5" s="10"/>
      <c r="AS5" s="10"/>
    </row>
    <row r="6" ht="114.0" customHeight="1">
      <c r="A6" s="49"/>
      <c r="B6" s="43" t="s">
        <v>34</v>
      </c>
      <c r="C6" s="44" t="s">
        <v>35</v>
      </c>
      <c r="D6" s="98" t="str">
        <f>Mai!AF6</f>
        <v>CLI - TOp SKT110H - MR Mineração - Barão de Cocais</v>
      </c>
      <c r="E6" s="98" t="str">
        <f>Mai!AG6</f>
        <v>CLI - TOp SKT110H - MR Mineração - Barão de Cocais</v>
      </c>
      <c r="F6" s="98" t="str">
        <f>Mai!AH6</f>
        <v>CLI - TOp SKT110H - MR Mineração - Barão de Cocais</v>
      </c>
      <c r="G6" s="98" t="str">
        <f>Mai!AI6</f>
        <v>CLI - TOp SKT110H - MR Mineração - Barão de Cocais</v>
      </c>
      <c r="H6" s="98" t="str">
        <f>Mai!AJ6</f>
        <v>VRE - DESLOCAMENTO</v>
      </c>
      <c r="I6" s="47"/>
      <c r="J6" s="47"/>
      <c r="K6" s="48" t="s">
        <v>284</v>
      </c>
      <c r="L6" s="48" t="s">
        <v>285</v>
      </c>
      <c r="M6" s="48" t="s">
        <v>277</v>
      </c>
      <c r="N6" s="48" t="s">
        <v>278</v>
      </c>
      <c r="O6" s="35" t="s">
        <v>286</v>
      </c>
      <c r="P6" s="99"/>
      <c r="Q6" s="99"/>
      <c r="R6" s="35" t="s">
        <v>287</v>
      </c>
      <c r="S6" s="48" t="s">
        <v>288</v>
      </c>
      <c r="T6" s="48" t="s">
        <v>288</v>
      </c>
      <c r="U6" s="48" t="s">
        <v>289</v>
      </c>
      <c r="V6" s="48" t="s">
        <v>288</v>
      </c>
      <c r="W6" s="99"/>
      <c r="X6" s="99"/>
      <c r="Y6" s="38" t="s">
        <v>14</v>
      </c>
      <c r="Z6" s="48" t="s">
        <v>290</v>
      </c>
      <c r="AA6" s="48" t="s">
        <v>291</v>
      </c>
      <c r="AB6" s="48" t="s">
        <v>292</v>
      </c>
      <c r="AC6" s="48" t="s">
        <v>293</v>
      </c>
      <c r="AD6" s="99"/>
      <c r="AE6" s="99"/>
      <c r="AF6" s="35" t="s">
        <v>294</v>
      </c>
      <c r="AG6" s="38" t="s">
        <v>14</v>
      </c>
      <c r="AH6" s="78" t="s">
        <v>295</v>
      </c>
      <c r="AI6" s="78" t="s">
        <v>295</v>
      </c>
      <c r="AJ6" s="78" t="s">
        <v>295</v>
      </c>
      <c r="AK6" s="11"/>
      <c r="AL6" s="12">
        <f t="shared" si="3"/>
        <v>19</v>
      </c>
      <c r="AM6" s="12">
        <f t="shared" si="4"/>
        <v>14</v>
      </c>
      <c r="AN6" s="41">
        <f t="shared" si="5"/>
        <v>0.7368421053</v>
      </c>
      <c r="AO6" s="10"/>
      <c r="AP6" s="69" t="s">
        <v>53</v>
      </c>
      <c r="AQ6" s="12">
        <f t="shared" si="6"/>
        <v>14</v>
      </c>
      <c r="AR6" s="10"/>
      <c r="AS6" s="10"/>
    </row>
    <row r="7" ht="64.5" customHeight="1">
      <c r="A7" s="49"/>
      <c r="B7" s="43" t="s">
        <v>54</v>
      </c>
      <c r="C7" s="44" t="s">
        <v>8</v>
      </c>
      <c r="D7" s="98" t="str">
        <f>Mai!AF7</f>
        <v>CLI - AOp Ferro+ - SKT130 e SKT110S</v>
      </c>
      <c r="E7" s="98" t="str">
        <f>Mai!AG7</f>
        <v>CLI - AOp Ferro+ - SKT130 e SKT110S</v>
      </c>
      <c r="F7" s="98" t="str">
        <f>Mai!AH7</f>
        <v>CLI - AOp Ferro+ - SKT130 e SKT110S</v>
      </c>
      <c r="G7" s="98" t="str">
        <f>Mai!AI7</f>
        <v>CLI - AOp Ferro+ - SKT130 e SKT110S</v>
      </c>
      <c r="H7" s="98" t="str">
        <f>Mai!AJ7</f>
        <v>CLI - AOp Ferro+ - SKT130 e SKT110S</v>
      </c>
      <c r="I7" s="47"/>
      <c r="J7" s="47"/>
      <c r="K7" s="48" t="s">
        <v>279</v>
      </c>
      <c r="L7" s="48" t="s">
        <v>279</v>
      </c>
      <c r="M7" s="48" t="s">
        <v>277</v>
      </c>
      <c r="N7" s="48" t="s">
        <v>279</v>
      </c>
      <c r="O7" s="48" t="s">
        <v>279</v>
      </c>
      <c r="P7" s="99"/>
      <c r="Q7" s="99"/>
      <c r="R7" s="48" t="s">
        <v>296</v>
      </c>
      <c r="S7" s="48" t="s">
        <v>296</v>
      </c>
      <c r="T7" s="48" t="s">
        <v>296</v>
      </c>
      <c r="U7" s="48" t="s">
        <v>296</v>
      </c>
      <c r="V7" s="48" t="s">
        <v>296</v>
      </c>
      <c r="W7" s="99"/>
      <c r="X7" s="99"/>
      <c r="Y7" s="48" t="s">
        <v>296</v>
      </c>
      <c r="Z7" s="48" t="s">
        <v>296</v>
      </c>
      <c r="AA7" s="48" t="s">
        <v>296</v>
      </c>
      <c r="AB7" s="48" t="s">
        <v>296</v>
      </c>
      <c r="AC7" s="48" t="s">
        <v>296</v>
      </c>
      <c r="AD7" s="99"/>
      <c r="AE7" s="99"/>
      <c r="AF7" s="48" t="s">
        <v>296</v>
      </c>
      <c r="AG7" s="38" t="s">
        <v>14</v>
      </c>
      <c r="AH7" s="48" t="s">
        <v>297</v>
      </c>
      <c r="AI7" s="48" t="s">
        <v>297</v>
      </c>
      <c r="AJ7" s="48" t="s">
        <v>297</v>
      </c>
      <c r="AK7" s="11"/>
      <c r="AL7" s="12">
        <f t="shared" si="3"/>
        <v>11</v>
      </c>
      <c r="AM7" s="12">
        <f t="shared" si="4"/>
        <v>8</v>
      </c>
      <c r="AN7" s="41">
        <f t="shared" si="5"/>
        <v>0.7272727273</v>
      </c>
      <c r="AO7" s="10"/>
      <c r="AP7" s="69" t="s">
        <v>57</v>
      </c>
      <c r="AQ7" s="12">
        <f t="shared" si="6"/>
        <v>17</v>
      </c>
      <c r="AR7" s="10"/>
      <c r="AS7" s="10"/>
    </row>
    <row r="8" ht="81.75" customHeight="1">
      <c r="A8" s="10"/>
      <c r="B8" s="43" t="s">
        <v>58</v>
      </c>
      <c r="C8" s="51" t="s">
        <v>59</v>
      </c>
      <c r="D8" s="98" t="str">
        <f>Mai!AF8</f>
        <v>OUT - DEMANDAS INTERNAS</v>
      </c>
      <c r="E8" s="98" t="str">
        <f>Mai!AG8</f>
        <v>REC - TMan Equipamentos Elétricos</v>
      </c>
      <c r="F8" s="98" t="str">
        <f>Mai!AH8</f>
        <v>REC - TMan Equipamentos Elétricos</v>
      </c>
      <c r="G8" s="98" t="str">
        <f>Mai!AI8</f>
        <v>REC - TMan Equipamentos Elétricos</v>
      </c>
      <c r="H8" s="98" t="str">
        <f>Mai!AJ8</f>
        <v>AUJ - EXAME PERIÓDICO</v>
      </c>
      <c r="I8" s="47"/>
      <c r="J8" s="47"/>
      <c r="K8" s="48" t="s">
        <v>276</v>
      </c>
      <c r="L8" s="48" t="s">
        <v>276</v>
      </c>
      <c r="M8" s="48" t="s">
        <v>277</v>
      </c>
      <c r="N8" s="48" t="s">
        <v>278</v>
      </c>
      <c r="O8" s="48" t="s">
        <v>298</v>
      </c>
      <c r="P8" s="99"/>
      <c r="Q8" s="99"/>
      <c r="R8" s="48" t="s">
        <v>299</v>
      </c>
      <c r="S8" s="48" t="s">
        <v>299</v>
      </c>
      <c r="T8" s="48" t="s">
        <v>299</v>
      </c>
      <c r="U8" s="48" t="s">
        <v>299</v>
      </c>
      <c r="V8" s="48" t="s">
        <v>299</v>
      </c>
      <c r="W8" s="99"/>
      <c r="X8" s="99"/>
      <c r="Y8" s="48" t="s">
        <v>300</v>
      </c>
      <c r="Z8" s="48" t="s">
        <v>300</v>
      </c>
      <c r="AA8" s="48" t="s">
        <v>300</v>
      </c>
      <c r="AB8" s="48" t="s">
        <v>300</v>
      </c>
      <c r="AC8" s="48" t="s">
        <v>301</v>
      </c>
      <c r="AD8" s="99"/>
      <c r="AE8" s="99"/>
      <c r="AF8" s="100" t="s">
        <v>302</v>
      </c>
      <c r="AG8" s="100" t="s">
        <v>303</v>
      </c>
      <c r="AH8" s="52" t="s">
        <v>304</v>
      </c>
      <c r="AI8" s="52" t="s">
        <v>304</v>
      </c>
      <c r="AJ8" s="100" t="s">
        <v>305</v>
      </c>
      <c r="AK8" s="11"/>
      <c r="AL8" s="12">
        <f t="shared" si="3"/>
        <v>21</v>
      </c>
      <c r="AM8" s="12">
        <f t="shared" si="4"/>
        <v>7</v>
      </c>
      <c r="AN8" s="41">
        <f t="shared" si="5"/>
        <v>0.3333333333</v>
      </c>
      <c r="AO8" s="10"/>
      <c r="AP8" s="69" t="s">
        <v>63</v>
      </c>
      <c r="AQ8" s="12">
        <f t="shared" si="6"/>
        <v>33</v>
      </c>
      <c r="AR8" s="10"/>
      <c r="AS8" s="10"/>
    </row>
    <row r="9">
      <c r="A9" s="10"/>
      <c r="B9" s="43" t="s">
        <v>64</v>
      </c>
      <c r="C9" s="51" t="s">
        <v>59</v>
      </c>
      <c r="D9" s="98" t="str">
        <f>Mai!AF9</f>
        <v>CLI - SUPORTE TEC. SKT130 / 110S na USIMINAS/SKAVA</v>
      </c>
      <c r="E9" s="98" t="str">
        <f>Mai!AG9</f>
        <v>REC - TMan Equipamentos Elétricos</v>
      </c>
      <c r="F9" s="98" t="str">
        <f>Mai!AH9</f>
        <v>REC - TMan Equipamentos Elétricos</v>
      </c>
      <c r="G9" s="98" t="str">
        <f>Mai!AI9</f>
        <v>REC - TMan Equipamentos Elétricos</v>
      </c>
      <c r="H9" s="98" t="str">
        <f>Mai!AJ9</f>
        <v>CLI - SUPORTE TEC. SKT130 / 110S na USIMINAS/SKAVA</v>
      </c>
      <c r="I9" s="47"/>
      <c r="J9" s="47"/>
      <c r="K9" s="48" t="s">
        <v>276</v>
      </c>
      <c r="L9" s="48" t="s">
        <v>276</v>
      </c>
      <c r="M9" s="48" t="s">
        <v>277</v>
      </c>
      <c r="N9" s="48" t="s">
        <v>278</v>
      </c>
      <c r="O9" s="48" t="s">
        <v>65</v>
      </c>
      <c r="P9" s="99"/>
      <c r="Q9" s="99"/>
      <c r="R9" s="48" t="s">
        <v>306</v>
      </c>
      <c r="S9" s="48" t="s">
        <v>306</v>
      </c>
      <c r="T9" s="48" t="s">
        <v>307</v>
      </c>
      <c r="U9" s="48" t="s">
        <v>307</v>
      </c>
      <c r="V9" s="48" t="s">
        <v>65</v>
      </c>
      <c r="W9" s="99"/>
      <c r="X9" s="99"/>
      <c r="Y9" s="48" t="s">
        <v>14</v>
      </c>
      <c r="Z9" s="48" t="s">
        <v>308</v>
      </c>
      <c r="AA9" s="48" t="s">
        <v>308</v>
      </c>
      <c r="AB9" s="48" t="s">
        <v>308</v>
      </c>
      <c r="AC9" s="48" t="s">
        <v>14</v>
      </c>
      <c r="AD9" s="99"/>
      <c r="AE9" s="99"/>
      <c r="AF9" s="48" t="s">
        <v>307</v>
      </c>
      <c r="AG9" s="48" t="s">
        <v>307</v>
      </c>
      <c r="AH9" s="48" t="s">
        <v>307</v>
      </c>
      <c r="AI9" s="48" t="s">
        <v>307</v>
      </c>
      <c r="AJ9" s="48" t="s">
        <v>281</v>
      </c>
      <c r="AK9" s="11"/>
      <c r="AL9" s="12">
        <f t="shared" si="3"/>
        <v>21</v>
      </c>
      <c r="AM9" s="12">
        <f t="shared" si="4"/>
        <v>13</v>
      </c>
      <c r="AN9" s="41">
        <f t="shared" si="5"/>
        <v>0.619047619</v>
      </c>
      <c r="AO9" s="10"/>
      <c r="AP9" s="69" t="s">
        <v>66</v>
      </c>
      <c r="AQ9" s="12">
        <f t="shared" si="6"/>
        <v>22</v>
      </c>
      <c r="AR9" s="10"/>
      <c r="AS9" s="10"/>
    </row>
    <row r="10" ht="63.0" customHeight="1">
      <c r="A10" s="10"/>
      <c r="B10" s="43" t="s">
        <v>67</v>
      </c>
      <c r="C10" s="44" t="s">
        <v>68</v>
      </c>
      <c r="D10" s="98" t="str">
        <f>Mai!AF10</f>
        <v>VRE - DESLOCAMENTO</v>
      </c>
      <c r="E10" s="98" t="str">
        <f>Mai!AG10</f>
        <v>REC - TMan Equipamentos Elétricos</v>
      </c>
      <c r="F10" s="98" t="str">
        <f>Mai!AH10</f>
        <v>REC - TMan Equipamentos Elétricos</v>
      </c>
      <c r="G10" s="98" t="str">
        <f>Mai!AI10</f>
        <v>REC - TMan Equipamentos Elétricos</v>
      </c>
      <c r="H10" s="92" t="s">
        <v>267</v>
      </c>
      <c r="I10" s="47"/>
      <c r="J10" s="47"/>
      <c r="K10" s="48" t="s">
        <v>276</v>
      </c>
      <c r="L10" s="48" t="s">
        <v>276</v>
      </c>
      <c r="M10" s="48" t="s">
        <v>277</v>
      </c>
      <c r="N10" s="48" t="s">
        <v>278</v>
      </c>
      <c r="O10" s="48" t="s">
        <v>309</v>
      </c>
      <c r="P10" s="99"/>
      <c r="Q10" s="99"/>
      <c r="R10" s="48" t="s">
        <v>310</v>
      </c>
      <c r="S10" s="48" t="s">
        <v>310</v>
      </c>
      <c r="T10" s="48" t="s">
        <v>311</v>
      </c>
      <c r="U10" s="48" t="s">
        <v>311</v>
      </c>
      <c r="V10" s="48" t="s">
        <v>312</v>
      </c>
      <c r="W10" s="99"/>
      <c r="X10" s="99"/>
      <c r="Y10" s="48" t="s">
        <v>313</v>
      </c>
      <c r="Z10" s="48" t="s">
        <v>314</v>
      </c>
      <c r="AA10" s="48" t="s">
        <v>315</v>
      </c>
      <c r="AB10" s="48" t="s">
        <v>315</v>
      </c>
      <c r="AC10" s="48" t="s">
        <v>316</v>
      </c>
      <c r="AD10" s="99"/>
      <c r="AE10" s="99"/>
      <c r="AF10" s="48" t="s">
        <v>317</v>
      </c>
      <c r="AG10" s="48" t="s">
        <v>317</v>
      </c>
      <c r="AH10" s="48" t="s">
        <v>318</v>
      </c>
      <c r="AI10" s="48" t="s">
        <v>319</v>
      </c>
      <c r="AJ10" s="35" t="s">
        <v>320</v>
      </c>
      <c r="AK10" s="11"/>
      <c r="AL10" s="12">
        <f t="shared" si="3"/>
        <v>20</v>
      </c>
      <c r="AM10" s="12">
        <f t="shared" si="4"/>
        <v>9</v>
      </c>
      <c r="AN10" s="41">
        <f t="shared" si="5"/>
        <v>0.45</v>
      </c>
      <c r="AO10" s="10"/>
      <c r="AP10" s="70" t="s">
        <v>76</v>
      </c>
      <c r="AQ10" s="12">
        <f t="shared" si="6"/>
        <v>29</v>
      </c>
      <c r="AR10" s="10"/>
      <c r="AS10" s="10"/>
    </row>
    <row r="11" ht="63.0" customHeight="1">
      <c r="A11" s="10"/>
      <c r="B11" s="54" t="s">
        <v>209</v>
      </c>
      <c r="C11" s="44" t="s">
        <v>68</v>
      </c>
      <c r="D11" s="48" t="s">
        <v>120</v>
      </c>
      <c r="E11" s="98" t="str">
        <f>Mai!AG11</f>
        <v>REC - TMan Equipamentos Elétricos</v>
      </c>
      <c r="F11" s="98" t="str">
        <f>Mai!AH11</f>
        <v>REC - TMan Equipamentos Elétricos</v>
      </c>
      <c r="G11" s="98" t="str">
        <f>Mai!AI11</f>
        <v>REC - TMan Equipamentos Elétricos</v>
      </c>
      <c r="H11" s="48" t="s">
        <v>120</v>
      </c>
      <c r="I11" s="47"/>
      <c r="J11" s="47"/>
      <c r="K11" s="48" t="s">
        <v>276</v>
      </c>
      <c r="L11" s="48" t="s">
        <v>276</v>
      </c>
      <c r="M11" s="48" t="s">
        <v>277</v>
      </c>
      <c r="N11" s="48" t="s">
        <v>278</v>
      </c>
      <c r="O11" s="48" t="s">
        <v>14</v>
      </c>
      <c r="P11" s="99"/>
      <c r="Q11" s="99"/>
      <c r="R11" s="48" t="s">
        <v>321</v>
      </c>
      <c r="S11" s="48" t="s">
        <v>322</v>
      </c>
      <c r="T11" s="48" t="s">
        <v>322</v>
      </c>
      <c r="U11" s="48" t="s">
        <v>321</v>
      </c>
      <c r="V11" s="48" t="s">
        <v>321</v>
      </c>
      <c r="W11" s="99"/>
      <c r="X11" s="99"/>
      <c r="Y11" s="48" t="s">
        <v>323</v>
      </c>
      <c r="Z11" s="48" t="s">
        <v>323</v>
      </c>
      <c r="AA11" s="48" t="s">
        <v>323</v>
      </c>
      <c r="AB11" s="48" t="s">
        <v>120</v>
      </c>
      <c r="AC11" s="48" t="s">
        <v>120</v>
      </c>
      <c r="AD11" s="99"/>
      <c r="AE11" s="99"/>
      <c r="AF11" s="48" t="s">
        <v>324</v>
      </c>
      <c r="AG11" s="48" t="s">
        <v>324</v>
      </c>
      <c r="AH11" s="48" t="s">
        <v>324</v>
      </c>
      <c r="AI11" s="48" t="s">
        <v>325</v>
      </c>
      <c r="AJ11" s="48" t="s">
        <v>324</v>
      </c>
      <c r="AK11" s="11"/>
      <c r="AL11" s="12">
        <f t="shared" si="3"/>
        <v>21</v>
      </c>
      <c r="AM11" s="12">
        <f t="shared" si="4"/>
        <v>4</v>
      </c>
      <c r="AN11" s="41">
        <f t="shared" si="5"/>
        <v>0.1904761905</v>
      </c>
      <c r="AO11" s="10"/>
      <c r="AP11" s="69" t="s">
        <v>79</v>
      </c>
      <c r="AQ11" s="12">
        <f t="shared" si="6"/>
        <v>9</v>
      </c>
      <c r="AR11" s="101"/>
      <c r="AS11" s="10"/>
    </row>
    <row r="12" ht="54.0" customHeight="1">
      <c r="A12" s="10"/>
      <c r="B12" s="54" t="s">
        <v>215</v>
      </c>
      <c r="C12" s="51" t="s">
        <v>18</v>
      </c>
      <c r="D12" s="98" t="str">
        <f>Mai!AF12</f>
        <v>OUT - DEMANDAS INTERNAS</v>
      </c>
      <c r="E12" s="98" t="str">
        <f>Mai!AG12</f>
        <v>REC - TMan Equipamentos Elétricos</v>
      </c>
      <c r="F12" s="98" t="str">
        <f>Mai!AH12</f>
        <v>REC - TMan Equipamentos Elétricos</v>
      </c>
      <c r="G12" s="98" t="str">
        <f>Mai!AI12</f>
        <v>REC - TMan Equipamentos Elétricos</v>
      </c>
      <c r="H12" s="98" t="str">
        <f>Mai!AJ12</f>
        <v>CLI - AOp Light Truck 6ton - Betim/MG - Zero Carbon</v>
      </c>
      <c r="I12" s="61"/>
      <c r="J12" s="61"/>
      <c r="K12" s="48" t="s">
        <v>276</v>
      </c>
      <c r="L12" s="48" t="s">
        <v>276</v>
      </c>
      <c r="M12" s="48" t="s">
        <v>277</v>
      </c>
      <c r="N12" s="48" t="s">
        <v>278</v>
      </c>
      <c r="O12" s="48" t="s">
        <v>306</v>
      </c>
      <c r="P12" s="99"/>
      <c r="Q12" s="99"/>
      <c r="R12" s="48" t="s">
        <v>306</v>
      </c>
      <c r="S12" s="48" t="s">
        <v>306</v>
      </c>
      <c r="T12" s="48" t="s">
        <v>306</v>
      </c>
      <c r="U12" s="48" t="s">
        <v>306</v>
      </c>
      <c r="V12" s="48" t="s">
        <v>306</v>
      </c>
      <c r="W12" s="99"/>
      <c r="X12" s="99"/>
      <c r="Y12" s="48" t="s">
        <v>14</v>
      </c>
      <c r="Z12" s="48" t="s">
        <v>326</v>
      </c>
      <c r="AA12" s="48" t="s">
        <v>326</v>
      </c>
      <c r="AB12" s="48" t="s">
        <v>326</v>
      </c>
      <c r="AC12" s="48" t="s">
        <v>14</v>
      </c>
      <c r="AD12" s="99"/>
      <c r="AE12" s="99"/>
      <c r="AF12" s="48" t="s">
        <v>327</v>
      </c>
      <c r="AG12" s="48" t="s">
        <v>328</v>
      </c>
      <c r="AH12" s="48" t="s">
        <v>329</v>
      </c>
      <c r="AI12" s="48" t="s">
        <v>325</v>
      </c>
      <c r="AJ12" s="48" t="s">
        <v>330</v>
      </c>
      <c r="AK12" s="11"/>
      <c r="AL12" s="12">
        <f t="shared" si="3"/>
        <v>21</v>
      </c>
      <c r="AM12" s="12">
        <f t="shared" si="4"/>
        <v>2</v>
      </c>
      <c r="AN12" s="41">
        <f t="shared" si="5"/>
        <v>0.09523809524</v>
      </c>
      <c r="AO12" s="10"/>
      <c r="AP12" s="69" t="s">
        <v>81</v>
      </c>
      <c r="AQ12" s="12">
        <f t="shared" si="6"/>
        <v>0</v>
      </c>
      <c r="AR12" s="10"/>
      <c r="AS12" s="10"/>
    </row>
    <row r="13" ht="64.5" customHeight="1">
      <c r="A13" s="10"/>
      <c r="B13" s="54" t="s">
        <v>155</v>
      </c>
      <c r="C13" s="44" t="s">
        <v>68</v>
      </c>
      <c r="D13" s="98" t="str">
        <f>Mai!AF13</f>
        <v/>
      </c>
      <c r="E13" s="98" t="str">
        <f>Mai!AG13</f>
        <v>INT - TMan Equipamentos Elétricos</v>
      </c>
      <c r="F13" s="98" t="str">
        <f>Mai!AH13</f>
        <v>INT - TMan Equipamentos Elétricos</v>
      </c>
      <c r="G13" s="98" t="str">
        <f>Mai!AI13</f>
        <v>INT - TMan Equipamentos Elétricos</v>
      </c>
      <c r="H13" s="98" t="str">
        <f>Mai!AJ13</f>
        <v/>
      </c>
      <c r="I13" s="61"/>
      <c r="J13" s="61"/>
      <c r="K13" s="64"/>
      <c r="L13" s="64"/>
      <c r="M13" s="64"/>
      <c r="N13" s="48"/>
      <c r="O13" s="64"/>
      <c r="P13" s="99"/>
      <c r="Q13" s="99"/>
      <c r="R13" s="48"/>
      <c r="S13" s="48"/>
      <c r="T13" s="48"/>
      <c r="U13" s="48"/>
      <c r="V13" s="48"/>
      <c r="W13" s="99"/>
      <c r="X13" s="99"/>
      <c r="Y13" s="64"/>
      <c r="Z13" s="64"/>
      <c r="AA13" s="64"/>
      <c r="AB13" s="102"/>
      <c r="AC13" s="64"/>
      <c r="AD13" s="99"/>
      <c r="AE13" s="99"/>
      <c r="AF13" s="64"/>
      <c r="AG13" s="64"/>
      <c r="AH13" s="64"/>
      <c r="AI13" s="64"/>
      <c r="AJ13" s="64"/>
      <c r="AK13" s="11"/>
      <c r="AL13" s="12"/>
      <c r="AM13" s="12"/>
      <c r="AN13" s="41"/>
      <c r="AO13" s="10"/>
      <c r="AP13" s="66" t="s">
        <v>84</v>
      </c>
      <c r="AQ13" s="12">
        <f t="shared" si="6"/>
        <v>180</v>
      </c>
      <c r="AR13" s="10"/>
      <c r="AS13" s="10"/>
    </row>
    <row r="14" ht="45.0" customHeight="1">
      <c r="A14" s="10"/>
      <c r="B14" s="54" t="s">
        <v>217</v>
      </c>
      <c r="C14" s="51" t="s">
        <v>18</v>
      </c>
      <c r="D14" s="98" t="str">
        <f>Mai!AF14</f>
        <v/>
      </c>
      <c r="E14" s="98" t="str">
        <f>Mai!AG14</f>
        <v/>
      </c>
      <c r="F14" s="98" t="str">
        <f>Mai!AH14</f>
        <v/>
      </c>
      <c r="G14" s="98" t="str">
        <f>Mai!AI14</f>
        <v/>
      </c>
      <c r="H14" s="98" t="str">
        <f>Mai!AJ14</f>
        <v/>
      </c>
      <c r="I14" s="61"/>
      <c r="J14" s="61"/>
      <c r="K14" s="48"/>
      <c r="L14" s="48" t="s">
        <v>331</v>
      </c>
      <c r="M14" s="48" t="s">
        <v>332</v>
      </c>
      <c r="N14" s="48" t="s">
        <v>332</v>
      </c>
      <c r="O14" s="48" t="s">
        <v>331</v>
      </c>
      <c r="P14" s="99"/>
      <c r="Q14" s="99"/>
      <c r="R14" s="48" t="s">
        <v>331</v>
      </c>
      <c r="S14" s="48" t="s">
        <v>331</v>
      </c>
      <c r="T14" s="48" t="s">
        <v>331</v>
      </c>
      <c r="U14" s="48" t="s">
        <v>331</v>
      </c>
      <c r="V14" s="48" t="s">
        <v>331</v>
      </c>
      <c r="W14" s="99"/>
      <c r="X14" s="99"/>
      <c r="Y14" s="64"/>
      <c r="Z14" s="64"/>
      <c r="AA14" s="64"/>
      <c r="AB14" s="64"/>
      <c r="AC14" s="64"/>
      <c r="AD14" s="99"/>
      <c r="AE14" s="99"/>
      <c r="AF14" s="64"/>
      <c r="AG14" s="64"/>
      <c r="AH14" s="64"/>
      <c r="AI14" s="64"/>
      <c r="AJ14" s="64"/>
      <c r="AK14" s="10"/>
      <c r="AO14" s="10"/>
      <c r="AP14" s="10"/>
      <c r="AQ14" s="10"/>
      <c r="AR14" s="10"/>
      <c r="AS14" s="10"/>
    </row>
    <row r="15" ht="24.75" customHeight="1">
      <c r="A15" s="10"/>
      <c r="B15" s="66"/>
      <c r="C15" s="88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>
        <f t="shared" ref="AL15:AM15" si="7">SUM(AL4:AL13)</f>
        <v>176</v>
      </c>
      <c r="AM15" s="12">
        <f t="shared" si="7"/>
        <v>87</v>
      </c>
      <c r="AN15" s="68">
        <f>AM15/AL15</f>
        <v>0.4943181818</v>
      </c>
      <c r="AO15" s="10"/>
      <c r="AP15" s="10"/>
      <c r="AQ15" s="10"/>
      <c r="AR15" s="10"/>
      <c r="AS15" s="10"/>
    </row>
    <row r="16" ht="24.75" customHeight="1">
      <c r="A16" s="10"/>
      <c r="B16" s="66" t="s">
        <v>86</v>
      </c>
      <c r="C16" s="69" t="s">
        <v>16</v>
      </c>
      <c r="D16" s="12"/>
      <c r="E16" s="12"/>
      <c r="F16" s="12"/>
      <c r="G16" s="12"/>
      <c r="H16" s="12"/>
      <c r="I16" s="12"/>
      <c r="J16" s="12"/>
      <c r="K16" s="12">
        <f t="shared" ref="K16:O16" si="8">COUNTIF(K4:K12,$C$16&amp;"*")</f>
        <v>1</v>
      </c>
      <c r="L16" s="12">
        <f t="shared" si="8"/>
        <v>1</v>
      </c>
      <c r="M16" s="12">
        <f t="shared" si="8"/>
        <v>0</v>
      </c>
      <c r="N16" s="12">
        <f t="shared" si="8"/>
        <v>1</v>
      </c>
      <c r="O16" s="12">
        <f t="shared" si="8"/>
        <v>4</v>
      </c>
      <c r="P16" s="12"/>
      <c r="Q16" s="12"/>
      <c r="R16" s="12">
        <f t="shared" ref="R16:V16" si="9">COUNTIF(R4:R12,$C$16&amp;"*")</f>
        <v>1</v>
      </c>
      <c r="S16" s="12">
        <f t="shared" si="9"/>
        <v>3</v>
      </c>
      <c r="T16" s="12">
        <f t="shared" si="9"/>
        <v>4</v>
      </c>
      <c r="U16" s="12">
        <f t="shared" si="9"/>
        <v>3</v>
      </c>
      <c r="V16" s="12">
        <f t="shared" si="9"/>
        <v>4</v>
      </c>
      <c r="W16" s="12"/>
      <c r="X16" s="12"/>
      <c r="Y16" s="12">
        <f t="shared" ref="Y16:AC16" si="10">COUNTIF(Y4:Y12,$C$16&amp;"*")</f>
        <v>2</v>
      </c>
      <c r="Z16" s="12">
        <f t="shared" si="10"/>
        <v>4</v>
      </c>
      <c r="AA16" s="12">
        <f t="shared" si="10"/>
        <v>5</v>
      </c>
      <c r="AB16" s="12">
        <f t="shared" si="10"/>
        <v>5</v>
      </c>
      <c r="AC16" s="12">
        <f t="shared" si="10"/>
        <v>2</v>
      </c>
      <c r="AD16" s="12"/>
      <c r="AE16" s="12"/>
      <c r="AF16" s="12">
        <f t="shared" ref="AF16:AJ16" si="11">COUNTIF(AF4:AF12,$C$16&amp;"*")</f>
        <v>1</v>
      </c>
      <c r="AG16" s="12">
        <f t="shared" si="11"/>
        <v>2</v>
      </c>
      <c r="AH16" s="12">
        <f t="shared" si="11"/>
        <v>5</v>
      </c>
      <c r="AI16" s="12">
        <f t="shared" si="11"/>
        <v>5</v>
      </c>
      <c r="AJ16" s="12">
        <f t="shared" si="11"/>
        <v>3</v>
      </c>
      <c r="AK16" s="12">
        <f t="shared" ref="AK16:AK24" si="16">SUM(D16:AJ16)</f>
        <v>56</v>
      </c>
      <c r="AL16" s="41">
        <f t="shared" ref="AL16:AL24" si="17">AK16/$AK$25</f>
        <v>0.3111111111</v>
      </c>
      <c r="AM16" s="12"/>
      <c r="AN16" s="10"/>
      <c r="AO16" s="10"/>
      <c r="AP16" s="10"/>
      <c r="AQ16" s="10"/>
      <c r="AR16" s="10"/>
      <c r="AS16" s="10"/>
    </row>
    <row r="17" ht="24.75" customHeight="1">
      <c r="A17" s="10"/>
      <c r="B17" s="66" t="s">
        <v>87</v>
      </c>
      <c r="C17" s="69" t="s">
        <v>33</v>
      </c>
      <c r="D17" s="12"/>
      <c r="E17" s="12"/>
      <c r="F17" s="12"/>
      <c r="G17" s="12"/>
      <c r="H17" s="12"/>
      <c r="I17" s="12"/>
      <c r="J17" s="12"/>
      <c r="K17" s="12">
        <f t="shared" ref="K17:O17" si="12">COUNTIF(K4:K12,$C$17&amp;"*")</f>
        <v>0</v>
      </c>
      <c r="L17" s="12">
        <f t="shared" si="12"/>
        <v>0</v>
      </c>
      <c r="M17" s="12">
        <f t="shared" si="12"/>
        <v>0</v>
      </c>
      <c r="N17" s="12">
        <f t="shared" si="12"/>
        <v>0</v>
      </c>
      <c r="O17" s="12">
        <f t="shared" si="12"/>
        <v>0</v>
      </c>
      <c r="P17" s="12"/>
      <c r="Q17" s="12"/>
      <c r="R17" s="12">
        <f t="shared" ref="R17:V17" si="13">COUNTIF(R4:R12,$C$17&amp;"*")</f>
        <v>0</v>
      </c>
      <c r="S17" s="12">
        <f t="shared" si="13"/>
        <v>0</v>
      </c>
      <c r="T17" s="12">
        <f t="shared" si="13"/>
        <v>0</v>
      </c>
      <c r="U17" s="12">
        <f t="shared" si="13"/>
        <v>0</v>
      </c>
      <c r="V17" s="12">
        <f t="shared" si="13"/>
        <v>0</v>
      </c>
      <c r="W17" s="12"/>
      <c r="X17" s="12"/>
      <c r="Y17" s="12">
        <f t="shared" ref="Y17:AC17" si="14">COUNTIF(Y4:Y12,$C$17&amp;"*")</f>
        <v>0</v>
      </c>
      <c r="Z17" s="12">
        <f t="shared" si="14"/>
        <v>0</v>
      </c>
      <c r="AA17" s="12">
        <f t="shared" si="14"/>
        <v>0</v>
      </c>
      <c r="AB17" s="12">
        <f t="shared" si="14"/>
        <v>0</v>
      </c>
      <c r="AC17" s="12">
        <f t="shared" si="14"/>
        <v>0</v>
      </c>
      <c r="AD17" s="12"/>
      <c r="AE17" s="12"/>
      <c r="AF17" s="12">
        <f t="shared" ref="AF17:AJ17" si="15">COUNTIF(AF4:AF12,$C$17&amp;"*")</f>
        <v>0</v>
      </c>
      <c r="AG17" s="12">
        <f t="shared" si="15"/>
        <v>0</v>
      </c>
      <c r="AH17" s="12">
        <f t="shared" si="15"/>
        <v>0</v>
      </c>
      <c r="AI17" s="12">
        <f t="shared" si="15"/>
        <v>0</v>
      </c>
      <c r="AJ17" s="12">
        <f t="shared" si="15"/>
        <v>0</v>
      </c>
      <c r="AK17" s="12">
        <f t="shared" si="16"/>
        <v>0</v>
      </c>
      <c r="AL17" s="41">
        <f t="shared" si="17"/>
        <v>0</v>
      </c>
      <c r="AM17" s="12"/>
      <c r="AN17" s="10"/>
      <c r="AO17" s="10"/>
      <c r="AP17" s="10"/>
      <c r="AQ17" s="10"/>
      <c r="AR17" s="10"/>
      <c r="AS17" s="10"/>
    </row>
    <row r="18" ht="24.75" customHeight="1">
      <c r="A18" s="10"/>
      <c r="B18" s="66" t="s">
        <v>88</v>
      </c>
      <c r="C18" s="69" t="s">
        <v>53</v>
      </c>
      <c r="D18" s="12"/>
      <c r="E18" s="12"/>
      <c r="F18" s="12"/>
      <c r="G18" s="12"/>
      <c r="H18" s="12"/>
      <c r="I18" s="12"/>
      <c r="J18" s="12"/>
      <c r="K18" s="12">
        <f t="shared" ref="K18:O18" si="18">COUNTIF(K4:K12,$C$18&amp;"*")</f>
        <v>0</v>
      </c>
      <c r="L18" s="12">
        <f t="shared" si="18"/>
        <v>1</v>
      </c>
      <c r="M18" s="12">
        <f t="shared" si="18"/>
        <v>0</v>
      </c>
      <c r="N18" s="12">
        <f t="shared" si="18"/>
        <v>0</v>
      </c>
      <c r="O18" s="12">
        <f t="shared" si="18"/>
        <v>1</v>
      </c>
      <c r="P18" s="12"/>
      <c r="Q18" s="12"/>
      <c r="R18" s="12">
        <f t="shared" ref="R18:V18" si="19">COUNTIF(R4:R12,$C$18&amp;"*")</f>
        <v>1</v>
      </c>
      <c r="S18" s="12">
        <f t="shared" si="19"/>
        <v>0</v>
      </c>
      <c r="T18" s="12">
        <f t="shared" si="19"/>
        <v>0</v>
      </c>
      <c r="U18" s="12">
        <f t="shared" si="19"/>
        <v>0</v>
      </c>
      <c r="V18" s="12">
        <f t="shared" si="19"/>
        <v>0</v>
      </c>
      <c r="W18" s="12"/>
      <c r="X18" s="12"/>
      <c r="Y18" s="12">
        <f t="shared" ref="Y18:AC18" si="20">COUNTIF(Y4:Y12,$C$18&amp;"*")</f>
        <v>3</v>
      </c>
      <c r="Z18" s="12">
        <f t="shared" si="20"/>
        <v>0</v>
      </c>
      <c r="AA18" s="12">
        <f t="shared" si="20"/>
        <v>0</v>
      </c>
      <c r="AB18" s="12">
        <f t="shared" si="20"/>
        <v>0</v>
      </c>
      <c r="AC18" s="12">
        <f t="shared" si="20"/>
        <v>3</v>
      </c>
      <c r="AD18" s="12"/>
      <c r="AE18" s="12"/>
      <c r="AF18" s="12">
        <f t="shared" ref="AF18:AJ18" si="21">COUNTIF(AF4:AF12,$C$18&amp;"*")</f>
        <v>1</v>
      </c>
      <c r="AG18" s="12">
        <f t="shared" si="21"/>
        <v>3</v>
      </c>
      <c r="AH18" s="12">
        <f t="shared" si="21"/>
        <v>0</v>
      </c>
      <c r="AI18" s="12">
        <f t="shared" si="21"/>
        <v>0</v>
      </c>
      <c r="AJ18" s="12">
        <f t="shared" si="21"/>
        <v>1</v>
      </c>
      <c r="AK18" s="12">
        <f t="shared" si="16"/>
        <v>14</v>
      </c>
      <c r="AL18" s="41">
        <f t="shared" si="17"/>
        <v>0.07777777778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89</v>
      </c>
      <c r="C19" s="69" t="s">
        <v>57</v>
      </c>
      <c r="D19" s="12"/>
      <c r="E19" s="12"/>
      <c r="F19" s="12"/>
      <c r="G19" s="12"/>
      <c r="H19" s="12"/>
      <c r="I19" s="12"/>
      <c r="J19" s="12"/>
      <c r="K19" s="12">
        <f t="shared" ref="K19:O19" si="22">COUNTIF(K4:K12,$C$19&amp;"*")</f>
        <v>0</v>
      </c>
      <c r="L19" s="12">
        <f t="shared" si="22"/>
        <v>0</v>
      </c>
      <c r="M19" s="12">
        <f t="shared" si="22"/>
        <v>0</v>
      </c>
      <c r="N19" s="12">
        <f t="shared" si="22"/>
        <v>0</v>
      </c>
      <c r="O19" s="12">
        <f t="shared" si="22"/>
        <v>1</v>
      </c>
      <c r="P19" s="12"/>
      <c r="Q19" s="12"/>
      <c r="R19" s="12">
        <f t="shared" ref="R19:V19" si="23">COUNTIF(R4:R12,$C$19&amp;"*")</f>
        <v>2</v>
      </c>
      <c r="S19" s="12">
        <f t="shared" si="23"/>
        <v>1</v>
      </c>
      <c r="T19" s="12">
        <f t="shared" si="23"/>
        <v>1</v>
      </c>
      <c r="U19" s="12">
        <f t="shared" si="23"/>
        <v>1</v>
      </c>
      <c r="V19" s="12">
        <f t="shared" si="23"/>
        <v>1</v>
      </c>
      <c r="W19" s="12"/>
      <c r="X19" s="12"/>
      <c r="Y19" s="12">
        <f t="shared" ref="Y19:AC19" si="24">COUNTIF(Y4:Y12,$C$19&amp;"*")</f>
        <v>1</v>
      </c>
      <c r="Z19" s="12">
        <f t="shared" si="24"/>
        <v>1</v>
      </c>
      <c r="AA19" s="12">
        <f t="shared" si="24"/>
        <v>1</v>
      </c>
      <c r="AB19" s="12">
        <f t="shared" si="24"/>
        <v>0</v>
      </c>
      <c r="AC19" s="12">
        <f t="shared" si="24"/>
        <v>1</v>
      </c>
      <c r="AD19" s="12"/>
      <c r="AE19" s="12"/>
      <c r="AF19" s="12">
        <f t="shared" ref="AF19:AJ19" si="25">COUNTIF(AF4:AF12,$C$19&amp;"*")</f>
        <v>1</v>
      </c>
      <c r="AG19" s="12">
        <f t="shared" si="25"/>
        <v>1</v>
      </c>
      <c r="AH19" s="12">
        <f t="shared" si="25"/>
        <v>1</v>
      </c>
      <c r="AI19" s="12">
        <f t="shared" si="25"/>
        <v>1</v>
      </c>
      <c r="AJ19" s="12">
        <f t="shared" si="25"/>
        <v>2</v>
      </c>
      <c r="AK19" s="12">
        <f t="shared" si="16"/>
        <v>17</v>
      </c>
      <c r="AL19" s="41">
        <f t="shared" si="17"/>
        <v>0.09444444444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90</v>
      </c>
      <c r="C20" s="69" t="s">
        <v>63</v>
      </c>
      <c r="D20" s="12"/>
      <c r="E20" s="12"/>
      <c r="F20" s="12"/>
      <c r="G20" s="12"/>
      <c r="H20" s="12"/>
      <c r="I20" s="12"/>
      <c r="J20" s="12"/>
      <c r="K20" s="12">
        <f t="shared" ref="K20:O20" si="26">COUNTIF(K4:K12,$C$20&amp;"*")</f>
        <v>6</v>
      </c>
      <c r="L20" s="12">
        <f t="shared" si="26"/>
        <v>6</v>
      </c>
      <c r="M20" s="12">
        <f t="shared" si="26"/>
        <v>9</v>
      </c>
      <c r="N20" s="12">
        <f t="shared" si="26"/>
        <v>0</v>
      </c>
      <c r="O20" s="12">
        <f t="shared" si="26"/>
        <v>0</v>
      </c>
      <c r="P20" s="12"/>
      <c r="Q20" s="12"/>
      <c r="R20" s="12">
        <f t="shared" ref="R20:V20" si="27">COUNTIF(R4:R12,$C$20&amp;"*")</f>
        <v>0</v>
      </c>
      <c r="S20" s="12">
        <f t="shared" si="27"/>
        <v>1</v>
      </c>
      <c r="T20" s="12">
        <f t="shared" si="27"/>
        <v>1</v>
      </c>
      <c r="U20" s="12">
        <f t="shared" si="27"/>
        <v>0</v>
      </c>
      <c r="V20" s="12">
        <f t="shared" si="27"/>
        <v>0</v>
      </c>
      <c r="W20" s="12"/>
      <c r="X20" s="12"/>
      <c r="Y20" s="12">
        <f t="shared" ref="Y20:AC20" si="28">COUNTIF(Y4:Y12,$C$20&amp;"*")</f>
        <v>0</v>
      </c>
      <c r="Z20" s="12">
        <f t="shared" si="28"/>
        <v>1</v>
      </c>
      <c r="AA20" s="12">
        <f t="shared" si="28"/>
        <v>1</v>
      </c>
      <c r="AB20" s="12">
        <f t="shared" si="28"/>
        <v>1</v>
      </c>
      <c r="AC20" s="12">
        <f t="shared" si="28"/>
        <v>0</v>
      </c>
      <c r="AD20" s="12"/>
      <c r="AE20" s="12"/>
      <c r="AF20" s="12">
        <f t="shared" ref="AF20:AJ20" si="29">COUNTIF(AF4:AF12,$C$20&amp;"*")</f>
        <v>2</v>
      </c>
      <c r="AG20" s="12">
        <f t="shared" si="29"/>
        <v>1</v>
      </c>
      <c r="AH20" s="12">
        <f t="shared" si="29"/>
        <v>1</v>
      </c>
      <c r="AI20" s="12">
        <f t="shared" si="29"/>
        <v>2</v>
      </c>
      <c r="AJ20" s="12">
        <f t="shared" si="29"/>
        <v>1</v>
      </c>
      <c r="AK20" s="12">
        <f t="shared" si="16"/>
        <v>33</v>
      </c>
      <c r="AL20" s="41">
        <f t="shared" si="17"/>
        <v>0.1833333333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91</v>
      </c>
      <c r="C21" s="69" t="s">
        <v>66</v>
      </c>
      <c r="D21" s="12"/>
      <c r="E21" s="12"/>
      <c r="F21" s="12"/>
      <c r="G21" s="12"/>
      <c r="H21" s="12"/>
      <c r="I21" s="12"/>
      <c r="J21" s="12"/>
      <c r="K21" s="12">
        <f t="shared" ref="K21:O21" si="30">COUNTIF(K4:K12,$C$21&amp;"*")</f>
        <v>1</v>
      </c>
      <c r="L21" s="12">
        <f t="shared" si="30"/>
        <v>0</v>
      </c>
      <c r="M21" s="12">
        <f t="shared" si="30"/>
        <v>0</v>
      </c>
      <c r="N21" s="12">
        <f t="shared" si="30"/>
        <v>8</v>
      </c>
      <c r="O21" s="12">
        <f t="shared" si="30"/>
        <v>0</v>
      </c>
      <c r="P21" s="12"/>
      <c r="Q21" s="12"/>
      <c r="R21" s="12">
        <f t="shared" ref="R21:V21" si="31">COUNTIF(R4:R12,$C$21&amp;"*")</f>
        <v>1</v>
      </c>
      <c r="S21" s="12">
        <f t="shared" si="31"/>
        <v>1</v>
      </c>
      <c r="T21" s="12">
        <f t="shared" si="31"/>
        <v>1</v>
      </c>
      <c r="U21" s="12">
        <f t="shared" si="31"/>
        <v>2</v>
      </c>
      <c r="V21" s="12">
        <f t="shared" si="31"/>
        <v>1</v>
      </c>
      <c r="W21" s="12"/>
      <c r="X21" s="12"/>
      <c r="Y21" s="12">
        <f t="shared" ref="Y21:AC21" si="32">COUNTIF(Y4:Y12,$C$21&amp;"*")</f>
        <v>1</v>
      </c>
      <c r="Z21" s="12">
        <f t="shared" si="32"/>
        <v>1</v>
      </c>
      <c r="AA21" s="12">
        <f t="shared" si="32"/>
        <v>1</v>
      </c>
      <c r="AB21" s="12">
        <f t="shared" si="32"/>
        <v>1</v>
      </c>
      <c r="AC21" s="12">
        <f t="shared" si="32"/>
        <v>1</v>
      </c>
      <c r="AD21" s="12"/>
      <c r="AE21" s="12"/>
      <c r="AF21" s="12">
        <f t="shared" ref="AF21:AJ21" si="33">COUNTIF(AF4:AF12,$C$21&amp;"*")</f>
        <v>1</v>
      </c>
      <c r="AG21" s="12">
        <f t="shared" si="33"/>
        <v>0</v>
      </c>
      <c r="AH21" s="12">
        <f t="shared" si="33"/>
        <v>1</v>
      </c>
      <c r="AI21" s="12">
        <f t="shared" si="33"/>
        <v>0</v>
      </c>
      <c r="AJ21" s="12">
        <f t="shared" si="33"/>
        <v>0</v>
      </c>
      <c r="AK21" s="12">
        <f t="shared" si="16"/>
        <v>22</v>
      </c>
      <c r="AL21" s="41">
        <f t="shared" si="17"/>
        <v>0.1222222222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92</v>
      </c>
      <c r="C22" s="70" t="s">
        <v>76</v>
      </c>
      <c r="D22" s="12"/>
      <c r="E22" s="12"/>
      <c r="F22" s="12"/>
      <c r="G22" s="12"/>
      <c r="H22" s="12"/>
      <c r="I22" s="12"/>
      <c r="J22" s="12"/>
      <c r="K22" s="12">
        <f t="shared" ref="K22:O22" si="34">COUNTIF(K4:K12,$C$22&amp;"*")</f>
        <v>0</v>
      </c>
      <c r="L22" s="12">
        <f t="shared" si="34"/>
        <v>0</v>
      </c>
      <c r="M22" s="12">
        <f t="shared" si="34"/>
        <v>0</v>
      </c>
      <c r="N22" s="12">
        <f t="shared" si="34"/>
        <v>0</v>
      </c>
      <c r="O22" s="12">
        <f t="shared" si="34"/>
        <v>2</v>
      </c>
      <c r="P22" s="12"/>
      <c r="Q22" s="12"/>
      <c r="R22" s="12">
        <f t="shared" ref="R22:V22" si="35">COUNTIF(R4:R12,$C$22&amp;"*")</f>
        <v>4</v>
      </c>
      <c r="S22" s="12">
        <f t="shared" si="35"/>
        <v>3</v>
      </c>
      <c r="T22" s="12">
        <f t="shared" si="35"/>
        <v>2</v>
      </c>
      <c r="U22" s="12">
        <f t="shared" si="35"/>
        <v>3</v>
      </c>
      <c r="V22" s="12">
        <f t="shared" si="35"/>
        <v>3</v>
      </c>
      <c r="W22" s="12"/>
      <c r="X22" s="12"/>
      <c r="Y22" s="12">
        <f t="shared" ref="Y22:AC22" si="36">COUNTIF(Y4:Y12,$C$22&amp;"*")</f>
        <v>2</v>
      </c>
      <c r="Z22" s="12">
        <f t="shared" si="36"/>
        <v>2</v>
      </c>
      <c r="AA22" s="12">
        <f t="shared" si="36"/>
        <v>1</v>
      </c>
      <c r="AB22" s="12">
        <f t="shared" si="36"/>
        <v>1</v>
      </c>
      <c r="AC22" s="12">
        <f t="shared" si="36"/>
        <v>0</v>
      </c>
      <c r="AD22" s="12"/>
      <c r="AE22" s="12"/>
      <c r="AF22" s="12">
        <f t="shared" ref="AF22:AJ22" si="37">COUNTIF(AF4:AF12,$C$22&amp;"*")</f>
        <v>2</v>
      </c>
      <c r="AG22" s="12">
        <f t="shared" si="37"/>
        <v>2</v>
      </c>
      <c r="AH22" s="12">
        <f t="shared" si="37"/>
        <v>1</v>
      </c>
      <c r="AI22" s="12">
        <f t="shared" si="37"/>
        <v>0</v>
      </c>
      <c r="AJ22" s="12">
        <f t="shared" si="37"/>
        <v>1</v>
      </c>
      <c r="AK22" s="12">
        <f t="shared" si="16"/>
        <v>29</v>
      </c>
      <c r="AL22" s="41">
        <f t="shared" si="17"/>
        <v>0.1611111111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93</v>
      </c>
      <c r="C23" s="69" t="s">
        <v>79</v>
      </c>
      <c r="D23" s="12"/>
      <c r="E23" s="12"/>
      <c r="F23" s="12"/>
      <c r="G23" s="12"/>
      <c r="H23" s="12"/>
      <c r="I23" s="12"/>
      <c r="J23" s="12"/>
      <c r="K23" s="12">
        <f t="shared" ref="K23:O23" si="38">(COUNTIF(K4:K12,$C$23&amp;"*")+COUNTIF(K4:K12,""))</f>
        <v>1</v>
      </c>
      <c r="L23" s="12">
        <f t="shared" si="38"/>
        <v>1</v>
      </c>
      <c r="M23" s="12">
        <f t="shared" si="38"/>
        <v>0</v>
      </c>
      <c r="N23" s="12">
        <f t="shared" si="38"/>
        <v>0</v>
      </c>
      <c r="O23" s="12">
        <f t="shared" si="38"/>
        <v>1</v>
      </c>
      <c r="P23" s="12"/>
      <c r="Q23" s="12"/>
      <c r="R23" s="12">
        <f t="shared" ref="R23:V23" si="39">(COUNTIF(R4:R12,$C$23&amp;"*")+COUNTIF(R4:R12,""))</f>
        <v>0</v>
      </c>
      <c r="S23" s="12">
        <f t="shared" si="39"/>
        <v>0</v>
      </c>
      <c r="T23" s="12">
        <f t="shared" si="39"/>
        <v>0</v>
      </c>
      <c r="U23" s="12">
        <f t="shared" si="39"/>
        <v>0</v>
      </c>
      <c r="V23" s="12">
        <f t="shared" si="39"/>
        <v>0</v>
      </c>
      <c r="W23" s="12"/>
      <c r="X23" s="12"/>
      <c r="Y23" s="12">
        <f t="shared" ref="Y23:AC23" si="40">(COUNTIF(Y4:Y12,$C$23&amp;"*")+COUNTIF(Y4:Y12,""))</f>
        <v>0</v>
      </c>
      <c r="Z23" s="12">
        <f t="shared" si="40"/>
        <v>0</v>
      </c>
      <c r="AA23" s="12">
        <f t="shared" si="40"/>
        <v>0</v>
      </c>
      <c r="AB23" s="12">
        <f t="shared" si="40"/>
        <v>1</v>
      </c>
      <c r="AC23" s="12">
        <f t="shared" si="40"/>
        <v>2</v>
      </c>
      <c r="AD23" s="12"/>
      <c r="AE23" s="12"/>
      <c r="AF23" s="12">
        <f t="shared" ref="AF23:AJ23" si="41">(COUNTIF(AF4:AF12,$C$23&amp;"*")+COUNTIF(AF4:AF12,""))</f>
        <v>1</v>
      </c>
      <c r="AG23" s="12">
        <f t="shared" si="41"/>
        <v>0</v>
      </c>
      <c r="AH23" s="12">
        <f t="shared" si="41"/>
        <v>0</v>
      </c>
      <c r="AI23" s="12">
        <f t="shared" si="41"/>
        <v>1</v>
      </c>
      <c r="AJ23" s="12">
        <f t="shared" si="41"/>
        <v>1</v>
      </c>
      <c r="AK23" s="12">
        <f t="shared" si="16"/>
        <v>9</v>
      </c>
      <c r="AL23" s="41">
        <f t="shared" si="17"/>
        <v>0.05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94</v>
      </c>
      <c r="C24" s="69" t="s">
        <v>81</v>
      </c>
      <c r="D24" s="12"/>
      <c r="E24" s="12"/>
      <c r="F24" s="12"/>
      <c r="G24" s="12"/>
      <c r="H24" s="12"/>
      <c r="I24" s="12"/>
      <c r="J24" s="12"/>
      <c r="K24" s="12">
        <f t="shared" ref="K24:O24" si="42">COUNTIF(K4:K12,$C$24&amp;"*")</f>
        <v>0</v>
      </c>
      <c r="L24" s="12">
        <f t="shared" si="42"/>
        <v>0</v>
      </c>
      <c r="M24" s="12">
        <f t="shared" si="42"/>
        <v>0</v>
      </c>
      <c r="N24" s="12">
        <f t="shared" si="42"/>
        <v>0</v>
      </c>
      <c r="O24" s="12">
        <f t="shared" si="42"/>
        <v>0</v>
      </c>
      <c r="P24" s="12"/>
      <c r="Q24" s="12"/>
      <c r="R24" s="12">
        <f t="shared" ref="R24:V24" si="43">COUNTIF(R4:R12,$C$24&amp;"*")</f>
        <v>0</v>
      </c>
      <c r="S24" s="12">
        <f t="shared" si="43"/>
        <v>0</v>
      </c>
      <c r="T24" s="12">
        <f t="shared" si="43"/>
        <v>0</v>
      </c>
      <c r="U24" s="12">
        <f t="shared" si="43"/>
        <v>0</v>
      </c>
      <c r="V24" s="12">
        <f t="shared" si="43"/>
        <v>0</v>
      </c>
      <c r="W24" s="12"/>
      <c r="X24" s="12"/>
      <c r="Y24" s="12">
        <f t="shared" ref="Y24:AC24" si="44">COUNTIF(Y4:Y12,$C$24&amp;"*")</f>
        <v>0</v>
      </c>
      <c r="Z24" s="12">
        <f t="shared" si="44"/>
        <v>0</v>
      </c>
      <c r="AA24" s="12">
        <f t="shared" si="44"/>
        <v>0</v>
      </c>
      <c r="AB24" s="12">
        <f t="shared" si="44"/>
        <v>0</v>
      </c>
      <c r="AC24" s="12">
        <f t="shared" si="44"/>
        <v>0</v>
      </c>
      <c r="AD24" s="12"/>
      <c r="AE24" s="12"/>
      <c r="AF24" s="12">
        <f t="shared" ref="AF24:AJ24" si="45">COUNTIF(AF4:AF12,$C$24&amp;"*")</f>
        <v>0</v>
      </c>
      <c r="AG24" s="12">
        <f t="shared" si="45"/>
        <v>0</v>
      </c>
      <c r="AH24" s="12">
        <f t="shared" si="45"/>
        <v>0</v>
      </c>
      <c r="AI24" s="12">
        <f t="shared" si="45"/>
        <v>0</v>
      </c>
      <c r="AJ24" s="12">
        <f t="shared" si="45"/>
        <v>0</v>
      </c>
      <c r="AK24" s="12">
        <f t="shared" si="16"/>
        <v>0</v>
      </c>
      <c r="AL24" s="41">
        <f t="shared" si="17"/>
        <v>0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103"/>
      <c r="C25" s="103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71">
        <f>SUM(AK16:AK24)</f>
        <v>180</v>
      </c>
      <c r="AL25" s="12"/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103"/>
      <c r="C26" s="10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2"/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03"/>
      <c r="C27" s="10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03"/>
      <c r="C28" s="10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03"/>
      <c r="C29" s="10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03"/>
      <c r="C30" s="10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03"/>
      <c r="C31" s="10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03"/>
      <c r="C32" s="10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03"/>
      <c r="C33" s="10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03"/>
      <c r="C34" s="10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03"/>
      <c r="C35" s="10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03"/>
      <c r="C36" s="10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03"/>
      <c r="C37" s="10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03"/>
      <c r="C38" s="10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03"/>
      <c r="C39" s="10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03"/>
      <c r="C40" s="10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03"/>
      <c r="C41" s="10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03"/>
      <c r="C42" s="10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03"/>
      <c r="C43" s="10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03"/>
      <c r="C44" s="10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03"/>
      <c r="C45" s="10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03"/>
      <c r="C46" s="10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03"/>
      <c r="C47" s="10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03"/>
      <c r="C48" s="10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03"/>
      <c r="C49" s="10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03"/>
      <c r="C50" s="10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03"/>
      <c r="C51" s="10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03"/>
      <c r="C52" s="10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03"/>
      <c r="C53" s="10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03"/>
      <c r="C54" s="10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03"/>
      <c r="C55" s="10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03"/>
      <c r="C56" s="10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03"/>
      <c r="C57" s="10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03"/>
      <c r="C58" s="10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03"/>
      <c r="C59" s="10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03"/>
      <c r="C60" s="10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03"/>
      <c r="C61" s="10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03"/>
      <c r="C62" s="10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03"/>
      <c r="C63" s="10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03"/>
      <c r="C64" s="10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03"/>
      <c r="C65" s="10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03"/>
      <c r="C66" s="10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03"/>
      <c r="C67" s="10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03"/>
      <c r="C68" s="10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03"/>
      <c r="C69" s="10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03"/>
      <c r="C70" s="10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03"/>
      <c r="C71" s="10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03"/>
      <c r="C72" s="10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03"/>
      <c r="C73" s="10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03"/>
      <c r="C74" s="10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03"/>
      <c r="C75" s="10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03"/>
      <c r="C76" s="10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03"/>
      <c r="C77" s="10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03"/>
      <c r="C78" s="10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03"/>
      <c r="C79" s="10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03"/>
      <c r="C80" s="10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03"/>
      <c r="C81" s="10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03"/>
      <c r="C82" s="10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03"/>
      <c r="C83" s="10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03"/>
      <c r="C84" s="10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03"/>
      <c r="C85" s="10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03"/>
      <c r="C86" s="10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03"/>
      <c r="C87" s="10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03"/>
      <c r="C88" s="10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03"/>
      <c r="C89" s="10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03"/>
      <c r="C90" s="10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03"/>
      <c r="C91" s="10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03"/>
      <c r="C92" s="10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03"/>
      <c r="C93" s="10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03"/>
      <c r="C94" s="10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03"/>
      <c r="C95" s="10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03"/>
      <c r="C96" s="10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03"/>
      <c r="C97" s="10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03"/>
      <c r="C98" s="10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03"/>
      <c r="C99" s="10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03"/>
      <c r="C100" s="10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03"/>
      <c r="C101" s="10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03"/>
      <c r="C102" s="10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03"/>
      <c r="C103" s="10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03"/>
      <c r="C104" s="10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03"/>
      <c r="C105" s="10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03"/>
      <c r="C106" s="10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03"/>
      <c r="C107" s="10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03"/>
      <c r="C108" s="10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03"/>
      <c r="C109" s="10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03"/>
      <c r="C110" s="10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03"/>
      <c r="C111" s="10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03"/>
      <c r="C112" s="10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03"/>
      <c r="C113" s="10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03"/>
      <c r="C114" s="10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03"/>
      <c r="C115" s="10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03"/>
      <c r="C116" s="10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03"/>
      <c r="C117" s="10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03"/>
      <c r="C118" s="10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03"/>
      <c r="C119" s="10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03"/>
      <c r="C120" s="10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03"/>
      <c r="C121" s="10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03"/>
      <c r="C122" s="10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03"/>
      <c r="C123" s="10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03"/>
      <c r="C124" s="10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03"/>
      <c r="C125" s="10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03"/>
      <c r="C126" s="10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03"/>
      <c r="C127" s="10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03"/>
      <c r="C128" s="10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03"/>
      <c r="C129" s="10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03"/>
      <c r="C130" s="10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03"/>
      <c r="C131" s="10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03"/>
      <c r="C132" s="10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03"/>
      <c r="C133" s="10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03"/>
      <c r="C134" s="10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03"/>
      <c r="C135" s="10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03"/>
      <c r="C136" s="10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03"/>
      <c r="C137" s="10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03"/>
      <c r="C138" s="10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03"/>
      <c r="C139" s="10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03"/>
      <c r="C140" s="10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03"/>
      <c r="C141" s="10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03"/>
      <c r="C142" s="10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03"/>
      <c r="C143" s="10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03"/>
      <c r="C144" s="10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03"/>
      <c r="C145" s="10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03"/>
      <c r="C146" s="10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03"/>
      <c r="C147" s="10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03"/>
      <c r="C148" s="10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03"/>
      <c r="C149" s="10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03"/>
      <c r="C150" s="10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03"/>
      <c r="C151" s="10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03"/>
      <c r="C152" s="10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03"/>
      <c r="C153" s="10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03"/>
      <c r="C154" s="10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03"/>
      <c r="C155" s="10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03"/>
      <c r="C156" s="10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03"/>
      <c r="C157" s="10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03"/>
      <c r="C158" s="10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03"/>
      <c r="C159" s="10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03"/>
      <c r="C160" s="10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03"/>
      <c r="C161" s="10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03"/>
      <c r="C162" s="10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03"/>
      <c r="C163" s="10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03"/>
      <c r="C164" s="10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03"/>
      <c r="C165" s="10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03"/>
      <c r="C166" s="10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03"/>
      <c r="C167" s="10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03"/>
      <c r="C168" s="10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03"/>
      <c r="C169" s="10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03"/>
      <c r="C170" s="10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03"/>
      <c r="C171" s="10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03"/>
      <c r="C172" s="10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03"/>
      <c r="C173" s="10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03"/>
      <c r="C174" s="10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03"/>
      <c r="C175" s="10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03"/>
      <c r="C176" s="10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03"/>
      <c r="C177" s="10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03"/>
      <c r="C178" s="10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03"/>
      <c r="C179" s="10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03"/>
      <c r="C180" s="10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03"/>
      <c r="C181" s="10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03"/>
      <c r="C182" s="10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03"/>
      <c r="C183" s="10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03"/>
      <c r="C184" s="10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03"/>
      <c r="C185" s="10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03"/>
      <c r="C186" s="10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03"/>
      <c r="C187" s="10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03"/>
      <c r="C188" s="10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03"/>
      <c r="C189" s="10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03"/>
      <c r="C190" s="10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03"/>
      <c r="C191" s="10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03"/>
      <c r="C192" s="10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03"/>
      <c r="C193" s="10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03"/>
      <c r="C194" s="10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03"/>
      <c r="C195" s="10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03"/>
      <c r="C196" s="10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03"/>
      <c r="C197" s="10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03"/>
      <c r="C198" s="10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03"/>
      <c r="C199" s="10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03"/>
      <c r="C200" s="10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03"/>
      <c r="C201" s="10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03"/>
      <c r="C202" s="10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03"/>
      <c r="C203" s="10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03"/>
      <c r="C204" s="10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03"/>
      <c r="C205" s="10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03"/>
      <c r="C206" s="10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03"/>
      <c r="C207" s="10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03"/>
      <c r="C208" s="10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03"/>
      <c r="C209" s="10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03"/>
      <c r="C210" s="10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03"/>
      <c r="C211" s="10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03"/>
      <c r="C212" s="10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03"/>
      <c r="C213" s="10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03"/>
      <c r="C214" s="10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03"/>
      <c r="C215" s="10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03"/>
      <c r="C216" s="10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03"/>
      <c r="C217" s="10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03"/>
      <c r="C218" s="10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03"/>
      <c r="C219" s="10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03"/>
      <c r="C220" s="10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03"/>
      <c r="C221" s="10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03"/>
      <c r="C222" s="10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03"/>
      <c r="C223" s="10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03"/>
      <c r="C224" s="10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03"/>
      <c r="C225" s="10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03"/>
      <c r="C226" s="10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03"/>
      <c r="C227" s="10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03"/>
      <c r="C228" s="10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03"/>
      <c r="C229" s="10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03"/>
      <c r="C230" s="10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03"/>
      <c r="C231" s="10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03"/>
      <c r="C232" s="10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03"/>
      <c r="C233" s="10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03"/>
      <c r="C234" s="10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03"/>
      <c r="C235" s="10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03"/>
      <c r="C236" s="10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03"/>
      <c r="C237" s="10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03"/>
      <c r="C238" s="10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03"/>
      <c r="C239" s="10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03"/>
      <c r="C240" s="10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03"/>
      <c r="C241" s="10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03"/>
      <c r="C242" s="10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03"/>
      <c r="C243" s="10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03"/>
      <c r="C244" s="10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03"/>
      <c r="C245" s="10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03"/>
      <c r="C246" s="10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03"/>
      <c r="C247" s="10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03"/>
      <c r="C248" s="10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03"/>
      <c r="C249" s="10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03"/>
      <c r="C250" s="10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03"/>
      <c r="C251" s="10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03"/>
      <c r="C252" s="10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03"/>
      <c r="C253" s="10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03"/>
      <c r="C254" s="10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03"/>
      <c r="C255" s="10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03"/>
      <c r="C256" s="10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03"/>
      <c r="C257" s="10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03"/>
      <c r="C258" s="10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03"/>
      <c r="C259" s="10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03"/>
      <c r="C260" s="10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03"/>
      <c r="C261" s="10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03"/>
      <c r="C262" s="10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03"/>
      <c r="C263" s="10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03"/>
      <c r="C264" s="10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03"/>
      <c r="C265" s="10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03"/>
      <c r="C266" s="10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03"/>
      <c r="C267" s="10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03"/>
      <c r="C268" s="10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03"/>
      <c r="C269" s="10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03"/>
      <c r="C270" s="10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03"/>
      <c r="C271" s="10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03"/>
      <c r="C272" s="10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03"/>
      <c r="C273" s="10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03"/>
      <c r="C274" s="10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03"/>
      <c r="C275" s="10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03"/>
      <c r="C276" s="10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03"/>
      <c r="C277" s="10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03"/>
      <c r="C278" s="10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03"/>
      <c r="C279" s="10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03"/>
      <c r="C280" s="10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03"/>
      <c r="C281" s="10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03"/>
      <c r="C282" s="10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03"/>
      <c r="C283" s="10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03"/>
      <c r="C284" s="10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03"/>
      <c r="C285" s="10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03"/>
      <c r="C286" s="10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03"/>
      <c r="C287" s="10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03"/>
      <c r="C288" s="10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03"/>
      <c r="C289" s="10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03"/>
      <c r="C290" s="10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03"/>
      <c r="C291" s="10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03"/>
      <c r="C292" s="10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03"/>
      <c r="C293" s="10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03"/>
      <c r="C294" s="10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03"/>
      <c r="C295" s="10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03"/>
      <c r="C296" s="10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03"/>
      <c r="C297" s="10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03"/>
      <c r="C298" s="10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03"/>
      <c r="C299" s="10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03"/>
      <c r="C300" s="10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03"/>
      <c r="C301" s="10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03"/>
      <c r="C302" s="10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03"/>
      <c r="C303" s="10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03"/>
      <c r="C304" s="10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03"/>
      <c r="C305" s="10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03"/>
      <c r="C306" s="10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03"/>
      <c r="C307" s="10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03"/>
      <c r="C308" s="10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03"/>
      <c r="C309" s="10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03"/>
      <c r="C310" s="10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03"/>
      <c r="C311" s="10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03"/>
      <c r="C312" s="10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03"/>
      <c r="C313" s="10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03"/>
      <c r="C314" s="10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03"/>
      <c r="C315" s="10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03"/>
      <c r="C316" s="10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03"/>
      <c r="C317" s="10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03"/>
      <c r="C318" s="10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03"/>
      <c r="C319" s="10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03"/>
      <c r="C320" s="10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03"/>
      <c r="C321" s="10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03"/>
      <c r="C322" s="10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03"/>
      <c r="C323" s="10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03"/>
      <c r="C324" s="10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03"/>
      <c r="C325" s="10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03"/>
      <c r="C326" s="10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03"/>
      <c r="C327" s="10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03"/>
      <c r="C328" s="10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03"/>
      <c r="C329" s="10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03"/>
      <c r="C330" s="10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03"/>
      <c r="C331" s="10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03"/>
      <c r="C332" s="10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03"/>
      <c r="C333" s="10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03"/>
      <c r="C334" s="10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03"/>
      <c r="C335" s="10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03"/>
      <c r="C336" s="10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03"/>
      <c r="C337" s="10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03"/>
      <c r="C338" s="10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03"/>
      <c r="C339" s="10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03"/>
      <c r="C340" s="10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03"/>
      <c r="C341" s="10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03"/>
      <c r="C342" s="10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03"/>
      <c r="C343" s="10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03"/>
      <c r="C344" s="10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03"/>
      <c r="C345" s="10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03"/>
      <c r="C346" s="10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03"/>
      <c r="C347" s="10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03"/>
      <c r="C348" s="10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03"/>
      <c r="C349" s="10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03"/>
      <c r="C350" s="10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03"/>
      <c r="C351" s="10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03"/>
      <c r="C352" s="10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03"/>
      <c r="C353" s="10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03"/>
      <c r="C354" s="10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03"/>
      <c r="C355" s="10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03"/>
      <c r="C356" s="10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03"/>
      <c r="C357" s="10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03"/>
      <c r="C358" s="10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03"/>
      <c r="C359" s="10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03"/>
      <c r="C360" s="10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03"/>
      <c r="C361" s="10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03"/>
      <c r="C362" s="10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03"/>
      <c r="C363" s="10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03"/>
      <c r="C364" s="10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03"/>
      <c r="C365" s="10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03"/>
      <c r="C366" s="10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03"/>
      <c r="C367" s="10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03"/>
      <c r="C368" s="10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03"/>
      <c r="C369" s="10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03"/>
      <c r="C370" s="10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03"/>
      <c r="C371" s="10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03"/>
      <c r="C372" s="10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03"/>
      <c r="C373" s="10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03"/>
      <c r="C374" s="10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03"/>
      <c r="C375" s="10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03"/>
      <c r="C376" s="10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03"/>
      <c r="C377" s="10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03"/>
      <c r="C378" s="10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03"/>
      <c r="C379" s="10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03"/>
      <c r="C380" s="10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03"/>
      <c r="C381" s="10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03"/>
      <c r="C382" s="10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03"/>
      <c r="C383" s="10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03"/>
      <c r="C384" s="10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03"/>
      <c r="C385" s="10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03"/>
      <c r="C386" s="10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03"/>
      <c r="C387" s="10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03"/>
      <c r="C388" s="10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03"/>
      <c r="C389" s="10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03"/>
      <c r="C390" s="10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03"/>
      <c r="C391" s="10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03"/>
      <c r="C392" s="10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03"/>
      <c r="C393" s="10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03"/>
      <c r="C394" s="10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03"/>
      <c r="C395" s="10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03"/>
      <c r="C396" s="10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03"/>
      <c r="C397" s="10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03"/>
      <c r="C398" s="10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03"/>
      <c r="C399" s="10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03"/>
      <c r="C400" s="10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03"/>
      <c r="C401" s="10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03"/>
      <c r="C402" s="10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03"/>
      <c r="C403" s="10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03"/>
      <c r="C404" s="10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03"/>
      <c r="C405" s="10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03"/>
      <c r="C406" s="10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03"/>
      <c r="C407" s="10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03"/>
      <c r="C408" s="10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03"/>
      <c r="C409" s="10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03"/>
      <c r="C410" s="10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03"/>
      <c r="C411" s="10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03"/>
      <c r="C412" s="10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03"/>
      <c r="C413" s="10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03"/>
      <c r="C414" s="10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03"/>
      <c r="C415" s="10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03"/>
      <c r="C416" s="10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03"/>
      <c r="C417" s="10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03"/>
      <c r="C418" s="10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03"/>
      <c r="C419" s="10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03"/>
      <c r="C420" s="10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03"/>
      <c r="C421" s="10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03"/>
      <c r="C422" s="10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03"/>
      <c r="C423" s="10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03"/>
      <c r="C424" s="10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03"/>
      <c r="C425" s="10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03"/>
      <c r="C426" s="10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03"/>
      <c r="C427" s="10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03"/>
      <c r="C428" s="10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03"/>
      <c r="C429" s="10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03"/>
      <c r="C430" s="10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03"/>
      <c r="C431" s="10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03"/>
      <c r="C432" s="10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03"/>
      <c r="C433" s="10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03"/>
      <c r="C434" s="10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03"/>
      <c r="C435" s="10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03"/>
      <c r="C436" s="10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03"/>
      <c r="C437" s="10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03"/>
      <c r="C438" s="10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03"/>
      <c r="C439" s="10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03"/>
      <c r="C440" s="10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03"/>
      <c r="C441" s="10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03"/>
      <c r="C442" s="10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03"/>
      <c r="C443" s="10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03"/>
      <c r="C444" s="10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03"/>
      <c r="C445" s="10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03"/>
      <c r="C446" s="10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03"/>
      <c r="C447" s="10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03"/>
      <c r="C448" s="10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03"/>
      <c r="C449" s="10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03"/>
      <c r="C450" s="10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03"/>
      <c r="C451" s="10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03"/>
      <c r="C452" s="10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03"/>
      <c r="C453" s="10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03"/>
      <c r="C454" s="10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03"/>
      <c r="C455" s="10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03"/>
      <c r="C456" s="10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03"/>
      <c r="C457" s="10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03"/>
      <c r="C458" s="10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03"/>
      <c r="C459" s="10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03"/>
      <c r="C460" s="10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03"/>
      <c r="C461" s="10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03"/>
      <c r="C462" s="10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03"/>
      <c r="C463" s="10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03"/>
      <c r="C464" s="10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03"/>
      <c r="C465" s="10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03"/>
      <c r="C466" s="10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03"/>
      <c r="C467" s="10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03"/>
      <c r="C468" s="10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03"/>
      <c r="C469" s="10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03"/>
      <c r="C470" s="10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03"/>
      <c r="C471" s="10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03"/>
      <c r="C472" s="10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03"/>
      <c r="C473" s="10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03"/>
      <c r="C474" s="10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03"/>
      <c r="C475" s="10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03"/>
      <c r="C476" s="10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03"/>
      <c r="C477" s="10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03"/>
      <c r="C478" s="10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03"/>
      <c r="C479" s="10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03"/>
      <c r="C480" s="10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03"/>
      <c r="C481" s="10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03"/>
      <c r="C482" s="10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03"/>
      <c r="C483" s="10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03"/>
      <c r="C484" s="10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03"/>
      <c r="C485" s="10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03"/>
      <c r="C486" s="10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03"/>
      <c r="C487" s="10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03"/>
      <c r="C488" s="10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03"/>
      <c r="C489" s="10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03"/>
      <c r="C490" s="10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03"/>
      <c r="C491" s="10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03"/>
      <c r="C492" s="10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03"/>
      <c r="C493" s="10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03"/>
      <c r="C494" s="10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03"/>
      <c r="C495" s="10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03"/>
      <c r="C496" s="10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03"/>
      <c r="C497" s="10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03"/>
      <c r="C498" s="10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03"/>
      <c r="C499" s="10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03"/>
      <c r="C500" s="10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03"/>
      <c r="C501" s="10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03"/>
      <c r="C502" s="10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03"/>
      <c r="C503" s="10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03"/>
      <c r="C504" s="10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03"/>
      <c r="C505" s="10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03"/>
      <c r="C506" s="10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03"/>
      <c r="C507" s="10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03"/>
      <c r="C508" s="10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03"/>
      <c r="C509" s="10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03"/>
      <c r="C510" s="10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03"/>
      <c r="C511" s="10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03"/>
      <c r="C512" s="10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03"/>
      <c r="C513" s="10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03"/>
      <c r="C514" s="10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03"/>
      <c r="C515" s="10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03"/>
      <c r="C516" s="10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03"/>
      <c r="C517" s="10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03"/>
      <c r="C518" s="10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03"/>
      <c r="C519" s="10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03"/>
      <c r="C520" s="10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03"/>
      <c r="C521" s="10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03"/>
      <c r="C522" s="10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03"/>
      <c r="C523" s="10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03"/>
      <c r="C524" s="10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03"/>
      <c r="C525" s="10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03"/>
      <c r="C526" s="10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03"/>
      <c r="C527" s="10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03"/>
      <c r="C528" s="10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03"/>
      <c r="C529" s="10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03"/>
      <c r="C530" s="10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03"/>
      <c r="C531" s="10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03"/>
      <c r="C532" s="10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03"/>
      <c r="C533" s="10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03"/>
      <c r="C534" s="10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03"/>
      <c r="C535" s="10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03"/>
      <c r="C536" s="10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03"/>
      <c r="C537" s="10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03"/>
      <c r="C538" s="10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03"/>
      <c r="C539" s="10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03"/>
      <c r="C540" s="10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03"/>
      <c r="C541" s="10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03"/>
      <c r="C542" s="10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03"/>
      <c r="C543" s="10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03"/>
      <c r="C544" s="10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03"/>
      <c r="C545" s="10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03"/>
      <c r="C546" s="10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03"/>
      <c r="C547" s="10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03"/>
      <c r="C548" s="10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03"/>
      <c r="C549" s="10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03"/>
      <c r="C550" s="10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03"/>
      <c r="C551" s="10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03"/>
      <c r="C552" s="10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03"/>
      <c r="C553" s="10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03"/>
      <c r="C554" s="10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03"/>
      <c r="C555" s="10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03"/>
      <c r="C556" s="10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03"/>
      <c r="C557" s="10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03"/>
      <c r="C558" s="10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03"/>
      <c r="C559" s="10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03"/>
      <c r="C560" s="10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03"/>
      <c r="C561" s="10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03"/>
      <c r="C562" s="10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03"/>
      <c r="C563" s="10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03"/>
      <c r="C564" s="10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03"/>
      <c r="C565" s="10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03"/>
      <c r="C566" s="10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03"/>
      <c r="C567" s="10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03"/>
      <c r="C568" s="10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03"/>
      <c r="C569" s="10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03"/>
      <c r="C570" s="10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03"/>
      <c r="C571" s="10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03"/>
      <c r="C572" s="10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03"/>
      <c r="C573" s="10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03"/>
      <c r="C574" s="10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03"/>
      <c r="C575" s="10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03"/>
      <c r="C576" s="10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03"/>
      <c r="C577" s="10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03"/>
      <c r="C578" s="10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03"/>
      <c r="C579" s="10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03"/>
      <c r="C580" s="10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03"/>
      <c r="C581" s="10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03"/>
      <c r="C582" s="10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03"/>
      <c r="C583" s="10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03"/>
      <c r="C584" s="10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03"/>
      <c r="C585" s="10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03"/>
      <c r="C586" s="10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03"/>
      <c r="C587" s="10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03"/>
      <c r="C588" s="10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03"/>
      <c r="C589" s="10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03"/>
      <c r="C590" s="10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03"/>
      <c r="C591" s="10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03"/>
      <c r="C592" s="10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03"/>
      <c r="C593" s="10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03"/>
      <c r="C594" s="10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03"/>
      <c r="C595" s="10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03"/>
      <c r="C596" s="10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03"/>
      <c r="C597" s="10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03"/>
      <c r="C598" s="10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03"/>
      <c r="C599" s="10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03"/>
      <c r="C600" s="10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03"/>
      <c r="C601" s="10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03"/>
      <c r="C602" s="10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03"/>
      <c r="C603" s="10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03"/>
      <c r="C604" s="10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03"/>
      <c r="C605" s="10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03"/>
      <c r="C606" s="10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03"/>
      <c r="C607" s="10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03"/>
      <c r="C608" s="10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03"/>
      <c r="C609" s="10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03"/>
      <c r="C610" s="10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03"/>
      <c r="C611" s="10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03"/>
      <c r="C612" s="10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03"/>
      <c r="C613" s="10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03"/>
      <c r="C614" s="10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03"/>
      <c r="C615" s="10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03"/>
      <c r="C616" s="10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03"/>
      <c r="C617" s="10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03"/>
      <c r="C618" s="10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03"/>
      <c r="C619" s="10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03"/>
      <c r="C620" s="10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03"/>
      <c r="C621" s="10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03"/>
      <c r="C622" s="10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03"/>
      <c r="C623" s="10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03"/>
      <c r="C624" s="10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03"/>
      <c r="C625" s="10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03"/>
      <c r="C626" s="10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03"/>
      <c r="C627" s="10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03"/>
      <c r="C628" s="10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03"/>
      <c r="C629" s="10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03"/>
      <c r="C630" s="10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03"/>
      <c r="C631" s="10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03"/>
      <c r="C632" s="10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03"/>
      <c r="C633" s="10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03"/>
      <c r="C634" s="10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03"/>
      <c r="C635" s="10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03"/>
      <c r="C636" s="10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03"/>
      <c r="C637" s="10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03"/>
      <c r="C638" s="10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03"/>
      <c r="C639" s="10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03"/>
      <c r="C640" s="10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03"/>
      <c r="C641" s="10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03"/>
      <c r="C642" s="10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03"/>
      <c r="C643" s="10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03"/>
      <c r="C644" s="10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03"/>
      <c r="C645" s="10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03"/>
      <c r="C646" s="10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03"/>
      <c r="C647" s="10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03"/>
      <c r="C648" s="10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03"/>
      <c r="C649" s="10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03"/>
      <c r="C650" s="10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03"/>
      <c r="C651" s="10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03"/>
      <c r="C652" s="10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03"/>
      <c r="C653" s="10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03"/>
      <c r="C654" s="10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03"/>
      <c r="C655" s="10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03"/>
      <c r="C656" s="10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03"/>
      <c r="C657" s="10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03"/>
      <c r="C658" s="10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03"/>
      <c r="C659" s="10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03"/>
      <c r="C660" s="10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03"/>
      <c r="C661" s="10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03"/>
      <c r="C662" s="10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03"/>
      <c r="C663" s="10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03"/>
      <c r="C664" s="10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03"/>
      <c r="C665" s="10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03"/>
      <c r="C666" s="10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03"/>
      <c r="C667" s="10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03"/>
      <c r="C668" s="10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03"/>
      <c r="C669" s="10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03"/>
      <c r="C670" s="10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03"/>
      <c r="C671" s="10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03"/>
      <c r="C672" s="10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03"/>
      <c r="C673" s="10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03"/>
      <c r="C674" s="10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03"/>
      <c r="C675" s="10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03"/>
      <c r="C676" s="10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03"/>
      <c r="C677" s="10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03"/>
      <c r="C678" s="10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03"/>
      <c r="C679" s="10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03"/>
      <c r="C680" s="10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03"/>
      <c r="C681" s="10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03"/>
      <c r="C682" s="10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03"/>
      <c r="C683" s="10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03"/>
      <c r="C684" s="10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03"/>
      <c r="C685" s="10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03"/>
      <c r="C686" s="10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03"/>
      <c r="C687" s="10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03"/>
      <c r="C688" s="10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03"/>
      <c r="C689" s="10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03"/>
      <c r="C690" s="10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03"/>
      <c r="C691" s="10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03"/>
      <c r="C692" s="10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03"/>
      <c r="C693" s="10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03"/>
      <c r="C694" s="10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03"/>
      <c r="C695" s="10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03"/>
      <c r="C696" s="10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03"/>
      <c r="C697" s="10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03"/>
      <c r="C698" s="10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03"/>
      <c r="C699" s="10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03"/>
      <c r="C700" s="10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03"/>
      <c r="C701" s="10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03"/>
      <c r="C702" s="10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03"/>
      <c r="C703" s="10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03"/>
      <c r="C704" s="10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03"/>
      <c r="C705" s="10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03"/>
      <c r="C706" s="10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03"/>
      <c r="C707" s="10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03"/>
      <c r="C708" s="10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03"/>
      <c r="C709" s="10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03"/>
      <c r="C710" s="10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03"/>
      <c r="C711" s="10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03"/>
      <c r="C712" s="10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03"/>
      <c r="C713" s="10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03"/>
      <c r="C714" s="10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03"/>
      <c r="C715" s="10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03"/>
      <c r="C716" s="10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03"/>
      <c r="C717" s="10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03"/>
      <c r="C718" s="10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03"/>
      <c r="C719" s="10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03"/>
      <c r="C720" s="10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03"/>
      <c r="C721" s="10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03"/>
      <c r="C722" s="10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03"/>
      <c r="C723" s="10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03"/>
      <c r="C724" s="10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03"/>
      <c r="C725" s="10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03"/>
      <c r="C726" s="10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03"/>
      <c r="C727" s="10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03"/>
      <c r="C728" s="10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03"/>
      <c r="C729" s="10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03"/>
      <c r="C730" s="10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03"/>
      <c r="C731" s="10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03"/>
      <c r="C732" s="10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03"/>
      <c r="C733" s="10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03"/>
      <c r="C734" s="10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03"/>
      <c r="C735" s="10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03"/>
      <c r="C736" s="10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03"/>
      <c r="C737" s="10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03"/>
      <c r="C738" s="10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03"/>
      <c r="C739" s="10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03"/>
      <c r="C740" s="10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03"/>
      <c r="C741" s="10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03"/>
      <c r="C742" s="10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03"/>
      <c r="C743" s="10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03"/>
      <c r="C744" s="10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03"/>
      <c r="C745" s="10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03"/>
      <c r="C746" s="10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03"/>
      <c r="C747" s="10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03"/>
      <c r="C748" s="10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03"/>
      <c r="C749" s="10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03"/>
      <c r="C750" s="10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03"/>
      <c r="C751" s="10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03"/>
      <c r="C752" s="10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03"/>
      <c r="C753" s="10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03"/>
      <c r="C754" s="10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03"/>
      <c r="C755" s="10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03"/>
      <c r="C756" s="10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03"/>
      <c r="C757" s="10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03"/>
      <c r="C758" s="10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03"/>
      <c r="C759" s="10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03"/>
      <c r="C760" s="10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03"/>
      <c r="C761" s="10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03"/>
      <c r="C762" s="10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03"/>
      <c r="C763" s="10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03"/>
      <c r="C764" s="10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03"/>
      <c r="C765" s="10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03"/>
      <c r="C766" s="10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03"/>
      <c r="C767" s="10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03"/>
      <c r="C768" s="10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03"/>
      <c r="C769" s="10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03"/>
      <c r="C770" s="10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03"/>
      <c r="C771" s="10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03"/>
      <c r="C772" s="10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03"/>
      <c r="C773" s="10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03"/>
      <c r="C774" s="10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03"/>
      <c r="C775" s="10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03"/>
      <c r="C776" s="10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03"/>
      <c r="C777" s="10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03"/>
      <c r="C778" s="10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03"/>
      <c r="C779" s="10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03"/>
      <c r="C780" s="10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03"/>
      <c r="C781" s="10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03"/>
      <c r="C782" s="10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03"/>
      <c r="C783" s="10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03"/>
      <c r="C784" s="10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03"/>
      <c r="C785" s="10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03"/>
      <c r="C786" s="10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03"/>
      <c r="C787" s="10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03"/>
      <c r="C788" s="10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03"/>
      <c r="C789" s="10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03"/>
      <c r="C790" s="10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03"/>
      <c r="C791" s="10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03"/>
      <c r="C792" s="10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03"/>
      <c r="C793" s="10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03"/>
      <c r="C794" s="10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03"/>
      <c r="C795" s="10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03"/>
      <c r="C796" s="10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03"/>
      <c r="C797" s="10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03"/>
      <c r="C798" s="10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03"/>
      <c r="C799" s="10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03"/>
      <c r="C800" s="10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03"/>
      <c r="C801" s="10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03"/>
      <c r="C802" s="10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03"/>
      <c r="C803" s="10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03"/>
      <c r="C804" s="10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03"/>
      <c r="C805" s="10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03"/>
      <c r="C806" s="10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03"/>
      <c r="C807" s="10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03"/>
      <c r="C808" s="10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03"/>
      <c r="C809" s="10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03"/>
      <c r="C810" s="10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03"/>
      <c r="C811" s="10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03"/>
      <c r="C812" s="10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03"/>
      <c r="C813" s="10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03"/>
      <c r="C814" s="10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03"/>
      <c r="C815" s="10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03"/>
      <c r="C816" s="10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03"/>
      <c r="C817" s="10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03"/>
      <c r="C818" s="10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03"/>
      <c r="C819" s="10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03"/>
      <c r="C820" s="10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03"/>
      <c r="C821" s="10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03"/>
      <c r="C822" s="10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03"/>
      <c r="C823" s="10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03"/>
      <c r="C824" s="10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03"/>
      <c r="C825" s="10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03"/>
      <c r="C826" s="10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03"/>
      <c r="C827" s="10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03"/>
      <c r="C828" s="10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03"/>
      <c r="C829" s="10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03"/>
      <c r="C830" s="10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03"/>
      <c r="C831" s="10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03"/>
      <c r="C832" s="10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03"/>
      <c r="C833" s="10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03"/>
      <c r="C834" s="10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03"/>
      <c r="C835" s="10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03"/>
      <c r="C836" s="10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03"/>
      <c r="C837" s="10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03"/>
      <c r="C838" s="10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03"/>
      <c r="C839" s="10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03"/>
      <c r="C840" s="10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03"/>
      <c r="C841" s="10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03"/>
      <c r="C842" s="10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03"/>
      <c r="C843" s="10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03"/>
      <c r="C844" s="10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03"/>
      <c r="C845" s="10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03"/>
      <c r="C846" s="10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03"/>
      <c r="C847" s="10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03"/>
      <c r="C848" s="10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03"/>
      <c r="C849" s="10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03"/>
      <c r="C850" s="10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03"/>
      <c r="C851" s="10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03"/>
      <c r="C852" s="10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03"/>
      <c r="C853" s="10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03"/>
      <c r="C854" s="10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03"/>
      <c r="C855" s="10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03"/>
      <c r="C856" s="10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03"/>
      <c r="C857" s="10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03"/>
      <c r="C858" s="10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03"/>
      <c r="C859" s="10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03"/>
      <c r="C860" s="10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03"/>
      <c r="C861" s="10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03"/>
      <c r="C862" s="10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03"/>
      <c r="C863" s="10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03"/>
      <c r="C864" s="10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03"/>
      <c r="C865" s="10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03"/>
      <c r="C866" s="10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03"/>
      <c r="C867" s="10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03"/>
      <c r="C868" s="10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03"/>
      <c r="C869" s="10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03"/>
      <c r="C870" s="10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03"/>
      <c r="C871" s="10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03"/>
      <c r="C872" s="10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03"/>
      <c r="C873" s="10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03"/>
      <c r="C874" s="10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03"/>
      <c r="C875" s="10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03"/>
      <c r="C876" s="10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03"/>
      <c r="C877" s="10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03"/>
      <c r="C878" s="10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03"/>
      <c r="C879" s="10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03"/>
      <c r="C880" s="10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03"/>
      <c r="C881" s="10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03"/>
      <c r="C882" s="10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03"/>
      <c r="C883" s="10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03"/>
      <c r="C884" s="10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03"/>
      <c r="C885" s="10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03"/>
      <c r="C886" s="10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03"/>
      <c r="C887" s="10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03"/>
      <c r="C888" s="10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03"/>
      <c r="C889" s="10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03"/>
      <c r="C890" s="10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03"/>
      <c r="C891" s="10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03"/>
      <c r="C892" s="10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03"/>
      <c r="C893" s="10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03"/>
      <c r="C894" s="10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03"/>
      <c r="C895" s="10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03"/>
      <c r="C896" s="10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03"/>
      <c r="C897" s="10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03"/>
      <c r="C898" s="10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03"/>
      <c r="C899" s="10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03"/>
      <c r="C900" s="10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03"/>
      <c r="C901" s="10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03"/>
      <c r="C902" s="10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03"/>
      <c r="C903" s="10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03"/>
      <c r="C904" s="10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03"/>
      <c r="C905" s="10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03"/>
      <c r="C906" s="10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03"/>
      <c r="C907" s="10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03"/>
      <c r="C908" s="10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03"/>
      <c r="C909" s="10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03"/>
      <c r="C910" s="10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03"/>
      <c r="C911" s="10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03"/>
      <c r="C912" s="10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03"/>
      <c r="C913" s="10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03"/>
      <c r="C914" s="10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03"/>
      <c r="C915" s="10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03"/>
      <c r="C916" s="10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03"/>
      <c r="C917" s="10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03"/>
      <c r="C918" s="10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03"/>
      <c r="C919" s="10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03"/>
      <c r="C920" s="10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03"/>
      <c r="C921" s="10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03"/>
      <c r="C922" s="10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03"/>
      <c r="C923" s="10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03"/>
      <c r="C924" s="10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03"/>
      <c r="C925" s="10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03"/>
      <c r="C926" s="10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03"/>
      <c r="C927" s="10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03"/>
      <c r="C928" s="10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03"/>
      <c r="C929" s="10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03"/>
      <c r="C930" s="10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03"/>
      <c r="C931" s="10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03"/>
      <c r="C932" s="10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03"/>
      <c r="C933" s="10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03"/>
      <c r="C934" s="10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03"/>
      <c r="C935" s="10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03"/>
      <c r="C936" s="10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03"/>
      <c r="C937" s="10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03"/>
      <c r="C938" s="10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03"/>
      <c r="C939" s="10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03"/>
      <c r="C940" s="10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03"/>
      <c r="C941" s="10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03"/>
      <c r="C942" s="10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03"/>
      <c r="C943" s="10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03"/>
      <c r="C944" s="10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03"/>
      <c r="C945" s="10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03"/>
      <c r="C946" s="10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03"/>
      <c r="C947" s="10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03"/>
      <c r="C948" s="10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03"/>
      <c r="C949" s="10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03"/>
      <c r="C950" s="10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03"/>
      <c r="C951" s="10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03"/>
      <c r="C952" s="10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03"/>
      <c r="C953" s="10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03"/>
      <c r="C954" s="10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03"/>
      <c r="C955" s="10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03"/>
      <c r="C956" s="10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03"/>
      <c r="C957" s="10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03"/>
      <c r="C958" s="10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03"/>
      <c r="C959" s="10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03"/>
      <c r="C960" s="10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03"/>
      <c r="C961" s="10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03"/>
      <c r="C962" s="10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03"/>
      <c r="C963" s="10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03"/>
      <c r="C964" s="10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03"/>
      <c r="C965" s="10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03"/>
      <c r="C966" s="10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03"/>
      <c r="C967" s="10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03"/>
      <c r="C968" s="10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03"/>
      <c r="C969" s="10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03"/>
      <c r="C970" s="10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03"/>
      <c r="C971" s="10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03"/>
      <c r="C972" s="10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03"/>
      <c r="C973" s="10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03"/>
      <c r="C974" s="10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03"/>
      <c r="C975" s="10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03"/>
      <c r="C976" s="10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03"/>
      <c r="C977" s="10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03"/>
      <c r="C978" s="10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03"/>
      <c r="C979" s="10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03"/>
      <c r="C980" s="10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03"/>
      <c r="C981" s="10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03"/>
      <c r="C982" s="10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03"/>
      <c r="C983" s="10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03"/>
      <c r="C984" s="10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03"/>
      <c r="C985" s="10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03"/>
      <c r="C986" s="10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03"/>
      <c r="C987" s="10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03"/>
      <c r="C988" s="10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03"/>
      <c r="C989" s="10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03"/>
      <c r="C990" s="10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03"/>
      <c r="C991" s="10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03"/>
      <c r="C992" s="10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03"/>
      <c r="C993" s="10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03"/>
      <c r="C994" s="10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03"/>
      <c r="C995" s="10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03"/>
      <c r="C996" s="10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03"/>
      <c r="C997" s="10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03"/>
      <c r="C998" s="10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03"/>
      <c r="C999" s="10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03"/>
      <c r="C1000" s="10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</sheetData>
  <autoFilter ref="$B$3:$AN$13"/>
  <conditionalFormatting sqref="O4 R4:V4 Y4:AC4 AF4 AG4:AG7 AH4 AI4:AJ6 K6 O6:O7 R6:V7 Y6:AC7 AF6:AF7 AH6 T9:U9 AF9:AI9 R13">
    <cfRule type="cellIs" dxfId="9" priority="1" operator="equal">
      <formula>"INT - REC"</formula>
    </cfRule>
  </conditionalFormatting>
  <conditionalFormatting sqref="AK1:AK13 D4:R14 S4:T10 U4:X14 Y4:AC12 AD4:AE14 AF4:AJ7 AF9:AJ14 S12:T14">
    <cfRule type="beginsWith" dxfId="0" priority="2" operator="beginsWith" text="PRE">
      <formula>LEFT((AK1),LEN("PRE"))=("PRE")</formula>
    </cfRule>
  </conditionalFormatting>
  <conditionalFormatting sqref="AK1:AK13 D4:R14 S4:T10 U4:X14 Y4:AC12 AD4:AE14 AF4:AJ7 AF9:AJ14 S12:T14">
    <cfRule type="beginsWith" dxfId="1" priority="3" operator="beginsWith" text="VRE">
      <formula>LEFT((AK1),LEN("VRE"))=("VRE")</formula>
    </cfRule>
  </conditionalFormatting>
  <conditionalFormatting sqref="AK1:AK13 D4:R14 S4:T10 U4:X14 Y4:AC12 AD4:AE14 AF4:AJ7 AF9:AJ14 S12:T14">
    <cfRule type="beginsWith" dxfId="2" priority="4" operator="beginsWith" text="ONL">
      <formula>LEFT((AK1),LEN("ONL"))=("ONL")</formula>
    </cfRule>
  </conditionalFormatting>
  <conditionalFormatting sqref="AK1:AK13 D4:R14 S4:T10 U4:X14 Y4:AC12 AD4:AE14 AF4:AJ7 AF9:AJ14 S12:T14">
    <cfRule type="beginsWith" dxfId="3" priority="5" operator="beginsWith" text="ATR">
      <formula>LEFT((AK1),LEN("ATR"))=("ATR")</formula>
    </cfRule>
  </conditionalFormatting>
  <conditionalFormatting sqref="AK1:AK13 D4:R14 S4:T10 U4:X14 Y4:AC12 AD4:AE14 AF4:AJ7 AF9:AJ14 S12:T14">
    <cfRule type="beginsWith" dxfId="4" priority="6" operator="beginsWith" text="AUJ">
      <formula>LEFT((AK1),LEN("AUJ"))=("AUJ")</formula>
    </cfRule>
  </conditionalFormatting>
  <conditionalFormatting sqref="AK1:AK13 D4:R14 S4:T10 U4:X14 Y4:AC12 AD4:AE14 AF4:AJ7 AF9:AJ14 S12:T14">
    <cfRule type="beginsWith" dxfId="5" priority="7" operator="beginsWith" text="REC">
      <formula>LEFT((AK1),LEN("REC"))=("REC")</formula>
    </cfRule>
  </conditionalFormatting>
  <conditionalFormatting sqref="AK1:AK13 D4:R14 S4:T10 U4:X14 Y4:AC12 AD4:AE14 AF4:AJ7 AF9:AJ14 S12:T14">
    <cfRule type="beginsWith" dxfId="6" priority="8" operator="beginsWith" text="CLI">
      <formula>LEFT((AK1),LEN("CLI"))=("CLI")</formula>
    </cfRule>
  </conditionalFormatting>
  <conditionalFormatting sqref="AK1:AK13 D4:R14 S4:T10 U4:X14 Y4:AC12 AD4:AE14 AF4:AJ7 AF9:AJ14 S12:T14">
    <cfRule type="beginsWith" dxfId="7" priority="9" operator="beginsWith" text="INT">
      <formula>LEFT((AK1),LEN("INT"))=("INT")</formula>
    </cfRule>
  </conditionalFormatting>
  <conditionalFormatting sqref="D4:R14 S4:T10 U4:X14 Y4:AC12 AD4:AE14 AF4:AJ7 AK7 AF9:AJ14 S12:T14 AK12">
    <cfRule type="beginsWith" dxfId="8" priority="10" operator="beginsWith" text="CLIC">
      <formula>LEFT((D4),LEN("CLIC"))=("CLIC")</formula>
    </cfRule>
  </conditionalFormatting>
  <conditionalFormatting sqref="AB8">
    <cfRule type="beginsWith" dxfId="0" priority="11" operator="beginsWith" text="PRE">
      <formula>LEFT((AB8),LEN("PRE"))=("PRE")</formula>
    </cfRule>
  </conditionalFormatting>
  <conditionalFormatting sqref="AB8">
    <cfRule type="beginsWith" dxfId="1" priority="12" operator="beginsWith" text="VRE">
      <formula>LEFT((AB8),LEN("VRE"))=("VRE")</formula>
    </cfRule>
  </conditionalFormatting>
  <conditionalFormatting sqref="AB8">
    <cfRule type="beginsWith" dxfId="2" priority="13" operator="beginsWith" text="ONL">
      <formula>LEFT((AB8),LEN("ONL"))=("ONL")</formula>
    </cfRule>
  </conditionalFormatting>
  <conditionalFormatting sqref="AB8">
    <cfRule type="beginsWith" dxfId="3" priority="14" operator="beginsWith" text="ATR">
      <formula>LEFT((AB8),LEN("ATR"))=("ATR")</formula>
    </cfRule>
  </conditionalFormatting>
  <conditionalFormatting sqref="AB8">
    <cfRule type="beginsWith" dxfId="4" priority="15" operator="beginsWith" text="AUJ">
      <formula>LEFT((AB8),LEN("AUJ"))=("AUJ")</formula>
    </cfRule>
  </conditionalFormatting>
  <conditionalFormatting sqref="AB8">
    <cfRule type="beginsWith" dxfId="5" priority="16" operator="beginsWith" text="REC">
      <formula>LEFT((AB8),LEN("REC"))=("REC")</formula>
    </cfRule>
  </conditionalFormatting>
  <conditionalFormatting sqref="AB8">
    <cfRule type="beginsWith" dxfId="6" priority="17" operator="beginsWith" text="CLI">
      <formula>LEFT((AB8),LEN("CLI"))=("CLI")</formula>
    </cfRule>
  </conditionalFormatting>
  <conditionalFormatting sqref="AB8">
    <cfRule type="beginsWith" dxfId="7" priority="18" operator="beginsWith" text="INT">
      <formula>LEFT((AB8),LEN("INT"))=("INT")</formula>
    </cfRule>
  </conditionalFormatting>
  <conditionalFormatting sqref="AB8">
    <cfRule type="beginsWith" dxfId="8" priority="19" operator="beginsWith" text="CLIC">
      <formula>LEFT((AB8),LEN("CLIC"))=("CLIC")</formula>
    </cfRule>
  </conditionalFormatting>
  <conditionalFormatting sqref="AP4:AP5 AP7:AP10">
    <cfRule type="beginsWith" dxfId="2" priority="20" operator="beginsWith" text="ONL">
      <formula>LEFT((AP4),LEN("ONL"))=("ONL")</formula>
    </cfRule>
  </conditionalFormatting>
  <conditionalFormatting sqref="AP4:AP5 AP7:AP10">
    <cfRule type="beginsWith" dxfId="3" priority="21" operator="beginsWith" text="ATR">
      <formula>LEFT((AP4),LEN("ATR"))=("ATR")</formula>
    </cfRule>
  </conditionalFormatting>
  <conditionalFormatting sqref="AP4:AP5 AP7:AP10">
    <cfRule type="beginsWith" dxfId="4" priority="22" operator="beginsWith" text="AUJ">
      <formula>LEFT((AP4),LEN("AUJ"))=("AUJ")</formula>
    </cfRule>
  </conditionalFormatting>
  <conditionalFormatting sqref="AP4:AP5 AP7:AP10">
    <cfRule type="beginsWith" dxfId="5" priority="23" operator="beginsWith" text="REC">
      <formula>LEFT((AP4),LEN("REC"))=("REC")</formula>
    </cfRule>
  </conditionalFormatting>
  <conditionalFormatting sqref="AP4:AP5 AP7:AP10">
    <cfRule type="beginsWith" dxfId="6" priority="24" operator="beginsWith" text="CLI">
      <formula>LEFT((AP4),LEN("CLI"))=("CLI")</formula>
    </cfRule>
  </conditionalFormatting>
  <conditionalFormatting sqref="AP4:AP5 AP7:AP10">
    <cfRule type="beginsWith" dxfId="7" priority="25" operator="beginsWith" text="INT">
      <formula>LEFT((AP4),LEN("INT"))=("INT")</formula>
    </cfRule>
  </conditionalFormatting>
  <conditionalFormatting sqref="AP11">
    <cfRule type="beginsWith" dxfId="2" priority="26" operator="beginsWith" text="ONL">
      <formula>LEFT((AP11),LEN("ONL"))=("ONL")</formula>
    </cfRule>
  </conditionalFormatting>
  <conditionalFormatting sqref="AP11">
    <cfRule type="beginsWith" dxfId="3" priority="27" operator="beginsWith" text="ATR">
      <formula>LEFT((AP11),LEN("ATR"))=("ATR")</formula>
    </cfRule>
  </conditionalFormatting>
  <conditionalFormatting sqref="AP11">
    <cfRule type="beginsWith" dxfId="4" priority="28" operator="beginsWith" text="AUJ">
      <formula>LEFT((AP11),LEN("AUJ"))=("AUJ")</formula>
    </cfRule>
  </conditionalFormatting>
  <conditionalFormatting sqref="AP11">
    <cfRule type="beginsWith" dxfId="5" priority="29" operator="beginsWith" text="REC">
      <formula>LEFT((AP11),LEN("REC"))=("REC")</formula>
    </cfRule>
  </conditionalFormatting>
  <conditionalFormatting sqref="AP11">
    <cfRule type="beginsWith" dxfId="6" priority="30" operator="beginsWith" text="CLI">
      <formula>LEFT((AP11),LEN("CLI"))=("CLI")</formula>
    </cfRule>
  </conditionalFormatting>
  <conditionalFormatting sqref="AP11">
    <cfRule type="beginsWith" dxfId="7" priority="31" operator="beginsWith" text="INT">
      <formula>LEFT((AP11),LEN("INT"))=("INT")</formula>
    </cfRule>
  </conditionalFormatting>
  <conditionalFormatting sqref="AP6">
    <cfRule type="beginsWith" dxfId="2" priority="32" operator="beginsWith" text="ONL">
      <formula>LEFT((AP6),LEN("ONL"))=("ONL")</formula>
    </cfRule>
  </conditionalFormatting>
  <conditionalFormatting sqref="AP6">
    <cfRule type="beginsWith" dxfId="3" priority="33" operator="beginsWith" text="ATR">
      <formula>LEFT((AP6),LEN("ATR"))=("ATR")</formula>
    </cfRule>
  </conditionalFormatting>
  <conditionalFormatting sqref="AP6">
    <cfRule type="beginsWith" dxfId="4" priority="34" operator="beginsWith" text="AUJ">
      <formula>LEFT((AP6),LEN("AUJ"))=("AUJ")</formula>
    </cfRule>
  </conditionalFormatting>
  <conditionalFormatting sqref="AP6">
    <cfRule type="beginsWith" dxfId="5" priority="35" operator="beginsWith" text="REC">
      <formula>LEFT((AP6),LEN("REC"))=("REC")</formula>
    </cfRule>
  </conditionalFormatting>
  <conditionalFormatting sqref="AP6">
    <cfRule type="beginsWith" dxfId="6" priority="36" operator="beginsWith" text="CLI">
      <formula>LEFT((AP6),LEN("CLI"))=("CLI")</formula>
    </cfRule>
  </conditionalFormatting>
  <conditionalFormatting sqref="AP6">
    <cfRule type="beginsWith" dxfId="7" priority="37" operator="beginsWith" text="INT">
      <formula>LEFT((AP6),LEN("INT"))=("INT")</formula>
    </cfRule>
  </conditionalFormatting>
  <conditionalFormatting sqref="AP9:AP10">
    <cfRule type="beginsWith" dxfId="0" priority="38" operator="beginsWith" text="PRE">
      <formula>LEFT((AP9),LEN("PRE"))=("PRE")</formula>
    </cfRule>
  </conditionalFormatting>
  <conditionalFormatting sqref="AP9:AP10">
    <cfRule type="beginsWith" dxfId="1" priority="39" operator="beginsWith" text="VRE">
      <formula>LEFT((AP9),LEN("VRE"))=("VRE")</formula>
    </cfRule>
  </conditionalFormatting>
  <conditionalFormatting sqref="AP9">
    <cfRule type="beginsWith" dxfId="2" priority="40" operator="beginsWith" text="ONL">
      <formula>LEFT((AP9),LEN("ONL"))=("ONL")</formula>
    </cfRule>
  </conditionalFormatting>
  <conditionalFormatting sqref="AP9">
    <cfRule type="beginsWith" dxfId="3" priority="41" operator="beginsWith" text="ATR">
      <formula>LEFT((AP9),LEN("ATR"))=("ATR")</formula>
    </cfRule>
  </conditionalFormatting>
  <conditionalFormatting sqref="AP9">
    <cfRule type="beginsWith" dxfId="4" priority="42" operator="beginsWith" text="AUJ">
      <formula>LEFT((AP9),LEN("AUJ"))=("AUJ")</formula>
    </cfRule>
  </conditionalFormatting>
  <conditionalFormatting sqref="AP9">
    <cfRule type="beginsWith" dxfId="5" priority="43" operator="beginsWith" text="REC">
      <formula>LEFT((AP9),LEN("REC"))=("REC")</formula>
    </cfRule>
  </conditionalFormatting>
  <conditionalFormatting sqref="AP9">
    <cfRule type="beginsWith" dxfId="6" priority="44" operator="beginsWith" text="CLI">
      <formula>LEFT((AP9),LEN("CLI"))=("CLI")</formula>
    </cfRule>
  </conditionalFormatting>
  <conditionalFormatting sqref="AP9">
    <cfRule type="beginsWith" dxfId="7" priority="45" operator="beginsWith" text="INT">
      <formula>LEFT((AP9),LEN("INT"))=("INT")</formula>
    </cfRule>
  </conditionalFormatting>
  <conditionalFormatting sqref="Y4:AC8 AF4 AG4:AG7 AH4 AI4:AJ6 R5:V8 O6 AF6:AF7 AH6 R13:V13">
    <cfRule type="beginsWith" dxfId="0" priority="46" operator="beginsWith" text="PRE">
      <formula>LEFT((Y4),LEN("PRE"))=("PRE")</formula>
    </cfRule>
  </conditionalFormatting>
  <conditionalFormatting sqref="Y4:AC8 AF4 AG4:AG7 AH4 AI4:AJ6 R5:V8 O6 AF6:AF7 AH6 R13:V13">
    <cfRule type="beginsWith" dxfId="1" priority="47" operator="beginsWith" text="VRE">
      <formula>LEFT((Y4),LEN("VRE"))=("VRE")</formula>
    </cfRule>
  </conditionalFormatting>
  <conditionalFormatting sqref="Y4:AC8 AF4 AG4:AG7 AH4 AI4:AJ6 R5:V8 O6 AF6:AF7 AH6 R13:V13">
    <cfRule type="beginsWith" dxfId="2" priority="48" operator="beginsWith" text="ONL">
      <formula>LEFT((Y4),LEN("ONL"))=("ONL")</formula>
    </cfRule>
  </conditionalFormatting>
  <conditionalFormatting sqref="Y4:AC8 AF4 AG4:AG7 AH4 AI4:AJ6 R5:V8 O6 AF6:AF7 AH6 R13:V13">
    <cfRule type="beginsWith" dxfId="3" priority="49" operator="beginsWith" text="ATR">
      <formula>LEFT((Y4),LEN("ATR"))=("ATR")</formula>
    </cfRule>
  </conditionalFormatting>
  <conditionalFormatting sqref="Y4:AC8 AF4 AG4:AG7 AH4 AI4:AJ6 R5:V8 O6 AF6:AF7 AH6 R13:V13">
    <cfRule type="beginsWith" dxfId="4" priority="50" operator="beginsWith" text="AUJ">
      <formula>LEFT((Y4),LEN("AUJ"))=("AUJ")</formula>
    </cfRule>
  </conditionalFormatting>
  <conditionalFormatting sqref="Y4:AC8 AF4 AG4:AG7 AH4 AI4:AJ6 R5:V8 O6 AF6:AF7 AH6 R13:V13">
    <cfRule type="beginsWith" dxfId="5" priority="51" operator="beginsWith" text="REC">
      <formula>LEFT((Y4),LEN("REC"))=("REC")</formula>
    </cfRule>
  </conditionalFormatting>
  <conditionalFormatting sqref="Y4:AC8 AF4 AG4:AG7 AH4 AI4:AJ6 R5:V8 O6 AF6:AF7 AH6 R13:V13">
    <cfRule type="beginsWith" dxfId="6" priority="52" operator="beginsWith" text="CLI">
      <formula>LEFT((Y4),LEN("CLI"))=("CLI")</formula>
    </cfRule>
  </conditionalFormatting>
  <conditionalFormatting sqref="Y4:AC8 AF4 AG4:AG7 AH4 AI4:AJ6 R5:V8 O6 AF6:AF7 AH6 R13:V13">
    <cfRule type="beginsWith" dxfId="7" priority="53" operator="beginsWith" text="INT">
      <formula>LEFT((Y4),LEN("INT"))=("INT")</formula>
    </cfRule>
  </conditionalFormatting>
  <conditionalFormatting sqref="Y4:AC8 AF4 AG4:AG7 AH4 AI4:AJ6 R5:V8 O6 AF6:AF7 AH6 R13:V13">
    <cfRule type="beginsWith" dxfId="8" priority="54" operator="beginsWith" text="CLIC">
      <formula>LEFT((Y4),LEN("CLIC"))=("CLIC")</formula>
    </cfRule>
  </conditionalFormatting>
  <conditionalFormatting sqref="K10:M10 O10 R10:V10 Y10:AB10">
    <cfRule type="beginsWith" dxfId="0" priority="55" operator="beginsWith" text="PRE">
      <formula>LEFT((K10),LEN("PRE"))=("PRE")</formula>
    </cfRule>
  </conditionalFormatting>
  <conditionalFormatting sqref="K10:M10 O10 R10:V10 Y10:AB10">
    <cfRule type="beginsWith" dxfId="1" priority="56" operator="beginsWith" text="VRE">
      <formula>LEFT((K10),LEN("VRE"))=("VRE")</formula>
    </cfRule>
  </conditionalFormatting>
  <conditionalFormatting sqref="K10:M10 O10 R10:V10 Y10:AB10">
    <cfRule type="beginsWith" dxfId="2" priority="57" operator="beginsWith" text="ONL">
      <formula>LEFT((K10),LEN("ONL"))=("ONL")</formula>
    </cfRule>
  </conditionalFormatting>
  <conditionalFormatting sqref="K10:M10 O10 R10:V10 Y10:AB10">
    <cfRule type="beginsWith" dxfId="3" priority="58" operator="beginsWith" text="ATR">
      <formula>LEFT((K10),LEN("ATR"))=("ATR")</formula>
    </cfRule>
  </conditionalFormatting>
  <conditionalFormatting sqref="K10:M10 O10 R10:V10 Y10:AB10">
    <cfRule type="beginsWith" dxfId="4" priority="59" operator="beginsWith" text="AUJ">
      <formula>LEFT((K10),LEN("AUJ"))=("AUJ")</formula>
    </cfRule>
  </conditionalFormatting>
  <conditionalFormatting sqref="K10:M10 O10 R10:V10 Y10:AB10">
    <cfRule type="beginsWith" dxfId="5" priority="60" operator="beginsWith" text="REC">
      <formula>LEFT((K10),LEN("REC"))=("REC")</formula>
    </cfRule>
  </conditionalFormatting>
  <conditionalFormatting sqref="K10:M10 O10 R10:V10 Y10:AB10">
    <cfRule type="beginsWith" dxfId="6" priority="61" operator="beginsWith" text="CLI">
      <formula>LEFT((K10),LEN("CLI"))=("CLI")</formula>
    </cfRule>
  </conditionalFormatting>
  <conditionalFormatting sqref="K10:M10 O10 R10:V10 Y10:AB10">
    <cfRule type="beginsWith" dxfId="7" priority="62" operator="beginsWith" text="INT">
      <formula>LEFT((K10),LEN("INT"))=("INT")</formula>
    </cfRule>
  </conditionalFormatting>
  <conditionalFormatting sqref="K10:M10 O10 R10:V10 Y10:AB10">
    <cfRule type="beginsWith" dxfId="8" priority="63" operator="beginsWith" text="CLIC">
      <formula>LEFT((K10),LEN("CLIC"))=("CLIC")</formula>
    </cfRule>
  </conditionalFormatting>
  <conditionalFormatting sqref="R10:V10 Y10:AA10 AB10:AC11">
    <cfRule type="beginsWith" dxfId="0" priority="64" operator="beginsWith" text="PRE">
      <formula>LEFT((R10),LEN("PRE"))=("PRE")</formula>
    </cfRule>
  </conditionalFormatting>
  <conditionalFormatting sqref="R10:V10 Y10:AA10 AB10:AC11">
    <cfRule type="beginsWith" dxfId="1" priority="65" operator="beginsWith" text="VRE">
      <formula>LEFT((R10),LEN("VRE"))=("VRE")</formula>
    </cfRule>
  </conditionalFormatting>
  <conditionalFormatting sqref="R10:V10 Y10:AA10 AB10:AC11">
    <cfRule type="beginsWith" dxfId="2" priority="66" operator="beginsWith" text="ONL">
      <formula>LEFT((R10),LEN("ONL"))=("ONL")</formula>
    </cfRule>
  </conditionalFormatting>
  <conditionalFormatting sqref="R10:V10 Y10:AA10 AB10:AC11">
    <cfRule type="beginsWith" dxfId="3" priority="67" operator="beginsWith" text="ATR">
      <formula>LEFT((R10),LEN("ATR"))=("ATR")</formula>
    </cfRule>
  </conditionalFormatting>
  <conditionalFormatting sqref="R10:V10 Y10:AA10 AB10:AC11">
    <cfRule type="beginsWith" dxfId="4" priority="68" operator="beginsWith" text="AUJ">
      <formula>LEFT((R10),LEN("AUJ"))=("AUJ")</formula>
    </cfRule>
  </conditionalFormatting>
  <conditionalFormatting sqref="R10:V10 Y10:AA10 AB10:AC11">
    <cfRule type="beginsWith" dxfId="5" priority="69" operator="beginsWith" text="REC">
      <formula>LEFT((R10),LEN("REC"))=("REC")</formula>
    </cfRule>
  </conditionalFormatting>
  <conditionalFormatting sqref="R10:V10 Y10:AA10 AB10:AC11">
    <cfRule type="beginsWith" dxfId="6" priority="70" operator="beginsWith" text="CLI">
      <formula>LEFT((R10),LEN("CLI"))=("CLI")</formula>
    </cfRule>
  </conditionalFormatting>
  <conditionalFormatting sqref="R10:V10 Y10:AA10 AB10:AC11">
    <cfRule type="beginsWith" dxfId="7" priority="71" operator="beginsWith" text="INT">
      <formula>LEFT((R10),LEN("INT"))=("INT")</formula>
    </cfRule>
  </conditionalFormatting>
  <conditionalFormatting sqref="R10:V10 Y10:AA10 AB10:AC11">
    <cfRule type="beginsWith" dxfId="8" priority="72" operator="beginsWith" text="CLIC">
      <formula>LEFT((R10),LEN("CLIC"))=("CLIC")</formula>
    </cfRule>
  </conditionalFormatting>
  <conditionalFormatting sqref="T10:V10 Y10:AA10 AB10:AC11 AF10:AJ11">
    <cfRule type="beginsWith" dxfId="0" priority="73" operator="beginsWith" text="PRE">
      <formula>LEFT((T10),LEN("PRE"))=("PRE")</formula>
    </cfRule>
  </conditionalFormatting>
  <conditionalFormatting sqref="T10:V10 Y10:AA10 AB10:AC11 AF10:AJ11">
    <cfRule type="beginsWith" dxfId="1" priority="74" operator="beginsWith" text="VRE">
      <formula>LEFT((T10),LEN("VRE"))=("VRE")</formula>
    </cfRule>
  </conditionalFormatting>
  <conditionalFormatting sqref="T10:V10 Y10:AA10 AB10:AC11 AF10:AJ11">
    <cfRule type="beginsWith" dxfId="2" priority="75" operator="beginsWith" text="ONL">
      <formula>LEFT((T10),LEN("ONL"))=("ONL")</formula>
    </cfRule>
  </conditionalFormatting>
  <conditionalFormatting sqref="T10:V10 Y10:AA10 AB10:AC11 AF10:AJ11">
    <cfRule type="beginsWith" dxfId="3" priority="76" operator="beginsWith" text="ATR">
      <formula>LEFT((T10),LEN("ATR"))=("ATR")</formula>
    </cfRule>
  </conditionalFormatting>
  <conditionalFormatting sqref="T10:V10 Y10:AA10 AB10:AC11 AF10:AJ11">
    <cfRule type="beginsWith" dxfId="4" priority="77" operator="beginsWith" text="AUJ">
      <formula>LEFT((T10),LEN("AUJ"))=("AUJ")</formula>
    </cfRule>
  </conditionalFormatting>
  <conditionalFormatting sqref="T10:V10 Y10:AA10 AB10:AC11 AF10:AJ11">
    <cfRule type="beginsWith" dxfId="5" priority="78" operator="beginsWith" text="REC">
      <formula>LEFT((T10),LEN("REC"))=("REC")</formula>
    </cfRule>
  </conditionalFormatting>
  <conditionalFormatting sqref="T10:V10 Y10:AA10 AB10:AC11 AF10:AJ11">
    <cfRule type="beginsWith" dxfId="6" priority="79" operator="beginsWith" text="CLI">
      <formula>LEFT((T10),LEN("CLI"))=("CLI")</formula>
    </cfRule>
  </conditionalFormatting>
  <conditionalFormatting sqref="T10:V10 Y10:AA10 AB10:AC11 AF10:AJ11">
    <cfRule type="beginsWith" dxfId="7" priority="80" operator="beginsWith" text="INT">
      <formula>LEFT((T10),LEN("INT"))=("INT")</formula>
    </cfRule>
  </conditionalFormatting>
  <conditionalFormatting sqref="T10:V10 Y10:AA10 AB10:AC11 AF10:AJ11">
    <cfRule type="beginsWith" dxfId="8" priority="81" operator="beginsWith" text="CLIC">
      <formula>LEFT((T10),LEN("CLIC"))=("CLIC")</formula>
    </cfRule>
  </conditionalFormatting>
  <conditionalFormatting sqref="AF10:AJ11 AB11:AC11">
    <cfRule type="beginsWith" dxfId="0" priority="82" operator="beginsWith" text="PRE">
      <formula>LEFT((AF10),LEN("PRE"))=("PRE")</formula>
    </cfRule>
  </conditionalFormatting>
  <conditionalFormatting sqref="AF10:AJ11 AB11:AC11">
    <cfRule type="beginsWith" dxfId="1" priority="83" operator="beginsWith" text="VRE">
      <formula>LEFT((AF10),LEN("VRE"))=("VRE")</formula>
    </cfRule>
  </conditionalFormatting>
  <conditionalFormatting sqref="AF10:AJ11 AB11:AC11">
    <cfRule type="beginsWith" dxfId="2" priority="84" operator="beginsWith" text="ONL">
      <formula>LEFT((AF10),LEN("ONL"))=("ONL")</formula>
    </cfRule>
  </conditionalFormatting>
  <conditionalFormatting sqref="AF10:AJ11 AB11:AC11">
    <cfRule type="beginsWith" dxfId="3" priority="85" operator="beginsWith" text="ATR">
      <formula>LEFT((AF10),LEN("ATR"))=("ATR")</formula>
    </cfRule>
  </conditionalFormatting>
  <conditionalFormatting sqref="AF10:AJ11 AB11:AC11">
    <cfRule type="beginsWith" dxfId="4" priority="86" operator="beginsWith" text="AUJ">
      <formula>LEFT((AF10),LEN("AUJ"))=("AUJ")</formula>
    </cfRule>
  </conditionalFormatting>
  <conditionalFormatting sqref="AF10:AJ11 AB11:AC11">
    <cfRule type="beginsWith" dxfId="5" priority="87" operator="beginsWith" text="REC">
      <formula>LEFT((AF10),LEN("REC"))=("REC")</formula>
    </cfRule>
  </conditionalFormatting>
  <conditionalFormatting sqref="AF10:AJ11 AB11:AC11">
    <cfRule type="beginsWith" dxfId="6" priority="88" operator="beginsWith" text="CLI">
      <formula>LEFT((AF10),LEN("CLI"))=("CLI")</formula>
    </cfRule>
  </conditionalFormatting>
  <conditionalFormatting sqref="AF10:AJ11 AB11:AC11">
    <cfRule type="beginsWith" dxfId="7" priority="89" operator="beginsWith" text="INT">
      <formula>LEFT((AF10),LEN("INT"))=("INT")</formula>
    </cfRule>
  </conditionalFormatting>
  <conditionalFormatting sqref="AF10:AJ11 AB11:AC11">
    <cfRule type="beginsWith" dxfId="8" priority="90" operator="beginsWith" text="CLIC">
      <formula>LEFT((AF10),LEN("CLIC"))=("CLIC")</formula>
    </cfRule>
  </conditionalFormatting>
  <conditionalFormatting sqref="R4:S8 T4:U9 V4:V8 Y4:AC8 AF4 AG4:AG7 AH4 AI4:AJ6 D6:H6 K6:L8 M6:N7 O6:O8 AF6:AF7 AH6 P7 W7 AK7 AF9:AI9 R13:V13">
    <cfRule type="beginsWith" dxfId="0" priority="91" operator="beginsWith" text="PRE">
      <formula>LEFT((R4),LEN("PRE"))=("PRE")</formula>
    </cfRule>
  </conditionalFormatting>
  <conditionalFormatting sqref="R4:S8 T4:U9 V4:V8 Y4:AC8 AF4 AG4:AG7 AH4 AI4:AJ6 D6:H6 K6:L8 M6:N7 O6:O8 AF6:AF7 AH6 P7 W7 AK7 AF9:AI9 R13:V13">
    <cfRule type="beginsWith" dxfId="1" priority="92" operator="beginsWith" text="VRE">
      <formula>LEFT((R4),LEN("VRE"))=("VRE")</formula>
    </cfRule>
  </conditionalFormatting>
  <conditionalFormatting sqref="R4:S8 T4:U9 V4:V8 Y4:AC8 AF4 AG4:AG7 AH4 AI4:AJ6 D6:H6 K6:L8 M6:N7 O6:O8 AF6:AF7 AH6 P7 W7 AK7 AF9:AI9 R13:V13">
    <cfRule type="beginsWith" dxfId="2" priority="93" operator="beginsWith" text="ONL">
      <formula>LEFT((R4),LEN("ONL"))=("ONL")</formula>
    </cfRule>
  </conditionalFormatting>
  <conditionalFormatting sqref="R4:S8 T4:U9 V4:V8 Y4:AC8 AF4 AG4:AG7 AH4 AI4:AJ6 D6:H6 K6:L8 M6:N7 O6:O8 AF6:AF7 AH6 P7 W7 AK7 AF9:AI9 R13:V13">
    <cfRule type="beginsWith" dxfId="3" priority="94" operator="beginsWith" text="ATR">
      <formula>LEFT((R4),LEN("ATR"))=("ATR")</formula>
    </cfRule>
  </conditionalFormatting>
  <conditionalFormatting sqref="R4:S8 T4:U9 V4:V8 Y4:AC8 AF4 AG4:AG7 AH4 AI4:AJ6 D6:H6 K6:L8 M6:N7 O6:O8 AF6:AF7 AH6 P7 W7 AK7 AF9:AI9 R13:V13">
    <cfRule type="beginsWith" dxfId="4" priority="95" operator="beginsWith" text="AUJ">
      <formula>LEFT((R4),LEN("AUJ"))=("AUJ")</formula>
    </cfRule>
  </conditionalFormatting>
  <conditionalFormatting sqref="R4:S8 T4:U9 V4:V8 Y4:AC8 AF4 AG4:AG7 AH4 AI4:AJ6 D6:H6 K6:L8 M6:N7 O6:O8 AF6:AF7 AH6 P7 W7 AK7 AF9:AI9 R13:V13">
    <cfRule type="beginsWith" dxfId="5" priority="96" operator="beginsWith" text="REC">
      <formula>LEFT((R4),LEN("REC"))=("REC")</formula>
    </cfRule>
  </conditionalFormatting>
  <conditionalFormatting sqref="R4:S8 T4:U9 V4:V8 Y4:AC8 AF4 AG4:AG7 AH4 AI4:AJ6 D6:H6 K6:L8 M6:N7 O6:O8 AF6:AF7 AH6 P7 W7 AK7 AF9:AI9 R13:V13">
    <cfRule type="beginsWith" dxfId="6" priority="97" operator="beginsWith" text="CLI">
      <formula>LEFT((R4),LEN("CLI"))=("CLI")</formula>
    </cfRule>
  </conditionalFormatting>
  <conditionalFormatting sqref="R4:S8 T4:U9 V4:V8 Y4:AC8 AF4 AG4:AG7 AH4 AI4:AJ6 D6:H6 K6:L8 M6:N7 O6:O8 AF6:AF7 AH6 P7 W7 AK7 AF9:AI9 R13:V13">
    <cfRule type="beginsWith" dxfId="7" priority="98" operator="beginsWith" text="INT">
      <formula>LEFT((R4),LEN("INT"))=("INT")</formula>
    </cfRule>
  </conditionalFormatting>
  <conditionalFormatting sqref="R4:S8 T4:U9 V4:V8 Y4:AC8 AF4 AG4:AG7 AH4 AI4:AJ6 D6:H6 K6:L8 M6:N7 O6:O8 AF6:AF7 AH6 P7 W7 AK7 AF9:AI9 R13:V13">
    <cfRule type="beginsWith" dxfId="8" priority="99" operator="beginsWith" text="CLIC">
      <formula>LEFT((R4),LEN("CLIC"))=("CLIC")</formula>
    </cfRule>
  </conditionalFormatting>
  <conditionalFormatting sqref="R4:S8 T4:U9 V4:V8 Y4:AC8 AF4 AG4:AG7 AH4 AI4:AJ6 K6:L8 M6:N7 O6:O8 AF6:AF7 AH6 P7 W7 AK7 AF9:AI9 R13:V13">
    <cfRule type="beginsWith" dxfId="0" priority="100" operator="beginsWith" text="PRE">
      <formula>LEFT((R4),LEN("PRE"))=("PRE")</formula>
    </cfRule>
  </conditionalFormatting>
  <conditionalFormatting sqref="R4:S8 T4:U9 V4:V8 Y4:AC8 AF4 AG4:AG7 AH4 AI4:AJ6 K6:L8 M6:N7 O6:O8 AF6:AF7 AH6 P7 W7 AK7 AF9:AI9 R13:V13">
    <cfRule type="beginsWith" dxfId="1" priority="101" operator="beginsWith" text="VRE">
      <formula>LEFT((R4),LEN("VRE"))=("VRE")</formula>
    </cfRule>
  </conditionalFormatting>
  <conditionalFormatting sqref="R4:S8 T4:U9 V4:V8 Y4:AC8 AF4 AG4:AG7 AH4 AI4:AJ6 K6:L8 M6:N7 O6:O8 AF6:AF7 AH6 P7 W7 AK7 AF9:AI9 R13:V13">
    <cfRule type="beginsWith" dxfId="2" priority="102" operator="beginsWith" text="ONL">
      <formula>LEFT((R4),LEN("ONL"))=("ONL")</formula>
    </cfRule>
  </conditionalFormatting>
  <conditionalFormatting sqref="R4:S8 T4:U9 V4:V8 Y4:AC8 AF4 AG4:AG7 AH4 AI4:AJ6 K6:L8 M6:N7 O6:O8 AF6:AF7 AH6 P7 W7 AK7 AF9:AI9 R13:V13">
    <cfRule type="beginsWith" dxfId="3" priority="103" operator="beginsWith" text="ATR">
      <formula>LEFT((R4),LEN("ATR"))=("ATR")</formula>
    </cfRule>
  </conditionalFormatting>
  <conditionalFormatting sqref="R4:S8 T4:U9 V4:V8 Y4:AC8 AF4 AG4:AG7 AH4 AI4:AJ6 K6:L8 M6:N7 O6:O8 AF6:AF7 AH6 P7 W7 AK7 AF9:AI9 R13:V13">
    <cfRule type="beginsWith" dxfId="4" priority="104" operator="beginsWith" text="AUJ">
      <formula>LEFT((R4),LEN("AUJ"))=("AUJ")</formula>
    </cfRule>
  </conditionalFormatting>
  <conditionalFormatting sqref="R4:S8 T4:U9 V4:V8 Y4:AC8 AF4 AG4:AG7 AH4 AI4:AJ6 K6:L8 M6:N7 O6:O8 AF6:AF7 AH6 P7 W7 AK7 AF9:AI9 R13:V13">
    <cfRule type="beginsWith" dxfId="5" priority="105" operator="beginsWith" text="REC">
      <formula>LEFT((R4),LEN("REC"))=("REC")</formula>
    </cfRule>
  </conditionalFormatting>
  <conditionalFormatting sqref="R4:S8 T4:U9 V4:V8 Y4:AC8 AF4 AG4:AG7 AH4 AI4:AJ6 K6:L8 M6:N7 O6:O8 AF6:AF7 AH6 P7 W7 AK7 AF9:AI9 R13:V13">
    <cfRule type="beginsWith" dxfId="6" priority="106" operator="beginsWith" text="CLI">
      <formula>LEFT((R4),LEN("CLI"))=("CLI")</formula>
    </cfRule>
  </conditionalFormatting>
  <conditionalFormatting sqref="R4:S8 T4:U9 V4:V8 Y4:AC8 AF4 AG4:AG7 AH4 AI4:AJ6 K6:L8 M6:N7 O6:O8 AF6:AF7 AH6 P7 W7 AK7 AF9:AI9 R13:V13">
    <cfRule type="beginsWith" dxfId="7" priority="107" operator="beginsWith" text="INT">
      <formula>LEFT((R4),LEN("INT"))=("INT")</formula>
    </cfRule>
  </conditionalFormatting>
  <conditionalFormatting sqref="R4:S8 T4:U9 V4:V8 Y4:AC8 AF4 AG4:AG7 AH4 AI4:AJ6 K6:L8 M6:N7 O6:O8 AF6:AF7 AH6 P7 W7 AK7 AF9:AI9 R13:V13">
    <cfRule type="beginsWith" dxfId="8" priority="108" operator="beginsWith" text="CLIC">
      <formula>LEFT((R4),LEN("CLIC"))=("CLIC")</formula>
    </cfRule>
  </conditionalFormatting>
  <conditionalFormatting sqref="K4:O14 R4:S8 T4:V10 Y4:AC8 AF4 AG4:AG7 AH4 AI4:AJ6 D6:H6 AF6:AF7 AH6 P7 W7 AK7 AF9:AI9 R10:S10 Y10:AB10 R13:V14">
    <cfRule type="beginsWith" dxfId="0" priority="109" operator="beginsWith" text="PRE">
      <formula>LEFT((K4),LEN("PRE"))=("PRE")</formula>
    </cfRule>
  </conditionalFormatting>
  <conditionalFormatting sqref="K4:O14 R4:S8 T4:V10 Y4:AC8 AF4 AG4:AG7 AH4 AI4:AJ6 D6:H6 AF6:AF7 AH6 P7 W7 AK7 AF9:AI9 R10:S10 Y10:AB10 R13:V14">
    <cfRule type="beginsWith" dxfId="1" priority="110" operator="beginsWith" text="VRE">
      <formula>LEFT((K4),LEN("VRE"))=("VRE")</formula>
    </cfRule>
  </conditionalFormatting>
  <conditionalFormatting sqref="K4:O14 R4:S8 T4:V10 Y4:AC8 AF4 AG4:AG7 AH4 AI4:AJ6 D6:H6 AF6:AF7 AH6 P7 W7 AK7 AF9:AI9 R10:S10 Y10:AB10 R13:V14">
    <cfRule type="beginsWith" dxfId="2" priority="111" operator="beginsWith" text="ONL">
      <formula>LEFT((K4),LEN("ONL"))=("ONL")</formula>
    </cfRule>
  </conditionalFormatting>
  <conditionalFormatting sqref="K4:O14 R4:S8 T4:V10 Y4:AC8 AF4 AG4:AG7 AH4 AI4:AJ6 D6:H6 AF6:AF7 AH6 P7 W7 AK7 AF9:AI9 R10:S10 Y10:AB10 R13:V14">
    <cfRule type="beginsWith" dxfId="3" priority="112" operator="beginsWith" text="ATR">
      <formula>LEFT((K4),LEN("ATR"))=("ATR")</formula>
    </cfRule>
  </conditionalFormatting>
  <conditionalFormatting sqref="K4:O14 R4:S8 T4:V10 Y4:AC8 AF4 AG4:AG7 AH4 AI4:AJ6 D6:H6 AF6:AF7 AH6 P7 W7 AK7 AF9:AI9 R10:S10 Y10:AB10 R13:V14">
    <cfRule type="beginsWith" dxfId="4" priority="113" operator="beginsWith" text="AUJ">
      <formula>LEFT((K4),LEN("AUJ"))=("AUJ")</formula>
    </cfRule>
  </conditionalFormatting>
  <conditionalFormatting sqref="K4:O14 R4:S8 T4:V10 Y4:AC8 AF4 AG4:AG7 AH4 AI4:AJ6 D6:H6 AF6:AF7 AH6 P7 W7 AK7 AF9:AI9 R10:S10 Y10:AB10 R13:V14">
    <cfRule type="beginsWith" dxfId="5" priority="114" operator="beginsWith" text="REC">
      <formula>LEFT((K4),LEN("REC"))=("REC")</formula>
    </cfRule>
  </conditionalFormatting>
  <conditionalFormatting sqref="K4:O14 R4:S8 T4:V10 Y4:AC8 AF4 AG4:AG7 AH4 AI4:AJ6 D6:H6 AF6:AF7 AH6 P7 W7 AK7 AF9:AI9 R10:S10 Y10:AB10 R13:V14">
    <cfRule type="beginsWith" dxfId="6" priority="115" operator="beginsWith" text="CLI">
      <formula>LEFT((K4),LEN("CLI"))=("CLI")</formula>
    </cfRule>
  </conditionalFormatting>
  <conditionalFormatting sqref="K4:O14 R4:S8 T4:V10 Y4:AC8 AF4 AG4:AG7 AH4 AI4:AJ6 D6:H6 AF6:AF7 AH6 P7 W7 AK7 AF9:AI9 R10:S10 Y10:AB10 R13:V14">
    <cfRule type="beginsWith" dxfId="7" priority="116" operator="beginsWith" text="INT">
      <formula>LEFT((K4),LEN("INT"))=("INT")</formula>
    </cfRule>
  </conditionalFormatting>
  <conditionalFormatting sqref="K4:O14 R4:S8 T4:V10 Y4:AC8 AF4 AG4:AG7 AH4 AI4:AJ6 D6:H6 AF6:AF7 AH6 P7 W7 AK7 AF9:AI9 R10:S10 Y10:AB10 R13:V14">
    <cfRule type="beginsWith" dxfId="8" priority="117" operator="beginsWith" text="CLIC">
      <formula>LEFT((K4),LEN("CLIC"))=("CLIC")</formula>
    </cfRule>
  </conditionalFormatting>
  <conditionalFormatting sqref="O4 R4:V14 Y4:AC14 AF4:AJ7 O6:O8 D7 K7:L8 M7:N7 AF9:AJ14 D11 H11 O12 AK12">
    <cfRule type="beginsWith" dxfId="0" priority="118" operator="beginsWith" text="PRE">
      <formula>LEFT((O4),LEN("PRE"))=("PRE")</formula>
    </cfRule>
  </conditionalFormatting>
  <conditionalFormatting sqref="O4 R4:V14 Y4:AC14 AF4:AJ7 O6:O8 D7 K7:L8 M7:N7 AF9:AJ14 D11 H11 O12 AK12">
    <cfRule type="beginsWith" dxfId="1" priority="119" operator="beginsWith" text="VRE">
      <formula>LEFT((O4),LEN("VRE"))=("VRE")</formula>
    </cfRule>
  </conditionalFormatting>
  <conditionalFormatting sqref="O4 R4:V14 Y4:AC14 AF4:AJ7 O6:O8 D7 K7:L8 M7:N7 AF9:AJ14 D11 H11 O12 AK12">
    <cfRule type="beginsWith" dxfId="2" priority="120" operator="beginsWith" text="ONL">
      <formula>LEFT((O4),LEN("ONL"))=("ONL")</formula>
    </cfRule>
  </conditionalFormatting>
  <conditionalFormatting sqref="O4 R4:V14 Y4:AC14 AF4:AJ7 O6:O8 D7 K7:L8 M7:N7 AF9:AJ14 D11 H11 O12 AK12">
    <cfRule type="beginsWith" dxfId="3" priority="121" operator="beginsWith" text="ATR">
      <formula>LEFT((O4),LEN("ATR"))=("ATR")</formula>
    </cfRule>
  </conditionalFormatting>
  <conditionalFormatting sqref="O4 R4:V14 Y4:AC14 AF4:AJ7 O6:O8 D7 K7:L8 M7:N7 AF9:AJ14 D11 H11 O12 AK12">
    <cfRule type="beginsWith" dxfId="4" priority="122" operator="beginsWith" text="AUJ">
      <formula>LEFT((O4),LEN("AUJ"))=("AUJ")</formula>
    </cfRule>
  </conditionalFormatting>
  <conditionalFormatting sqref="O4 R4:V14 Y4:AC14 AF4:AJ7 O6:O8 D7 K7:L8 M7:N7 AF9:AJ14 D11 H11 O12 AK12">
    <cfRule type="beginsWith" dxfId="5" priority="123" operator="beginsWith" text="REC">
      <formula>LEFT((O4),LEN("REC"))=("REC")</formula>
    </cfRule>
  </conditionalFormatting>
  <conditionalFormatting sqref="O4 R4:V14 Y4:AC14 AF4:AJ7 O6:O8 D7 K7:L8 M7:N7 AF9:AJ14 D11 H11 O12 AK12">
    <cfRule type="beginsWith" dxfId="6" priority="124" operator="beginsWith" text="CLI">
      <formula>LEFT((O4),LEN("CLI"))=("CLI")</formula>
    </cfRule>
  </conditionalFormatting>
  <conditionalFormatting sqref="O4 R4:V14 Y4:AC14 AF4:AJ7 O6:O8 D7 K7:L8 M7:N7 AF9:AJ14 D11 H11 O12 AK12">
    <cfRule type="beginsWith" dxfId="7" priority="125" operator="beginsWith" text="INT">
      <formula>LEFT((O4),LEN("INT"))=("INT")</formula>
    </cfRule>
  </conditionalFormatting>
  <conditionalFormatting sqref="O4 R4:V14 Y4:AC14 AF4:AJ7 O6:O8 D7 K7:L8 M7:N7 AF9:AJ14 D11 H11 O12 AK12">
    <cfRule type="beginsWith" dxfId="8" priority="126" operator="beginsWith" text="CLIC">
      <formula>LEFT((O4),LEN("CLIC"))=("CLIC")</formula>
    </cfRule>
  </conditionalFormatting>
  <conditionalFormatting sqref="D11 H11 K11:M11 O11 R11:V11 AA11:AC11">
    <cfRule type="beginsWith" dxfId="0" priority="127" operator="beginsWith" text="PRE">
      <formula>LEFT((D11),LEN("PRE"))=("PRE")</formula>
    </cfRule>
  </conditionalFormatting>
  <conditionalFormatting sqref="D11 H11 K11:M11 O11 R11:V11 AA11:AC11">
    <cfRule type="beginsWith" dxfId="1" priority="128" operator="beginsWith" text="VRE">
      <formula>LEFT((D11),LEN("VRE"))=("VRE")</formula>
    </cfRule>
  </conditionalFormatting>
  <conditionalFormatting sqref="D11 H11 K11:M11 O11 R11:V11 AA11:AC11">
    <cfRule type="beginsWith" dxfId="2" priority="129" operator="beginsWith" text="ONL">
      <formula>LEFT((D11),LEN("ONL"))=("ONL")</formula>
    </cfRule>
  </conditionalFormatting>
  <conditionalFormatting sqref="D11 H11 K11:M11 O11 R11:V11 AA11:AC11">
    <cfRule type="beginsWith" dxfId="3" priority="130" operator="beginsWith" text="ATR">
      <formula>LEFT((D11),LEN("ATR"))=("ATR")</formula>
    </cfRule>
  </conditionalFormatting>
  <conditionalFormatting sqref="D11 H11 K11:M11 O11 R11:V11 AA11:AC11">
    <cfRule type="beginsWith" dxfId="4" priority="131" operator="beginsWith" text="AUJ">
      <formula>LEFT((D11),LEN("AUJ"))=("AUJ")</formula>
    </cfRule>
  </conditionalFormatting>
  <conditionalFormatting sqref="D11 H11 K11:M11 O11 R11:V11 AA11:AC11">
    <cfRule type="beginsWith" dxfId="5" priority="132" operator="beginsWith" text="REC">
      <formula>LEFT((D11),LEN("REC"))=("REC")</formula>
    </cfRule>
  </conditionalFormatting>
  <conditionalFormatting sqref="D11 H11 K11:M11 O11 R11:V11 AA11:AC11">
    <cfRule type="beginsWith" dxfId="6" priority="133" operator="beginsWith" text="CLI">
      <formula>LEFT((D11),LEN("CLI"))=("CLI")</formula>
    </cfRule>
  </conditionalFormatting>
  <conditionalFormatting sqref="D11 H11 K11:M11 O11 R11:V11 AA11:AC11">
    <cfRule type="beginsWith" dxfId="7" priority="134" operator="beginsWith" text="INT">
      <formula>LEFT((D11),LEN("INT"))=("INT")</formula>
    </cfRule>
  </conditionalFormatting>
  <conditionalFormatting sqref="D11 H11 K11:M11 O11 R11:V11 AA11:AC11">
    <cfRule type="beginsWith" dxfId="8" priority="135" operator="beginsWith" text="CLIC">
      <formula>LEFT((D11),LEN("CLIC"))=("CLIC")</formula>
    </cfRule>
  </conditionalFormatting>
  <conditionalFormatting sqref="D11 H11 R11 V11 Y11:Y12 Z11:AC11 AI11:AJ11">
    <cfRule type="beginsWith" dxfId="0" priority="136" operator="beginsWith" text="PRE">
      <formula>LEFT((D11),LEN("PRE"))=("PRE")</formula>
    </cfRule>
  </conditionalFormatting>
  <conditionalFormatting sqref="D11 H11 R11 V11 Y11:Y12 Z11:AC11 AI11:AJ11">
    <cfRule type="beginsWith" dxfId="1" priority="137" operator="beginsWith" text="VRE">
      <formula>LEFT((D11),LEN("VRE"))=("VRE")</formula>
    </cfRule>
  </conditionalFormatting>
  <conditionalFormatting sqref="D11 H11 R11 V11 Y11:Y12 Z11:AC11 AI11:AJ11">
    <cfRule type="beginsWith" dxfId="2" priority="138" operator="beginsWith" text="ONL">
      <formula>LEFT((D11),LEN("ONL"))=("ONL")</formula>
    </cfRule>
  </conditionalFormatting>
  <conditionalFormatting sqref="D11 H11 R11 V11 Y11:Y12 Z11:AC11 AI11:AJ11">
    <cfRule type="beginsWith" dxfId="3" priority="139" operator="beginsWith" text="ATR">
      <formula>LEFT((D11),LEN("ATR"))=("ATR")</formula>
    </cfRule>
  </conditionalFormatting>
  <conditionalFormatting sqref="D11 H11 R11 V11 Y11:Y12 Z11:AC11 AI11:AJ11">
    <cfRule type="beginsWith" dxfId="4" priority="140" operator="beginsWith" text="AUJ">
      <formula>LEFT((D11),LEN("AUJ"))=("AUJ")</formula>
    </cfRule>
  </conditionalFormatting>
  <conditionalFormatting sqref="D11 H11 R11 V11 Y11:Y12 Z11:AC11 AI11:AJ11">
    <cfRule type="beginsWith" dxfId="5" priority="141" operator="beginsWith" text="REC">
      <formula>LEFT((D11),LEN("REC"))=("REC")</formula>
    </cfRule>
  </conditionalFormatting>
  <conditionalFormatting sqref="D11 H11 R11 V11 Y11:Y12 Z11:AC11 AI11:AJ11">
    <cfRule type="beginsWith" dxfId="6" priority="142" operator="beginsWith" text="CLI">
      <formula>LEFT((D11),LEN("CLI"))=("CLI")</formula>
    </cfRule>
  </conditionalFormatting>
  <conditionalFormatting sqref="D11 H11 R11 V11 Y11:Y12 Z11:AC11 AI11:AJ11">
    <cfRule type="beginsWith" dxfId="7" priority="143" operator="beginsWith" text="INT">
      <formula>LEFT((D11),LEN("INT"))=("INT")</formula>
    </cfRule>
  </conditionalFormatting>
  <conditionalFormatting sqref="D11 H11 R11 V11 Y11:Y12 Z11:AC11 AI11:AJ11">
    <cfRule type="beginsWith" dxfId="8" priority="144" operator="beginsWith" text="CLIC">
      <formula>LEFT((D11),LEN("CLIC"))=("CLIC")</formula>
    </cfRule>
  </conditionalFormatting>
  <conditionalFormatting sqref="K12:M12 O12 R12:V12">
    <cfRule type="beginsWith" dxfId="0" priority="145" operator="beginsWith" text="PRE">
      <formula>LEFT((K12),LEN("PRE"))=("PRE")</formula>
    </cfRule>
  </conditionalFormatting>
  <conditionalFormatting sqref="K12:M12 O12 R12:V12">
    <cfRule type="beginsWith" dxfId="1" priority="146" operator="beginsWith" text="VRE">
      <formula>LEFT((K12),LEN("VRE"))=("VRE")</formula>
    </cfRule>
  </conditionalFormatting>
  <conditionalFormatting sqref="K12:M12 O12 R12:V12">
    <cfRule type="beginsWith" dxfId="2" priority="147" operator="beginsWith" text="ONL">
      <formula>LEFT((K12),LEN("ONL"))=("ONL")</formula>
    </cfRule>
  </conditionalFormatting>
  <conditionalFormatting sqref="K12:M12 O12 R12:V12">
    <cfRule type="beginsWith" dxfId="3" priority="148" operator="beginsWith" text="ATR">
      <formula>LEFT((K12),LEN("ATR"))=("ATR")</formula>
    </cfRule>
  </conditionalFormatting>
  <conditionalFormatting sqref="K12:M12 O12 R12:V12">
    <cfRule type="beginsWith" dxfId="4" priority="149" operator="beginsWith" text="AUJ">
      <formula>LEFT((K12),LEN("AUJ"))=("AUJ")</formula>
    </cfRule>
  </conditionalFormatting>
  <conditionalFormatting sqref="K12:M12 O12 R12:V12">
    <cfRule type="beginsWith" dxfId="5" priority="150" operator="beginsWith" text="REC">
      <formula>LEFT((K12),LEN("REC"))=("REC")</formula>
    </cfRule>
  </conditionalFormatting>
  <conditionalFormatting sqref="K12:M12 O12 R12:V12">
    <cfRule type="beginsWith" dxfId="6" priority="151" operator="beginsWith" text="CLI">
      <formula>LEFT((K12),LEN("CLI"))=("CLI")</formula>
    </cfRule>
  </conditionalFormatting>
  <conditionalFormatting sqref="K12:M12 O12 R12:V12">
    <cfRule type="beginsWith" dxfId="7" priority="152" operator="beginsWith" text="INT">
      <formula>LEFT((K12),LEN("INT"))=("INT")</formula>
    </cfRule>
  </conditionalFormatting>
  <conditionalFormatting sqref="K12:M12 O12 R12:V12">
    <cfRule type="beginsWith" dxfId="8" priority="153" operator="beginsWith" text="CLIC">
      <formula>LEFT((K12),LEN("CLIC"))=("CLIC")</formula>
    </cfRule>
  </conditionalFormatting>
  <conditionalFormatting sqref="R12:V12 Y12:AC12">
    <cfRule type="beginsWith" dxfId="0" priority="154" operator="beginsWith" text="PRE">
      <formula>LEFT((R12),LEN("PRE"))=("PRE")</formula>
    </cfRule>
  </conditionalFormatting>
  <conditionalFormatting sqref="R12:V12 Y12:AC12">
    <cfRule type="beginsWith" dxfId="1" priority="155" operator="beginsWith" text="VRE">
      <formula>LEFT((R12),LEN("VRE"))=("VRE")</formula>
    </cfRule>
  </conditionalFormatting>
  <conditionalFormatting sqref="R12:V12 Y12:AC12">
    <cfRule type="beginsWith" dxfId="2" priority="156" operator="beginsWith" text="ONL">
      <formula>LEFT((R12),LEN("ONL"))=("ONL")</formula>
    </cfRule>
  </conditionalFormatting>
  <conditionalFormatting sqref="R12:V12 Y12:AC12">
    <cfRule type="beginsWith" dxfId="3" priority="157" operator="beginsWith" text="ATR">
      <formula>LEFT((R12),LEN("ATR"))=("ATR")</formula>
    </cfRule>
  </conditionalFormatting>
  <conditionalFormatting sqref="R12:V12 Y12:AC12">
    <cfRule type="beginsWith" dxfId="4" priority="158" operator="beginsWith" text="AUJ">
      <formula>LEFT((R12),LEN("AUJ"))=("AUJ")</formula>
    </cfRule>
  </conditionalFormatting>
  <conditionalFormatting sqref="R12:V12 Y12:AC12">
    <cfRule type="beginsWith" dxfId="5" priority="159" operator="beginsWith" text="REC">
      <formula>LEFT((R12),LEN("REC"))=("REC")</formula>
    </cfRule>
  </conditionalFormatting>
  <conditionalFormatting sqref="R12:V12 Y12:AC12">
    <cfRule type="beginsWith" dxfId="6" priority="160" operator="beginsWith" text="CLI">
      <formula>LEFT((R12),LEN("CLI"))=("CLI")</formula>
    </cfRule>
  </conditionalFormatting>
  <conditionalFormatting sqref="R12:V12 Y12:AC12">
    <cfRule type="beginsWith" dxfId="7" priority="161" operator="beginsWith" text="INT">
      <formula>LEFT((R12),LEN("INT"))=("INT")</formula>
    </cfRule>
  </conditionalFormatting>
  <conditionalFormatting sqref="R12:V12 Y12:AC12">
    <cfRule type="beginsWith" dxfId="8" priority="162" operator="beginsWith" text="CLIC">
      <formula>LEFT((R12),LEN("CLIC"))=("CLIC")</formula>
    </cfRule>
  </conditionalFormatting>
  <conditionalFormatting sqref="AI11:AI12 AF12:AH12 AJ12:AK12">
    <cfRule type="beginsWith" dxfId="0" priority="163" operator="beginsWith" text="PRE">
      <formula>LEFT((AI11),LEN("PRE"))=("PRE")</formula>
    </cfRule>
  </conditionalFormatting>
  <conditionalFormatting sqref="AI11:AI12 AF12:AH12 AJ12:AK12">
    <cfRule type="beginsWith" dxfId="1" priority="164" operator="beginsWith" text="VRE">
      <formula>LEFT((AI11),LEN("VRE"))=("VRE")</formula>
    </cfRule>
  </conditionalFormatting>
  <conditionalFormatting sqref="AI11:AI12 AF12:AH12 AJ12:AK12">
    <cfRule type="beginsWith" dxfId="2" priority="165" operator="beginsWith" text="ONL">
      <formula>LEFT((AI11),LEN("ONL"))=("ONL")</formula>
    </cfRule>
  </conditionalFormatting>
  <conditionalFormatting sqref="AI11:AI12 AF12:AH12 AJ12:AK12">
    <cfRule type="beginsWith" dxfId="3" priority="166" operator="beginsWith" text="ATR">
      <formula>LEFT((AI11),LEN("ATR"))=("ATR")</formula>
    </cfRule>
  </conditionalFormatting>
  <conditionalFormatting sqref="AI11:AI12 AF12:AH12 AJ12:AK12">
    <cfRule type="beginsWith" dxfId="4" priority="167" operator="beginsWith" text="AUJ">
      <formula>LEFT((AI11),LEN("AUJ"))=("AUJ")</formula>
    </cfRule>
  </conditionalFormatting>
  <conditionalFormatting sqref="AI11:AI12 AF12:AH12 AJ12:AK12">
    <cfRule type="beginsWith" dxfId="5" priority="168" operator="beginsWith" text="REC">
      <formula>LEFT((AI11),LEN("REC"))=("REC")</formula>
    </cfRule>
  </conditionalFormatting>
  <conditionalFormatting sqref="AI11:AI12 AF12:AH12 AJ12:AK12">
    <cfRule type="beginsWith" dxfId="6" priority="169" operator="beginsWith" text="CLI">
      <formula>LEFT((AI11),LEN("CLI"))=("CLI")</formula>
    </cfRule>
  </conditionalFormatting>
  <conditionalFormatting sqref="AI11:AI12 AF12:AH12 AJ12:AK12">
    <cfRule type="beginsWith" dxfId="7" priority="170" operator="beginsWith" text="INT">
      <formula>LEFT((AI11),LEN("INT"))=("INT")</formula>
    </cfRule>
  </conditionalFormatting>
  <conditionalFormatting sqref="AI11:AI12 AF12:AH12 AJ12:AK12">
    <cfRule type="beginsWith" dxfId="8" priority="171" operator="beginsWith" text="CLIC">
      <formula>LEFT((AI11),LEN("CLIC"))=("CLIC")</formula>
    </cfRule>
  </conditionalFormatting>
  <conditionalFormatting sqref="K4:O14 R4:V14 Y4:AA14 AB4:AB12 AC4:AC14 AF4:AJ7 D7 AF9:AJ14 D11 H11 AK12">
    <cfRule type="beginsWith" dxfId="0" priority="172" operator="beginsWith" text="PRE">
      <formula>LEFT((K4),LEN("PRE"))=("PRE")</formula>
    </cfRule>
  </conditionalFormatting>
  <conditionalFormatting sqref="K4:O14 R4:V14 Y4:AA14 AB4:AB12 AC4:AC14 AF4:AJ7 D7 AF9:AJ14 D11 H11 AK12">
    <cfRule type="beginsWith" dxfId="1" priority="173" operator="beginsWith" text="VRE">
      <formula>LEFT((K4),LEN("VRE"))=("VRE")</formula>
    </cfRule>
  </conditionalFormatting>
  <conditionalFormatting sqref="K4:O14 R4:V14 Y4:AA14 AB4:AB12 AC4:AC14 AF4:AJ7 D7 AF9:AJ14 D11 H11 AK12">
    <cfRule type="beginsWith" dxfId="2" priority="174" operator="beginsWith" text="ONL">
      <formula>LEFT((K4),LEN("ONL"))=("ONL")</formula>
    </cfRule>
  </conditionalFormatting>
  <conditionalFormatting sqref="K4:O14 R4:V14 Y4:AA14 AB4:AB12 AC4:AC14 AF4:AJ7 D7 AF9:AJ14 D11 H11 AK12">
    <cfRule type="beginsWith" dxfId="3" priority="175" operator="beginsWith" text="ATR">
      <formula>LEFT((K4),LEN("ATR"))=("ATR")</formula>
    </cfRule>
  </conditionalFormatting>
  <conditionalFormatting sqref="K4:O14 R4:V14 Y4:AA14 AB4:AB12 AC4:AC14 AF4:AJ7 D7 AF9:AJ14 D11 H11 AK12">
    <cfRule type="beginsWith" dxfId="4" priority="176" operator="beginsWith" text="AUJ">
      <formula>LEFT((K4),LEN("AUJ"))=("AUJ")</formula>
    </cfRule>
  </conditionalFormatting>
  <conditionalFormatting sqref="K4:O14 R4:V14 Y4:AA14 AB4:AB12 AC4:AC14 AF4:AJ7 D7 AF9:AJ14 D11 H11 AK12">
    <cfRule type="beginsWith" dxfId="5" priority="177" operator="beginsWith" text="REC">
      <formula>LEFT((K4),LEN("REC"))=("REC")</formula>
    </cfRule>
  </conditionalFormatting>
  <conditionalFormatting sqref="K4:O14 R4:V14 Y4:AA14 AB4:AB12 AC4:AC14 AF4:AJ7 D7 AF9:AJ14 D11 H11 AK12">
    <cfRule type="beginsWith" dxfId="6" priority="178" operator="beginsWith" text="CLI">
      <formula>LEFT((K4),LEN("CLI"))=("CLI")</formula>
    </cfRule>
  </conditionalFormatting>
  <conditionalFormatting sqref="K4:O14 R4:V14 Y4:AA14 AB4:AB12 AC4:AC14 AF4:AJ7 D7 AF9:AJ14 D11 H11 AK12">
    <cfRule type="beginsWith" dxfId="7" priority="179" operator="beginsWith" text="INT">
      <formula>LEFT((K4),LEN("INT"))=("INT")</formula>
    </cfRule>
  </conditionalFormatting>
  <conditionalFormatting sqref="K4:O14 R4:V14 Y4:AA14 AB4:AB12 AC4:AC14 AF4:AJ7 D7 AF9:AJ14 D11 H11 AK12">
    <cfRule type="beginsWith" dxfId="8" priority="180" operator="beginsWith" text="CLIC">
      <formula>LEFT((K4),LEN("CLIC"))=("CLIC")</formula>
    </cfRule>
  </conditionalFormatting>
  <conditionalFormatting sqref="O4 R4:V14 Y4:AC14 AF4:AJ7 O6:O8 D7 K7:L8 M7:N7 AF9:AJ14 D11 H11 O12 AK12">
    <cfRule type="beginsWith" dxfId="0" priority="181" operator="beginsWith" text="PRE">
      <formula>LEFT((O4),LEN("PRE"))=("PRE")</formula>
    </cfRule>
  </conditionalFormatting>
  <conditionalFormatting sqref="O4 R4:V14 Y4:AC14 AF4:AJ7 O6:O8 D7 K7:L8 M7:N7 AF9:AJ14 D11 H11 O12 AK12">
    <cfRule type="beginsWith" dxfId="1" priority="182" operator="beginsWith" text="VRE">
      <formula>LEFT((O4),LEN("VRE"))=("VRE")</formula>
    </cfRule>
  </conditionalFormatting>
  <conditionalFormatting sqref="O4 R4:V14 Y4:AC14 AF4:AJ7 O6:O8 D7 K7:L8 M7:N7 AF9:AJ14 D11 H11 O12 AK12">
    <cfRule type="beginsWith" dxfId="2" priority="183" operator="beginsWith" text="ONL">
      <formula>LEFT((O4),LEN("ONL"))=("ONL")</formula>
    </cfRule>
  </conditionalFormatting>
  <conditionalFormatting sqref="O4 R4:V14 Y4:AC14 AF4:AJ7 O6:O8 D7 K7:L8 M7:N7 AF9:AJ14 D11 H11 O12 AK12">
    <cfRule type="beginsWith" dxfId="3" priority="184" operator="beginsWith" text="ATR">
      <formula>LEFT((O4),LEN("ATR"))=("ATR")</formula>
    </cfRule>
  </conditionalFormatting>
  <conditionalFormatting sqref="O4 R4:V14 Y4:AC14 AF4:AJ7 O6:O8 D7 K7:L8 M7:N7 AF9:AJ14 D11 H11 O12 AK12">
    <cfRule type="beginsWith" dxfId="4" priority="185" operator="beginsWith" text="AUJ">
      <formula>LEFT((O4),LEN("AUJ"))=("AUJ")</formula>
    </cfRule>
  </conditionalFormatting>
  <conditionalFormatting sqref="O4 R4:V14 Y4:AC14 AF4:AJ7 O6:O8 D7 K7:L8 M7:N7 AF9:AJ14 D11 H11 O12 AK12">
    <cfRule type="beginsWith" dxfId="5" priority="186" operator="beginsWith" text="REC">
      <formula>LEFT((O4),LEN("REC"))=("REC")</formula>
    </cfRule>
  </conditionalFormatting>
  <conditionalFormatting sqref="O4 R4:V14 Y4:AC14 AF4:AJ7 O6:O8 D7 K7:L8 M7:N7 AF9:AJ14 D11 H11 O12 AK12">
    <cfRule type="beginsWith" dxfId="6" priority="187" operator="beginsWith" text="CLI">
      <formula>LEFT((O4),LEN("CLI"))=("CLI")</formula>
    </cfRule>
  </conditionalFormatting>
  <conditionalFormatting sqref="O4 R4:V14 Y4:AC14 AF4:AJ7 O6:O8 D7 K7:L8 M7:N7 AF9:AJ14 D11 H11 O12 AK12">
    <cfRule type="beginsWith" dxfId="7" priority="188" operator="beginsWith" text="INT">
      <formula>LEFT((O4),LEN("INT"))=("INT")</formula>
    </cfRule>
  </conditionalFormatting>
  <conditionalFormatting sqref="O4 R4:V14 Y4:AC14 AF4:AJ7 O6:O8 D7 K7:L8 M7:N7 AF9:AJ14 D11 H11 O12 AK12">
    <cfRule type="beginsWith" dxfId="8" priority="189" operator="beginsWith" text="CLIC">
      <formula>LEFT((O4),LEN("CLIC"))=("CLIC")</formula>
    </cfRule>
  </conditionalFormatting>
  <conditionalFormatting sqref="O4 R4:V14 Y4:AA14 AB4:AB12 AC4:AC14 AF4:AJ7 O6:O8 D7 K7:L8 M7:N7 AF9:AJ14 D11 H11 O12 AK12">
    <cfRule type="beginsWith" dxfId="0" priority="190" operator="beginsWith" text="PRE">
      <formula>LEFT((O4),LEN("PRE"))=("PRE")</formula>
    </cfRule>
  </conditionalFormatting>
  <conditionalFormatting sqref="O4 R4:V14 Y4:AA14 AB4:AB12 AC4:AC14 AF4:AJ7 O6:O8 D7 K7:L8 M7:N7 AF9:AJ14 D11 H11 O12 AK12">
    <cfRule type="beginsWith" dxfId="1" priority="191" operator="beginsWith" text="VRE">
      <formula>LEFT((O4),LEN("VRE"))=("VRE")</formula>
    </cfRule>
  </conditionalFormatting>
  <conditionalFormatting sqref="O4 R4:V14 Y4:AA14 AB4:AB12 AC4:AC14 AF4:AJ7 O6:O8 D7 K7:L8 M7:N7 AF9:AJ14 D11 H11 O12 AK12">
    <cfRule type="beginsWith" dxfId="2" priority="192" operator="beginsWith" text="ONL">
      <formula>LEFT((O4),LEN("ONL"))=("ONL")</formula>
    </cfRule>
  </conditionalFormatting>
  <conditionalFormatting sqref="O4 R4:V14 Y4:AA14 AB4:AB12 AC4:AC14 AF4:AJ7 O6:O8 D7 K7:L8 M7:N7 AF9:AJ14 D11 H11 O12 AK12">
    <cfRule type="beginsWith" dxfId="3" priority="193" operator="beginsWith" text="ATR">
      <formula>LEFT((O4),LEN("ATR"))=("ATR")</formula>
    </cfRule>
  </conditionalFormatting>
  <conditionalFormatting sqref="O4 R4:V14 Y4:AA14 AB4:AB12 AC4:AC14 AF4:AJ7 O6:O8 D7 K7:L8 M7:N7 AF9:AJ14 D11 H11 O12 AK12">
    <cfRule type="beginsWith" dxfId="4" priority="194" operator="beginsWith" text="AUJ">
      <formula>LEFT((O4),LEN("AUJ"))=("AUJ")</formula>
    </cfRule>
  </conditionalFormatting>
  <conditionalFormatting sqref="O4 R4:V14 Y4:AA14 AB4:AB12 AC4:AC14 AF4:AJ7 O6:O8 D7 K7:L8 M7:N7 AF9:AJ14 D11 H11 O12 AK12">
    <cfRule type="beginsWith" dxfId="5" priority="195" operator="beginsWith" text="REC">
      <formula>LEFT((O4),LEN("REC"))=("REC")</formula>
    </cfRule>
  </conditionalFormatting>
  <conditionalFormatting sqref="O4 R4:V14 Y4:AA14 AB4:AB12 AC4:AC14 AF4:AJ7 O6:O8 D7 K7:L8 M7:N7 AF9:AJ14 D11 H11 O12 AK12">
    <cfRule type="beginsWith" dxfId="6" priority="196" operator="beginsWith" text="CLI">
      <formula>LEFT((O4),LEN("CLI"))=("CLI")</formula>
    </cfRule>
  </conditionalFormatting>
  <conditionalFormatting sqref="O4 R4:V14 Y4:AA14 AB4:AB12 AC4:AC14 AF4:AJ7 O6:O8 D7 K7:L8 M7:N7 AF9:AJ14 D11 H11 O12 AK12">
    <cfRule type="beginsWith" dxfId="7" priority="197" operator="beginsWith" text="INT">
      <formula>LEFT((O4),LEN("INT"))=("INT")</formula>
    </cfRule>
  </conditionalFormatting>
  <conditionalFormatting sqref="O4 R4:V14 Y4:AA14 AB4:AB12 AC4:AC14 AF4:AJ7 O6:O8 D7 K7:L8 M7:N7 AF9:AJ14 D11 H11 O12 AK12">
    <cfRule type="beginsWith" dxfId="8" priority="198" operator="beginsWith" text="CLIC">
      <formula>LEFT((O4),LEN("CLIC"))=("CLIC")</formula>
    </cfRule>
  </conditionalFormatting>
  <conditionalFormatting sqref="Y4:AC4 AF4:AJ7 AF9:AJ14 AB11:AC11 AK12">
    <cfRule type="beginsWith" dxfId="0" priority="199" operator="beginsWith" text="PRE">
      <formula>LEFT((Y4),LEN("PRE"))=("PRE")</formula>
    </cfRule>
  </conditionalFormatting>
  <conditionalFormatting sqref="Y4:AC4 AF4:AJ7 AF9:AJ14 AB11:AC11 AK12">
    <cfRule type="beginsWith" dxfId="1" priority="200" operator="beginsWith" text="VRE">
      <formula>LEFT((Y4),LEN("VRE"))=("VRE")</formula>
    </cfRule>
  </conditionalFormatting>
  <conditionalFormatting sqref="Y4:AC4 AF4:AJ7 AF9:AJ14 AB11:AC11 AK12">
    <cfRule type="beginsWith" dxfId="2" priority="201" operator="beginsWith" text="ONL">
      <formula>LEFT((Y4),LEN("ONL"))=("ONL")</formula>
    </cfRule>
  </conditionalFormatting>
  <conditionalFormatting sqref="Y4:AC4 AF4:AJ7 AF9:AJ14 AB11:AC11 AK12">
    <cfRule type="beginsWith" dxfId="3" priority="202" operator="beginsWith" text="ATR">
      <formula>LEFT((Y4),LEN("ATR"))=("ATR")</formula>
    </cfRule>
  </conditionalFormatting>
  <conditionalFormatting sqref="Y4:AC4 AF4:AJ7 AF9:AJ14 AB11:AC11 AK12">
    <cfRule type="beginsWith" dxfId="4" priority="203" operator="beginsWith" text="AUJ">
      <formula>LEFT((Y4),LEN("AUJ"))=("AUJ")</formula>
    </cfRule>
  </conditionalFormatting>
  <conditionalFormatting sqref="Y4:AC4 AF4:AJ7 AF9:AJ14 AB11:AC11 AK12">
    <cfRule type="beginsWith" dxfId="5" priority="204" operator="beginsWith" text="REC">
      <formula>LEFT((Y4),LEN("REC"))=("REC")</formula>
    </cfRule>
  </conditionalFormatting>
  <conditionalFormatting sqref="Y4:AC4 AF4:AJ7 AF9:AJ14 AB11:AC11 AK12">
    <cfRule type="beginsWith" dxfId="6" priority="205" operator="beginsWith" text="CLI">
      <formula>LEFT((Y4),LEN("CLI"))=("CLI")</formula>
    </cfRule>
  </conditionalFormatting>
  <conditionalFormatting sqref="Y4:AC4 AF4:AJ7 AF9:AJ14 AB11:AC11 AK12">
    <cfRule type="beginsWith" dxfId="7" priority="206" operator="beginsWith" text="INT">
      <formula>LEFT((Y4),LEN("INT"))=("INT")</formula>
    </cfRule>
  </conditionalFormatting>
  <conditionalFormatting sqref="Y4:AC4 AF4:AJ7 AF9:AJ14 AB11:AC11 AK12">
    <cfRule type="beginsWith" dxfId="8" priority="207" operator="beginsWith" text="CLIC">
      <formula>LEFT((Y4),LEN("CLIC"))=("CLIC")</formula>
    </cfRule>
  </conditionalFormatting>
  <conditionalFormatting sqref="R4:S8 T4:U9 V4:V8 Y4:AC8 AF4 AG4:AJ7 K6:L8 M6:N7 O6:O8 AF6:AF7 P7 W7 AK7 AF9 AG9:AJ14 AK12 R13:V13">
    <cfRule type="beginsWith" dxfId="0" priority="208" operator="beginsWith" text="PRE">
      <formula>LEFT((R4),LEN("PRE"))=("PRE")</formula>
    </cfRule>
  </conditionalFormatting>
  <conditionalFormatting sqref="R4:S8 T4:U9 V4:V8 Y4:AC8 AF4 AG4:AJ7 K6:L8 M6:N7 O6:O8 AF6:AF7 P7 W7 AK7 AF9 AG9:AJ14 AK12 R13:V13">
    <cfRule type="beginsWith" dxfId="1" priority="209" operator="beginsWith" text="VRE">
      <formula>LEFT((R4),LEN("VRE"))=("VRE")</formula>
    </cfRule>
  </conditionalFormatting>
  <conditionalFormatting sqref="R4:S8 T4:U9 V4:V8 Y4:AC8 AF4 AG4:AJ7 K6:L8 M6:N7 O6:O8 AF6:AF7 P7 W7 AK7 AF9 AG9:AJ14 AK12 R13:V13">
    <cfRule type="beginsWith" dxfId="2" priority="210" operator="beginsWith" text="ONL">
      <formula>LEFT((R4),LEN("ONL"))=("ONL")</formula>
    </cfRule>
  </conditionalFormatting>
  <conditionalFormatting sqref="R4:S8 T4:U9 V4:V8 Y4:AC8 AF4 AG4:AJ7 K6:L8 M6:N7 O6:O8 AF6:AF7 P7 W7 AK7 AF9 AG9:AJ14 AK12 R13:V13">
    <cfRule type="beginsWith" dxfId="3" priority="211" operator="beginsWith" text="ATR">
      <formula>LEFT((R4),LEN("ATR"))=("ATR")</formula>
    </cfRule>
  </conditionalFormatting>
  <conditionalFormatting sqref="R4:S8 T4:U9 V4:V8 Y4:AC8 AF4 AG4:AJ7 K6:L8 M6:N7 O6:O8 AF6:AF7 P7 W7 AK7 AF9 AG9:AJ14 AK12 R13:V13">
    <cfRule type="beginsWith" dxfId="4" priority="212" operator="beginsWith" text="AUJ">
      <formula>LEFT((R4),LEN("AUJ"))=("AUJ")</formula>
    </cfRule>
  </conditionalFormatting>
  <conditionalFormatting sqref="R4:S8 T4:U9 V4:V8 Y4:AC8 AF4 AG4:AJ7 K6:L8 M6:N7 O6:O8 AF6:AF7 P7 W7 AK7 AF9 AG9:AJ14 AK12 R13:V13">
    <cfRule type="beginsWith" dxfId="5" priority="213" operator="beginsWith" text="REC">
      <formula>LEFT((R4),LEN("REC"))=("REC")</formula>
    </cfRule>
  </conditionalFormatting>
  <conditionalFormatting sqref="R4:S8 T4:U9 V4:V8 Y4:AC8 AF4 AG4:AJ7 K6:L8 M6:N7 O6:O8 AF6:AF7 P7 W7 AK7 AF9 AG9:AJ14 AK12 R13:V13">
    <cfRule type="beginsWith" dxfId="6" priority="214" operator="beginsWith" text="CLI">
      <formula>LEFT((R4),LEN("CLI"))=("CLI")</formula>
    </cfRule>
  </conditionalFormatting>
  <conditionalFormatting sqref="R4:S8 T4:U9 V4:V8 Y4:AC8 AF4 AG4:AJ7 K6:L8 M6:N7 O6:O8 AF6:AF7 P7 W7 AK7 AF9 AG9:AJ14 AK12 R13:V13">
    <cfRule type="beginsWith" dxfId="7" priority="215" operator="beginsWith" text="INT">
      <formula>LEFT((R4),LEN("INT"))=("INT")</formula>
    </cfRule>
  </conditionalFormatting>
  <conditionalFormatting sqref="R4:S8 T4:U9 V4:V8 Y4:AC8 AF4 AG4:AJ7 K6:L8 M6:N7 O6:O8 AF6:AF7 P7 W7 AK7 AF9 AG9:AJ14 AK12 R13:V13">
    <cfRule type="beginsWith" dxfId="8" priority="216" operator="beginsWith" text="CLIC">
      <formula>LEFT((R4),LEN("CLIC"))=("CLIC")</formula>
    </cfRule>
  </conditionalFormatting>
  <conditionalFormatting sqref="O4 R4:V14 Y4:AA14 AB4:AB12 AC4:AC14 AF4:AJ7 K5 Q5 O6:O8 D7 K7:L8 M7:N7 AF9:AJ14 D11 H11 O12 AK12">
    <cfRule type="beginsWith" dxfId="0" priority="217" operator="beginsWith" text="PRE">
      <formula>LEFT((O4),LEN("PRE"))=("PRE")</formula>
    </cfRule>
  </conditionalFormatting>
  <conditionalFormatting sqref="O4 R4:V14 Y4:AA14 AB4:AB12 AC4:AC14 AF4:AJ7 K5 Q5 O6:O8 D7 K7:L8 M7:N7 AF9:AJ14 D11 H11 O12 AK12">
    <cfRule type="beginsWith" dxfId="1" priority="218" operator="beginsWith" text="VRE">
      <formula>LEFT((O4),LEN("VRE"))=("VRE")</formula>
    </cfRule>
  </conditionalFormatting>
  <conditionalFormatting sqref="O4 R4:V14 Y4:AA14 AB4:AB12 AC4:AC14 AF4:AJ7 K5 Q5 O6:O8 D7 K7:L8 M7:N7 AF9:AJ14 D11 H11 O12 AK12">
    <cfRule type="beginsWith" dxfId="2" priority="219" operator="beginsWith" text="ONL">
      <formula>LEFT((O4),LEN("ONL"))=("ONL")</formula>
    </cfRule>
  </conditionalFormatting>
  <conditionalFormatting sqref="O4 R4:V14 Y4:AA14 AB4:AB12 AC4:AC14 AF4:AJ7 K5 Q5 O6:O8 D7 K7:L8 M7:N7 AF9:AJ14 D11 H11 O12 AK12">
    <cfRule type="beginsWith" dxfId="3" priority="220" operator="beginsWith" text="ATR">
      <formula>LEFT((O4),LEN("ATR"))=("ATR")</formula>
    </cfRule>
  </conditionalFormatting>
  <conditionalFormatting sqref="O4 R4:V14 Y4:AA14 AB4:AB12 AC4:AC14 AF4:AJ7 K5 Q5 O6:O8 D7 K7:L8 M7:N7 AF9:AJ14 D11 H11 O12 AK12">
    <cfRule type="beginsWith" dxfId="4" priority="221" operator="beginsWith" text="AUJ">
      <formula>LEFT((O4),LEN("AUJ"))=("AUJ")</formula>
    </cfRule>
  </conditionalFormatting>
  <conditionalFormatting sqref="O4 R4:V14 Y4:AA14 AB4:AB12 AC4:AC14 AF4:AJ7 K5 Q5 O6:O8 D7 K7:L8 M7:N7 AF9:AJ14 D11 H11 O12 AK12">
    <cfRule type="beginsWith" dxfId="5" priority="222" operator="beginsWith" text="REC">
      <formula>LEFT((O4),LEN("REC"))=("REC")</formula>
    </cfRule>
  </conditionalFormatting>
  <conditionalFormatting sqref="O4 R4:V14 Y4:AA14 AB4:AB12 AC4:AC14 AF4:AJ7 K5 Q5 O6:O8 D7 K7:L8 M7:N7 AF9:AJ14 D11 H11 O12 AK12">
    <cfRule type="beginsWith" dxfId="6" priority="223" operator="beginsWith" text="CLI">
      <formula>LEFT((O4),LEN("CLI"))=("CLI")</formula>
    </cfRule>
  </conditionalFormatting>
  <conditionalFormatting sqref="O4 R4:V14 Y4:AA14 AB4:AB12 AC4:AC14 AF4:AJ7 K5 Q5 O6:O8 D7 K7:L8 M7:N7 AF9:AJ14 D11 H11 O12 AK12">
    <cfRule type="beginsWith" dxfId="7" priority="224" operator="beginsWith" text="INT">
      <formula>LEFT((O4),LEN("INT"))=("INT")</formula>
    </cfRule>
  </conditionalFormatting>
  <conditionalFormatting sqref="O4 R4:V14 Y4:AA14 AB4:AB12 AC4:AC14 AF4:AJ7 K5 Q5 O6:O8 D7 K7:L8 M7:N7 AF9:AJ14 D11 H11 O12 AK12">
    <cfRule type="beginsWith" dxfId="8" priority="225" operator="beginsWith" text="CLIC">
      <formula>LEFT((O4),LEN("CLIC"))=("CLIC")</formula>
    </cfRule>
  </conditionalFormatting>
  <conditionalFormatting sqref="AG5:AG7 AI5:AJ6 AF6:AF7 AH6 R7:V7 Y7:AC7 AK7">
    <cfRule type="beginsWith" dxfId="0" priority="226" operator="beginsWith" text="PRE">
      <formula>LEFT((AG5),LEN("PRE"))=("PRE")</formula>
    </cfRule>
  </conditionalFormatting>
  <conditionalFormatting sqref="AG5:AG7 AI5:AJ6 AF6:AF7 AH6 R7:V7 Y7:AC7 AK7">
    <cfRule type="beginsWith" dxfId="1" priority="227" operator="beginsWith" text="VRE">
      <formula>LEFT((AG5),LEN("VRE"))=("VRE")</formula>
    </cfRule>
  </conditionalFormatting>
  <conditionalFormatting sqref="AG5:AG7 AI5:AJ6 AF6:AF7 AH6 R7:V7 Y7:AC7 AK7">
    <cfRule type="beginsWith" dxfId="2" priority="228" operator="beginsWith" text="ONL">
      <formula>LEFT((AG5),LEN("ONL"))=("ONL")</formula>
    </cfRule>
  </conditionalFormatting>
  <conditionalFormatting sqref="AG5:AG7 AI5:AJ6 AF6:AF7 AH6 R7:V7 Y7:AC7 AK7">
    <cfRule type="beginsWith" dxfId="3" priority="229" operator="beginsWith" text="ATR">
      <formula>LEFT((AG5),LEN("ATR"))=("ATR")</formula>
    </cfRule>
  </conditionalFormatting>
  <conditionalFormatting sqref="AG5:AG7 AI5:AJ6 AF6:AF7 AH6 R7:V7 Y7:AC7 AK7">
    <cfRule type="beginsWith" dxfId="4" priority="230" operator="beginsWith" text="AUJ">
      <formula>LEFT((AG5),LEN("AUJ"))=("AUJ")</formula>
    </cfRule>
  </conditionalFormatting>
  <conditionalFormatting sqref="AG5:AG7 AI5:AJ6 AF6:AF7 AH6 R7:V7 Y7:AC7 AK7">
    <cfRule type="beginsWith" dxfId="5" priority="231" operator="beginsWith" text="REC">
      <formula>LEFT((AG5),LEN("REC"))=("REC")</formula>
    </cfRule>
  </conditionalFormatting>
  <conditionalFormatting sqref="AG5:AG7 AI5:AJ6 AF6:AF7 AH6 R7:V7 Y7:AC7 AK7">
    <cfRule type="beginsWith" dxfId="6" priority="232" operator="beginsWith" text="CLI">
      <formula>LEFT((AG5),LEN("CLI"))=("CLI")</formula>
    </cfRule>
  </conditionalFormatting>
  <conditionalFormatting sqref="AG5:AG7 AI5:AJ6 AF6:AF7 AH6 R7:V7 Y7:AC7 AK7">
    <cfRule type="beginsWith" dxfId="7" priority="233" operator="beginsWith" text="INT">
      <formula>LEFT((AG5),LEN("INT"))=("INT")</formula>
    </cfRule>
  </conditionalFormatting>
  <conditionalFormatting sqref="AG5:AG7 AI5:AJ6 AF6:AF7 AH6 R7:V7 Y7:AC7 AK7">
    <cfRule type="beginsWith" dxfId="8" priority="234" operator="beginsWith" text="CLIC">
      <formula>LEFT((AG5),LEN("CLIC"))=("CLIC")</formula>
    </cfRule>
  </conditionalFormatting>
  <conditionalFormatting sqref="V11 Y11:AC12 AF11:AJ12 AK12">
    <cfRule type="beginsWith" dxfId="0" priority="235" operator="beginsWith" text="PRE">
      <formula>LEFT((V11),LEN("PRE"))=("PRE")</formula>
    </cfRule>
  </conditionalFormatting>
  <conditionalFormatting sqref="V11 Y11:AC12 AF11:AJ12 AK12">
    <cfRule type="beginsWith" dxfId="1" priority="236" operator="beginsWith" text="VRE">
      <formula>LEFT((V11),LEN("VRE"))=("VRE")</formula>
    </cfRule>
  </conditionalFormatting>
  <conditionalFormatting sqref="V11 Y11:AC12 AF11:AJ12 AK12">
    <cfRule type="beginsWith" dxfId="2" priority="237" operator="beginsWith" text="ONL">
      <formula>LEFT((V11),LEN("ONL"))=("ONL")</formula>
    </cfRule>
  </conditionalFormatting>
  <conditionalFormatting sqref="V11 Y11:AC12 AF11:AJ12 AK12">
    <cfRule type="beginsWith" dxfId="3" priority="238" operator="beginsWith" text="ATR">
      <formula>LEFT((V11),LEN("ATR"))=("ATR")</formula>
    </cfRule>
  </conditionalFormatting>
  <conditionalFormatting sqref="V11 Y11:AC12 AF11:AJ12 AK12">
    <cfRule type="beginsWith" dxfId="4" priority="239" operator="beginsWith" text="AUJ">
      <formula>LEFT((V11),LEN("AUJ"))=("AUJ")</formula>
    </cfRule>
  </conditionalFormatting>
  <conditionalFormatting sqref="V11 Y11:AC12 AF11:AJ12 AK12">
    <cfRule type="beginsWith" dxfId="5" priority="240" operator="beginsWith" text="REC">
      <formula>LEFT((V11),LEN("REC"))=("REC")</formula>
    </cfRule>
  </conditionalFormatting>
  <conditionalFormatting sqref="V11 Y11:AC12 AF11:AJ12 AK12">
    <cfRule type="beginsWith" dxfId="6" priority="241" operator="beginsWith" text="CLI">
      <formula>LEFT((V11),LEN("CLI"))=("CLI")</formula>
    </cfRule>
  </conditionalFormatting>
  <conditionalFormatting sqref="V11 Y11:AC12 AF11:AJ12 AK12">
    <cfRule type="beginsWith" dxfId="7" priority="242" operator="beginsWith" text="INT">
      <formula>LEFT((V11),LEN("INT"))=("INT")</formula>
    </cfRule>
  </conditionalFormatting>
  <conditionalFormatting sqref="V11 Y11:AC12 AF11:AJ12 AK12">
    <cfRule type="beginsWith" dxfId="8" priority="243" operator="beginsWith" text="CLIC">
      <formula>LEFT((V11),LEN("CLIC"))=("CLIC")</formula>
    </cfRule>
  </conditionalFormatting>
  <conditionalFormatting sqref="O4:O14 V4:V10 Y4 AF4 AB5:AB7 H6 R6:U7 Y6:AA7 AC6:AC8 AF7 AJ7 R10:U10 Y10:AB10 R13:R14 V13:V14 S14:U14">
    <cfRule type="beginsWith" dxfId="0" priority="244" operator="beginsWith" text="PRE">
      <formula>LEFT((O4),LEN("PRE"))=("PRE")</formula>
    </cfRule>
  </conditionalFormatting>
  <conditionalFormatting sqref="O4:O14 V4:V10 Y4 AF4 AB5:AB7 H6 R6:U7 Y6:AA7 AC6:AC8 AF7 AJ7 R10:U10 Y10:AB10 R13:R14 V13:V14 S14:U14">
    <cfRule type="beginsWith" dxfId="1" priority="245" operator="beginsWith" text="VRE">
      <formula>LEFT((O4),LEN("VRE"))=("VRE")</formula>
    </cfRule>
  </conditionalFormatting>
  <conditionalFormatting sqref="O4:O14 V4:V10 Y4 AF4 AB5:AB7 H6 R6:U7 Y6:AA7 AC6:AC8 AF7 AJ7 R10:U10 Y10:AB10 R13:R14 V13:V14 S14:U14">
    <cfRule type="beginsWith" dxfId="2" priority="246" operator="beginsWith" text="ONL">
      <formula>LEFT((O4),LEN("ONL"))=("ONL")</formula>
    </cfRule>
  </conditionalFormatting>
  <conditionalFormatting sqref="O4:O14 V4:V10 Y4 AF4 AB5:AB7 H6 R6:U7 Y6:AA7 AC6:AC8 AF7 AJ7 R10:U10 Y10:AB10 R13:R14 V13:V14 S14:U14">
    <cfRule type="beginsWith" dxfId="3" priority="247" operator="beginsWith" text="ATR">
      <formula>LEFT((O4),LEN("ATR"))=("ATR")</formula>
    </cfRule>
  </conditionalFormatting>
  <conditionalFormatting sqref="O4:O14 V4:V10 Y4 AF4 AB5:AB7 H6 R6:U7 Y6:AA7 AC6:AC8 AF7 AJ7 R10:U10 Y10:AB10 R13:R14 V13:V14 S14:U14">
    <cfRule type="beginsWith" dxfId="4" priority="248" operator="beginsWith" text="AUJ">
      <formula>LEFT((O4),LEN("AUJ"))=("AUJ")</formula>
    </cfRule>
  </conditionalFormatting>
  <conditionalFormatting sqref="O4:O14 V4:V10 Y4 AF4 AB5:AB7 H6 R6:U7 Y6:AA7 AC6:AC8 AF7 AJ7 R10:U10 Y10:AB10 R13:R14 V13:V14 S14:U14">
    <cfRule type="beginsWith" dxfId="5" priority="249" operator="beginsWith" text="REC">
      <formula>LEFT((O4),LEN("REC"))=("REC")</formula>
    </cfRule>
  </conditionalFormatting>
  <conditionalFormatting sqref="O4:O14 V4:V10 Y4 AF4 AB5:AB7 H6 R6:U7 Y6:AA7 AC6:AC8 AF7 AJ7 R10:U10 Y10:AB10 R13:R14 V13:V14 S14:U14">
    <cfRule type="beginsWith" dxfId="6" priority="250" operator="beginsWith" text="CLI">
      <formula>LEFT((O4),LEN("CLI"))=("CLI")</formula>
    </cfRule>
  </conditionalFormatting>
  <conditionalFormatting sqref="O4:O14 V4:V10 Y4 AF4 AB5:AB7 H6 R6:U7 Y6:AA7 AC6:AC8 AF7 AJ7 R10:U10 Y10:AB10 R13:R14 V13:V14 S14:U14">
    <cfRule type="beginsWith" dxfId="7" priority="251" operator="beginsWith" text="INT">
      <formula>LEFT((O4),LEN("INT"))=("INT")</formula>
    </cfRule>
  </conditionalFormatting>
  <conditionalFormatting sqref="L4:M14 O4:O14 S4:S8 T4:V10 Y4:AB8 AC4 AF4:AJ4 E6:F6 H6 N6:N8 R6:R8 AC6:AC8 AF7:AJ7 AF9:AI9 R10:S10 Y10:AB10 R13:V14">
    <cfRule type="beginsWith" dxfId="0" priority="252" operator="beginsWith" text="PRE">
      <formula>LEFT((L4),LEN("PRE"))=("PRE")</formula>
    </cfRule>
  </conditionalFormatting>
  <conditionalFormatting sqref="L4:M14 O4:O14 S4:S8 T4:V10 Y4:AB8 AC4 AF4:AJ4 E6:F6 H6 N6:N8 R6:R8 AC6:AC8 AF7:AJ7 AF9:AI9 R10:S10 Y10:AB10 R13:V14">
    <cfRule type="beginsWith" dxfId="1" priority="253" operator="beginsWith" text="VRE">
      <formula>LEFT((L4),LEN("VRE"))=("VRE")</formula>
    </cfRule>
  </conditionalFormatting>
  <conditionalFormatting sqref="L4:M14 O4:O14 S4:S8 T4:V10 Y4:AB8 AC4 AF4:AJ4 E6:F6 H6 N6:N8 R6:R8 AC6:AC8 AF7:AJ7 AF9:AI9 R10:S10 Y10:AB10 R13:V14">
    <cfRule type="beginsWith" dxfId="2" priority="254" operator="beginsWith" text="ONL">
      <formula>LEFT((L4),LEN("ONL"))=("ONL")</formula>
    </cfRule>
  </conditionalFormatting>
  <conditionalFormatting sqref="L4:M14 O4:O14 S4:S8 T4:V10 Y4:AB8 AC4 AF4:AJ4 E6:F6 H6 N6:N8 R6:R8 AC6:AC8 AF7:AJ7 AF9:AI9 R10:S10 Y10:AB10 R13:V14">
    <cfRule type="beginsWith" dxfId="3" priority="255" operator="beginsWith" text="ATR">
      <formula>LEFT((L4),LEN("ATR"))=("ATR")</formula>
    </cfRule>
  </conditionalFormatting>
  <conditionalFormatting sqref="L4:M14 O4:O14 S4:S8 T4:V10 Y4:AB8 AC4 AF4:AJ4 E6:F6 H6 N6:N8 R6:R8 AC6:AC8 AF7:AJ7 AF9:AI9 R10:S10 Y10:AB10 R13:V14">
    <cfRule type="beginsWith" dxfId="4" priority="256" operator="beginsWith" text="AUJ">
      <formula>LEFT((L4),LEN("AUJ"))=("AUJ")</formula>
    </cfRule>
  </conditionalFormatting>
  <conditionalFormatting sqref="L4:M14 O4:O14 S4:S8 T4:V10 Y4:AB8 AC4 AF4:AJ4 E6:F6 H6 N6:N8 R6:R8 AC6:AC8 AF7:AJ7 AF9:AI9 R10:S10 Y10:AB10 R13:V14">
    <cfRule type="beginsWith" dxfId="5" priority="257" operator="beginsWith" text="REC">
      <formula>LEFT((L4),LEN("REC"))=("REC")</formula>
    </cfRule>
  </conditionalFormatting>
  <conditionalFormatting sqref="L4:M14 O4:O14 S4:S8 T4:V10 Y4:AB8 AC4 AF4:AJ4 E6:F6 H6 N6:N8 R6:R8 AC6:AC8 AF7:AJ7 AF9:AI9 R10:S10 Y10:AB10 R13:V14">
    <cfRule type="beginsWith" dxfId="6" priority="258" operator="beginsWith" text="CLI">
      <formula>LEFT((L4),LEN("CLI"))=("CLI")</formula>
    </cfRule>
  </conditionalFormatting>
  <conditionalFormatting sqref="L4:M14 O4:O14 S4:S8 T4:V10 Y4:AB8 AC4 AF4:AJ4 E6:F6 H6 N6:N8 R6:R8 AC6:AC8 AF7:AJ7 AF9:AI9 R10:S10 Y10:AB10 R13:V14">
    <cfRule type="beginsWith" dxfId="7" priority="259" operator="beginsWith" text="INT">
      <formula>LEFT((L4),LEN("INT"))=("INT")</formula>
    </cfRule>
  </conditionalFormatting>
  <conditionalFormatting sqref="L4:M14 O4:O14 S4:S8 T4:V10 Y4:AB8 AC4 AF4:AJ4 E6:F6 H6 N6:N8 R6:R8 AC6:AC8 AF7:AJ7 AF9:AI9 R10:S10 Y10:AB10 R13:V14">
    <cfRule type="beginsWith" dxfId="8" priority="260" operator="beginsWith" text="CLIC">
      <formula>LEFT((L4),LEN("CLIC"))=("CLIC")</formula>
    </cfRule>
  </conditionalFormatting>
  <conditionalFormatting sqref="L4:M14 O4:O14 S4:S8 T4:V10 Y4:AB8 AC4 AF4:AJ4 E6:F6 H6 N6:N8 R6:R8 AC6:AC8 AF7:AJ7 AF9:AI9 R10:S10 Y10:AB10 R13:V14">
    <cfRule type="beginsWith" dxfId="0" priority="261" operator="beginsWith" text="PRE">
      <formula>LEFT((L4),LEN("PRE"))=("PRE")</formula>
    </cfRule>
  </conditionalFormatting>
  <conditionalFormatting sqref="L4:M14 O4:O14 S4:S8 T4:V10 Y4:AB8 AC4 AF4:AJ4 E6:F6 H6 N6:N8 R6:R8 AC6:AC8 AF7:AJ7 AF9:AI9 R10:S10 Y10:AB10 R13:V14">
    <cfRule type="beginsWith" dxfId="1" priority="262" operator="beginsWith" text="VRE">
      <formula>LEFT((L4),LEN("VRE"))=("VRE")</formula>
    </cfRule>
  </conditionalFormatting>
  <conditionalFormatting sqref="L4:M14 O4:O14 S4:S8 T4:V10 Y4:AB8 AC4 AF4:AJ4 E6:F6 H6 N6:N8 R6:R8 AC6:AC8 AF7:AJ7 AF9:AI9 R10:S10 Y10:AB10 R13:V14">
    <cfRule type="beginsWith" dxfId="2" priority="263" operator="beginsWith" text="ONL">
      <formula>LEFT((L4),LEN("ONL"))=("ONL")</formula>
    </cfRule>
  </conditionalFormatting>
  <conditionalFormatting sqref="L4:M14 O4:O14 S4:S8 T4:V10 Y4:AB8 AC4 AF4:AJ4 E6:F6 H6 N6:N8 R6:R8 AC6:AC8 AF7:AJ7 AF9:AI9 R10:S10 Y10:AB10 R13:V14">
    <cfRule type="beginsWith" dxfId="3" priority="264" operator="beginsWith" text="ATR">
      <formula>LEFT((L4),LEN("ATR"))=("ATR")</formula>
    </cfRule>
  </conditionalFormatting>
  <conditionalFormatting sqref="L4:M14 O4:O14 S4:S8 T4:V10 Y4:AB8 AC4 AF4:AJ4 E6:F6 H6 N6:N8 R6:R8 AC6:AC8 AF7:AJ7 AF9:AI9 R10:S10 Y10:AB10 R13:V14">
    <cfRule type="beginsWith" dxfId="4" priority="265" operator="beginsWith" text="AUJ">
      <formula>LEFT((L4),LEN("AUJ"))=("AUJ")</formula>
    </cfRule>
  </conditionalFormatting>
  <conditionalFormatting sqref="L4:M14 O4:O14 S4:S8 T4:V10 Y4:AB8 AC4 AF4:AJ4 E6:F6 H6 N6:N8 R6:R8 AC6:AC8 AF7:AJ7 AF9:AI9 R10:S10 Y10:AB10 R13:V14">
    <cfRule type="beginsWith" dxfId="5" priority="266" operator="beginsWith" text="REC">
      <formula>LEFT((L4),LEN("REC"))=("REC")</formula>
    </cfRule>
  </conditionalFormatting>
  <conditionalFormatting sqref="L4:M14 O4:O14 S4:S8 T4:V10 Y4:AB8 AC4 AF4:AJ4 E6:F6 H6 N6:N8 R6:R8 AC6:AC8 AF7:AJ7 AF9:AI9 R10:S10 Y10:AB10 R13:V14">
    <cfRule type="beginsWith" dxfId="6" priority="267" operator="beginsWith" text="CLI">
      <formula>LEFT((L4),LEN("CLI"))=("CLI")</formula>
    </cfRule>
  </conditionalFormatting>
  <conditionalFormatting sqref="L4:M14 O4:O14 S4:S8 T4:V10 Y4:AB8 AC4 AF4:AJ4 E6:F6 H6 N6:N8 R6:R8 AC6:AC8 AF7:AJ7 AF9:AI9 R10:S10 Y10:AB10 R13:V14">
    <cfRule type="beginsWith" dxfId="7" priority="268" operator="beginsWith" text="INT">
      <formula>LEFT((L4),LEN("INT"))=("INT")</formula>
    </cfRule>
  </conditionalFormatting>
  <conditionalFormatting sqref="L4:M14 O4:O14 S4:S8 T4:V10 Y4:AB8 AC4 AF4:AJ4 E6:F6 H6 N6:N8 R6:R8 AC6:AC8 AF7:AJ7 AF9:AI9 R10:S10 Y10:AB10 R13:V14">
    <cfRule type="beginsWith" dxfId="0" priority="269" operator="beginsWith" text="PRE">
      <formula>LEFT((L4),LEN("PRE"))=("PRE")</formula>
    </cfRule>
  </conditionalFormatting>
  <conditionalFormatting sqref="L4:M14 O4:O14 S4:S8 T4:V10 Y4:AB8 AC4 AF4:AJ4 E6:F6 H6 N6:N8 R6:R8 AC6:AC8 AF7:AJ7 AF9:AI9 R10:S10 Y10:AB10 R13:V14">
    <cfRule type="beginsWith" dxfId="1" priority="270" operator="beginsWith" text="VRE">
      <formula>LEFT((L4),LEN("VRE"))=("VRE")</formula>
    </cfRule>
  </conditionalFormatting>
  <conditionalFormatting sqref="L4:M14 O4:O14 S4:S8 T4:V10 Y4:AB8 AC4 AF4:AJ4 E6:F6 H6 N6:N8 R6:R8 AC6:AC8 AF7:AJ7 AF9:AI9 R10:S10 Y10:AB10 R13:V14">
    <cfRule type="beginsWith" dxfId="2" priority="271" operator="beginsWith" text="ONL">
      <formula>LEFT((L4),LEN("ONL"))=("ONL")</formula>
    </cfRule>
  </conditionalFormatting>
  <conditionalFormatting sqref="L4:M14 O4:O14 S4:S8 T4:V10 Y4:AB8 AC4 AF4:AJ4 E6:F6 H6 N6:N8 R6:R8 AC6:AC8 AF7:AJ7 AF9:AI9 R10:S10 Y10:AB10 R13:V14">
    <cfRule type="beginsWith" dxfId="3" priority="272" operator="beginsWith" text="ATR">
      <formula>LEFT((L4),LEN("ATR"))=("ATR")</formula>
    </cfRule>
  </conditionalFormatting>
  <conditionalFormatting sqref="L4:M14 O4:O14 S4:S8 T4:V10 Y4:AB8 AC4 AF4:AJ4 E6:F6 H6 N6:N8 R6:R8 AC6:AC8 AF7:AJ7 AF9:AI9 R10:S10 Y10:AB10 R13:V14">
    <cfRule type="beginsWith" dxfId="4" priority="273" operator="beginsWith" text="AUJ">
      <formula>LEFT((L4),LEN("AUJ"))=("AUJ")</formula>
    </cfRule>
  </conditionalFormatting>
  <conditionalFormatting sqref="L4:M14 O4:O14 S4:S8 T4:V10 Y4:AB8 AC4 AF4:AJ4 E6:F6 H6 N6:N8 R6:R8 AC6:AC8 AF7:AJ7 AF9:AI9 R10:S10 Y10:AB10 R13:V14">
    <cfRule type="beginsWith" dxfId="5" priority="274" operator="beginsWith" text="REC">
      <formula>LEFT((L4),LEN("REC"))=("REC")</formula>
    </cfRule>
  </conditionalFormatting>
  <conditionalFormatting sqref="L4:M14 O4:O14 S4:S8 T4:V10 Y4:AB8 AC4 AF4:AJ4 E6:F6 H6 N6:N8 R6:R8 AC6:AC8 AF7:AJ7 AF9:AI9 R10:S10 Y10:AB10 R13:V14">
    <cfRule type="beginsWith" dxfId="6" priority="275" operator="beginsWith" text="CLI">
      <formula>LEFT((L4),LEN("CLI"))=("CLI")</formula>
    </cfRule>
  </conditionalFormatting>
  <conditionalFormatting sqref="L4:M14 O4:O14 S4:S8 T4:V10 Y4:AB8 AC4 AF4:AJ4 E6:F6 H6 N6:N8 R6:R8 AC6:AC8 AF7:AJ7 AF9:AI9 R10:S10 Y10:AB10 R13:V14">
    <cfRule type="beginsWith" dxfId="7" priority="276" operator="beginsWith" text="INT">
      <formula>LEFT((L4),LEN("INT"))=("INT")</formula>
    </cfRule>
  </conditionalFormatting>
  <conditionalFormatting sqref="L4:M14 O4:O14 S4:S8 T4:V10 Y4:AB8 AC4 AF4:AJ4 E6:F6 H6 N6:N8 R6:R8 AC6:AC8 AF7:AJ7 AF9:AI9 R10:S10 Y10:AB10 R13:V14">
    <cfRule type="beginsWith" dxfId="0" priority="277" operator="beginsWith" text="PRE">
      <formula>LEFT((L4),LEN("PRE"))=("PRE")</formula>
    </cfRule>
  </conditionalFormatting>
  <conditionalFormatting sqref="L4:M14 O4:O14 S4:S8 T4:V10 Y4:AB8 AC4 AF4:AJ4 E6:F6 H6 N6:N8 R6:R8 AC6:AC8 AF7:AJ7 AF9:AI9 R10:S10 Y10:AB10 R13:V14">
    <cfRule type="beginsWith" dxfId="1" priority="278" operator="beginsWith" text="VRE">
      <formula>LEFT((L4),LEN("VRE"))=("VRE")</formula>
    </cfRule>
  </conditionalFormatting>
  <conditionalFormatting sqref="L4:M14 O4:O14 S4:S8 T4:V10 Y4:AB8 AC4 AF4:AJ4 E6:F6 H6 N6:N8 R6:R8 AC6:AC8 AF7:AJ7 AF9:AI9 R10:S10 Y10:AB10 R13:V14">
    <cfRule type="beginsWith" dxfId="2" priority="279" operator="beginsWith" text="ONL">
      <formula>LEFT((L4),LEN("ONL"))=("ONL")</formula>
    </cfRule>
  </conditionalFormatting>
  <conditionalFormatting sqref="L4:M14 O4:O14 S4:S8 T4:V10 Y4:AB8 AC4 AF4:AJ4 E6:F6 H6 N6:N8 R6:R8 AC6:AC8 AF7:AJ7 AF9:AI9 R10:S10 Y10:AB10 R13:V14">
    <cfRule type="beginsWith" dxfId="3" priority="280" operator="beginsWith" text="ATR">
      <formula>LEFT((L4),LEN("ATR"))=("ATR")</formula>
    </cfRule>
  </conditionalFormatting>
  <conditionalFormatting sqref="L4:M14 O4:O14 S4:S8 T4:V10 Y4:AB8 AC4 AF4:AJ4 E6:F6 H6 N6:N8 R6:R8 AC6:AC8 AF7:AJ7 AF9:AI9 R10:S10 Y10:AB10 R13:V14">
    <cfRule type="beginsWith" dxfId="4" priority="281" operator="beginsWith" text="AUJ">
      <formula>LEFT((L4),LEN("AUJ"))=("AUJ")</formula>
    </cfRule>
  </conditionalFormatting>
  <conditionalFormatting sqref="L4:M14 O4:O14 S4:S8 T4:V10 Y4:AB8 AC4 AF4:AJ4 E6:F6 H6 N6:N8 R6:R8 AC6:AC8 AF7:AJ7 AF9:AI9 R10:S10 Y10:AB10 R13:V14">
    <cfRule type="beginsWith" dxfId="5" priority="282" operator="beginsWith" text="REC">
      <formula>LEFT((L4),LEN("REC"))=("REC")</formula>
    </cfRule>
  </conditionalFormatting>
  <conditionalFormatting sqref="L4:M14 O4:O14 S4:S8 T4:V10 Y4:AB8 AC4 AF4:AJ4 E6:F6 H6 N6:N8 R6:R8 AC6:AC8 AF7:AJ7 AF9:AI9 R10:S10 Y10:AB10 R13:V14">
    <cfRule type="beginsWith" dxfId="6" priority="283" operator="beginsWith" text="CLI">
      <formula>LEFT((L4),LEN("CLI"))=("CLI")</formula>
    </cfRule>
  </conditionalFormatting>
  <conditionalFormatting sqref="L4:M14 O4:O14 S4:S8 T4:V10 Y4:AB8 AC4 AF4:AJ4 E6:F6 H6 N6:N8 R6:R8 AC6:AC8 AF7:AJ7 AF9:AI9 R10:S10 Y10:AB10 R13:V14">
    <cfRule type="beginsWith" dxfId="7" priority="284" operator="beginsWith" text="INT">
      <formula>LEFT((L4),LEN("INT"))=("INT")</formula>
    </cfRule>
  </conditionalFormatting>
  <conditionalFormatting sqref="T4:U14 Y4:Z7 AA4:AC8 AF4:AI7 AJ4:AJ6 K5 R5:S7 V5:V8 O6 AF9:AI9 V10:V14 Y10 R11 AA11 R13">
    <cfRule type="beginsWith" dxfId="0" priority="285" operator="beginsWith" text="PRE">
      <formula>LEFT((T4),LEN("PRE"))=("PRE")</formula>
    </cfRule>
  </conditionalFormatting>
  <conditionalFormatting sqref="T4:U14 Y4:Z7 AA4:AC8 AF4:AI7 AJ4:AJ6 K5 R5:S7 V5:V8 O6 AF9:AI9 V10:V14 Y10 R11 AA11 R13">
    <cfRule type="beginsWith" dxfId="1" priority="286" operator="beginsWith" text="VRE">
      <formula>LEFT((T4),LEN("VRE"))=("VRE")</formula>
    </cfRule>
  </conditionalFormatting>
  <conditionalFormatting sqref="T4:U14 Y4:Z7 AA4:AC8 AF4:AI7 AJ4:AJ6 K5 R5:S7 V5:V8 O6 AF9:AI9 V10:V14 Y10 R11 AA11 R13">
    <cfRule type="beginsWith" dxfId="2" priority="287" operator="beginsWith" text="ONL">
      <formula>LEFT((T4),LEN("ONL"))=("ONL")</formula>
    </cfRule>
  </conditionalFormatting>
  <conditionalFormatting sqref="T4:U14 Y4:Z7 AA4:AC8 AF4:AI7 AJ4:AJ6 K5 R5:S7 V5:V8 O6 AF9:AI9 V10:V14 Y10 R11 AA11 R13">
    <cfRule type="beginsWith" dxfId="3" priority="288" operator="beginsWith" text="ATR">
      <formula>LEFT((T4),LEN("ATR"))=("ATR")</formula>
    </cfRule>
  </conditionalFormatting>
  <conditionalFormatting sqref="T4:U14 Y4:Z7 AA4:AC8 AF4:AI7 AJ4:AJ6 K5 R5:S7 V5:V8 O6 AF9:AI9 V10:V14 Y10 R11 AA11 R13">
    <cfRule type="beginsWith" dxfId="4" priority="289" operator="beginsWith" text="AUJ">
      <formula>LEFT((T4),LEN("AUJ"))=("AUJ")</formula>
    </cfRule>
  </conditionalFormatting>
  <conditionalFormatting sqref="T4:U14 Y4:Z7 AA4:AC8 AF4:AI7 AJ4:AJ6 K5 R5:S7 V5:V8 O6 AF9:AI9 V10:V14 Y10 R11 AA11 R13">
    <cfRule type="beginsWith" dxfId="5" priority="290" operator="beginsWith" text="REC">
      <formula>LEFT((T4),LEN("REC"))=("REC")</formula>
    </cfRule>
  </conditionalFormatting>
  <conditionalFormatting sqref="T4:U14 Y4:Z7 AA4:AC8 AF4:AI7 AJ4:AJ6 K5 R5:S7 V5:V8 O6 AF9:AI9 V10:V14 Y10 R11 AA11 R13">
    <cfRule type="beginsWith" dxfId="6" priority="291" operator="beginsWith" text="CLI">
      <formula>LEFT((T4),LEN("CLI"))=("CLI")</formula>
    </cfRule>
  </conditionalFormatting>
  <conditionalFormatting sqref="T4:U14 Y4:Z7 AA4:AC8 AF4:AI7 AJ4:AJ6 K5 R5:S7 V5:V8 O6 AF9:AI9 V10:V14 Y10 R11 AA11 R13">
    <cfRule type="beginsWith" dxfId="7" priority="292" operator="beginsWith" text="INT">
      <formula>LEFT((T4),LEN("INT"))=("INT")</formula>
    </cfRule>
  </conditionalFormatting>
  <conditionalFormatting sqref="O4 R4:V14 Y4:AA14 AB4:AB12 AC4:AC14 AF4:AJ7 K5 O6:O8 D7 K7:L8 M7:N7 AK7 AF9:AJ14 D11 H11 O12 AK12">
    <cfRule type="beginsWith" dxfId="0" priority="293" operator="beginsWith" text="PRE">
      <formula>LEFT((O4),LEN("PRE"))=("PRE")</formula>
    </cfRule>
  </conditionalFormatting>
  <conditionalFormatting sqref="O4 R4:V14 Y4:AA14 AB4:AB12 AC4:AC14 AF4:AJ7 K5 O6:O8 D7 K7:L8 M7:N7 AK7 AF9:AJ14 D11 H11 O12 AK12">
    <cfRule type="beginsWith" dxfId="1" priority="294" operator="beginsWith" text="VRE">
      <formula>LEFT((O4),LEN("VRE"))=("VRE")</formula>
    </cfRule>
  </conditionalFormatting>
  <conditionalFormatting sqref="O4 R4:V14 Y4:AA14 AB4:AB12 AC4:AC14 AF4:AJ7 K5 O6:O8 D7 K7:L8 M7:N7 AK7 AF9:AJ14 D11 H11 O12 AK12">
    <cfRule type="beginsWith" dxfId="2" priority="295" operator="beginsWith" text="ONL">
      <formula>LEFT((O4),LEN("ONL"))=("ONL")</formula>
    </cfRule>
  </conditionalFormatting>
  <conditionalFormatting sqref="O4 R4:V14 Y4:AA14 AB4:AB12 AC4:AC14 AF4:AJ7 K5 O6:O8 D7 K7:L8 M7:N7 AK7 AF9:AJ14 D11 H11 O12 AK12">
    <cfRule type="beginsWith" dxfId="3" priority="296" operator="beginsWith" text="ATR">
      <formula>LEFT((O4),LEN("ATR"))=("ATR")</formula>
    </cfRule>
  </conditionalFormatting>
  <conditionalFormatting sqref="O4 R4:V14 Y4:AA14 AB4:AB12 AC4:AC14 AF4:AJ7 K5 O6:O8 D7 K7:L8 M7:N7 AK7 AF9:AJ14 D11 H11 O12 AK12">
    <cfRule type="beginsWith" dxfId="4" priority="297" operator="beginsWith" text="AUJ">
      <formula>LEFT((O4),LEN("AUJ"))=("AUJ")</formula>
    </cfRule>
  </conditionalFormatting>
  <conditionalFormatting sqref="O4 R4:V14 Y4:AA14 AB4:AB12 AC4:AC14 AF4:AJ7 K5 O6:O8 D7 K7:L8 M7:N7 AK7 AF9:AJ14 D11 H11 O12 AK12">
    <cfRule type="beginsWith" dxfId="5" priority="298" operator="beginsWith" text="REC">
      <formula>LEFT((O4),LEN("REC"))=("REC")</formula>
    </cfRule>
  </conditionalFormatting>
  <conditionalFormatting sqref="O4 R4:V14 Y4:AA14 AB4:AB12 AC4:AC14 AF4:AJ7 K5 O6:O8 D7 K7:L8 M7:N7 AK7 AF9:AJ14 D11 H11 O12 AK12">
    <cfRule type="beginsWith" dxfId="6" priority="299" operator="beginsWith" text="CLI">
      <formula>LEFT((O4),LEN("CLI"))=("CLI")</formula>
    </cfRule>
  </conditionalFormatting>
  <conditionalFormatting sqref="O4 R4:V14 Y4:AA14 AB4:AB12 AC4:AC14 AF4:AJ7 K5 O6:O8 D7 K7:L8 M7:N7 AK7 AF9:AJ14 D11 H11 O12 AK12">
    <cfRule type="beginsWith" dxfId="7" priority="300" operator="beginsWith" text="INT">
      <formula>LEFT((O4),LEN("INT"))=("INT")</formula>
    </cfRule>
  </conditionalFormatting>
  <conditionalFormatting sqref="O4 R4:V14 Y4:AA14 AB4:AB12 AC4:AC14 AF4:AJ7 K5 O6:O8 D7 K7:L8 M7:N7 AK7 AF9:AJ14 D11 H11 O12 AK12">
    <cfRule type="beginsWith" dxfId="8" priority="301" operator="beginsWith" text="CLIC">
      <formula>LEFT((O4),LEN("CLIC"))=("CLIC")</formula>
    </cfRule>
  </conditionalFormatting>
  <conditionalFormatting sqref="O4 R4:V14 Y4:AA14 AB4:AB12 AC4:AC14 AF4:AJ7 K5 O6:O8 D7 K7:L8 M7:N7 AK7 AF9:AJ14 D11 H11 O12 AK12">
    <cfRule type="beginsWith" dxfId="0" priority="302" operator="beginsWith" text="PRE">
      <formula>LEFT((O4),LEN("PRE"))=("PRE")</formula>
    </cfRule>
  </conditionalFormatting>
  <conditionalFormatting sqref="O4 R4:V14 Y4:AA14 AB4:AB12 AC4:AC14 AF4:AJ7 K5 O6:O8 D7 K7:L8 M7:N7 AK7 AF9:AJ14 D11 H11 O12 AK12">
    <cfRule type="beginsWith" dxfId="1" priority="303" operator="beginsWith" text="VRE">
      <formula>LEFT((O4),LEN("VRE"))=("VRE")</formula>
    </cfRule>
  </conditionalFormatting>
  <conditionalFormatting sqref="O4 R4:V14 Y4:AA14 AB4:AB12 AC4:AC14 AF4:AJ7 K5 O6:O8 D7 K7:L8 M7:N7 AK7 AF9:AJ14 D11 H11 O12 AK12">
    <cfRule type="beginsWith" dxfId="2" priority="304" operator="beginsWith" text="ONL">
      <formula>LEFT((O4),LEN("ONL"))=("ONL")</formula>
    </cfRule>
  </conditionalFormatting>
  <conditionalFormatting sqref="O4 R4:V14 Y4:AA14 AB4:AB12 AC4:AC14 AF4:AJ7 K5 O6:O8 D7 K7:L8 M7:N7 AK7 AF9:AJ14 D11 H11 O12 AK12">
    <cfRule type="beginsWith" dxfId="3" priority="305" operator="beginsWith" text="ATR">
      <formula>LEFT((O4),LEN("ATR"))=("ATR")</formula>
    </cfRule>
  </conditionalFormatting>
  <conditionalFormatting sqref="O4 R4:V14 Y4:AA14 AB4:AB12 AC4:AC14 AF4:AJ7 K5 O6:O8 D7 K7:L8 M7:N7 AK7 AF9:AJ14 D11 H11 O12 AK12">
    <cfRule type="beginsWith" dxfId="4" priority="306" operator="beginsWith" text="AUJ">
      <formula>LEFT((O4),LEN("AUJ"))=("AUJ")</formula>
    </cfRule>
  </conditionalFormatting>
  <conditionalFormatting sqref="O4 R4:V14 Y4:AA14 AB4:AB12 AC4:AC14 AF4:AJ7 K5 O6:O8 D7 K7:L8 M7:N7 AK7 AF9:AJ14 D11 H11 O12 AK12">
    <cfRule type="beginsWith" dxfId="5" priority="307" operator="beginsWith" text="REC">
      <formula>LEFT((O4),LEN("REC"))=("REC")</formula>
    </cfRule>
  </conditionalFormatting>
  <conditionalFormatting sqref="O4 R4:V14 Y4:AA14 AB4:AB12 AC4:AC14 AF4:AJ7 K5 O6:O8 D7 K7:L8 M7:N7 AK7 AF9:AJ14 D11 H11 O12 AK12">
    <cfRule type="beginsWith" dxfId="6" priority="308" operator="beginsWith" text="CLI">
      <formula>LEFT((O4),LEN("CLI"))=("CLI")</formula>
    </cfRule>
  </conditionalFormatting>
  <conditionalFormatting sqref="O4 R4:V14 Y4:AA14 AB4:AB12 AC4:AC14 AF4:AJ7 K5 O6:O8 D7 K7:L8 M7:N7 AK7 AF9:AJ14 D11 H11 O12 AK12">
    <cfRule type="beginsWith" dxfId="7" priority="309" operator="beginsWith" text="INT">
      <formula>LEFT((O4),LEN("INT"))=("INT")</formula>
    </cfRule>
  </conditionalFormatting>
  <conditionalFormatting sqref="O4 R4:V14 Y4:AA14 AB4:AB12 AC4:AC14 AF4:AJ7 K5 O6:O8 D7 K7:L8 M7:N7 AK7 AF9:AJ14 D11 H11 O12 AK12">
    <cfRule type="beginsWith" dxfId="0" priority="310" operator="beginsWith" text="PRE">
      <formula>LEFT((O4),LEN("PRE"))=("PRE")</formula>
    </cfRule>
  </conditionalFormatting>
  <conditionalFormatting sqref="O4 R4:V14 Y4:AA14 AB4:AB12 AC4:AC14 AF4:AJ7 K5 O6:O8 D7 K7:L8 M7:N7 AK7 AF9:AJ14 D11 H11 O12 AK12">
    <cfRule type="beginsWith" dxfId="1" priority="311" operator="beginsWith" text="VRE">
      <formula>LEFT((O4),LEN("VRE"))=("VRE")</formula>
    </cfRule>
  </conditionalFormatting>
  <conditionalFormatting sqref="O4 R4:V14 Y4:AA14 AB4:AB12 AC4:AC14 AF4:AJ7 K5 O6:O8 D7 K7:L8 M7:N7 AK7 AF9:AJ14 D11 H11 O12 AK12">
    <cfRule type="beginsWith" dxfId="2" priority="312" operator="beginsWith" text="ONL">
      <formula>LEFT((O4),LEN("ONL"))=("ONL")</formula>
    </cfRule>
  </conditionalFormatting>
  <conditionalFormatting sqref="O4 R4:V14 Y4:AA14 AB4:AB12 AC4:AC14 AF4:AJ7 K5 O6:O8 D7 K7:L8 M7:N7 AK7 AF9:AJ14 D11 H11 O12 AK12">
    <cfRule type="beginsWith" dxfId="3" priority="313" operator="beginsWith" text="ATR">
      <formula>LEFT((O4),LEN("ATR"))=("ATR")</formula>
    </cfRule>
  </conditionalFormatting>
  <conditionalFormatting sqref="O4 R4:V14 Y4:AA14 AB4:AB12 AC4:AC14 AF4:AJ7 K5 O6:O8 D7 K7:L8 M7:N7 AK7 AF9:AJ14 D11 H11 O12 AK12">
    <cfRule type="beginsWith" dxfId="4" priority="314" operator="beginsWith" text="AUJ">
      <formula>LEFT((O4),LEN("AUJ"))=("AUJ")</formula>
    </cfRule>
  </conditionalFormatting>
  <conditionalFormatting sqref="O4 R4:V14 Y4:AA14 AB4:AB12 AC4:AC14 AF4:AJ7 K5 O6:O8 D7 K7:L8 M7:N7 AK7 AF9:AJ14 D11 H11 O12 AK12">
    <cfRule type="beginsWith" dxfId="5" priority="315" operator="beginsWith" text="REC">
      <formula>LEFT((O4),LEN("REC"))=("REC")</formula>
    </cfRule>
  </conditionalFormatting>
  <conditionalFormatting sqref="O4 R4:V14 Y4:AA14 AB4:AB12 AC4:AC14 AF4:AJ7 K5 O6:O8 D7 K7:L8 M7:N7 AK7 AF9:AJ14 D11 H11 O12 AK12">
    <cfRule type="beginsWith" dxfId="6" priority="316" operator="beginsWith" text="CLI">
      <formula>LEFT((O4),LEN("CLI"))=("CLI")</formula>
    </cfRule>
  </conditionalFormatting>
  <conditionalFormatting sqref="O4 R4:V14 Y4:AA14 AB4:AB12 AC4:AC14 AF4:AJ7 K5 O6:O8 D7 K7:L8 M7:N7 AK7 AF9:AJ14 D11 H11 O12 AK12">
    <cfRule type="beginsWith" dxfId="7" priority="317" operator="beginsWith" text="INT">
      <formula>LEFT((O4),LEN("INT"))=("INT")</formula>
    </cfRule>
  </conditionalFormatting>
  <conditionalFormatting sqref="O4 R4:V14 Y4:AA14 AB4:AB12 AC4:AC14 AF4:AJ7 K5 O6:O8 D7 K7:L8 M7:N7 AK7 AF9:AJ14 D11 H11 O12 AK12">
    <cfRule type="beginsWith" dxfId="0" priority="318" operator="beginsWith" text="PRE">
      <formula>LEFT((O4),LEN("PRE"))=("PRE")</formula>
    </cfRule>
  </conditionalFormatting>
  <conditionalFormatting sqref="O4 R4:V14 Y4:AA14 AB4:AB12 AC4:AC14 AF4:AJ7 K5 O6:O8 D7 K7:L8 M7:N7 AK7 AF9:AJ14 D11 H11 O12 AK12">
    <cfRule type="beginsWith" dxfId="1" priority="319" operator="beginsWith" text="VRE">
      <formula>LEFT((O4),LEN("VRE"))=("VRE")</formula>
    </cfRule>
  </conditionalFormatting>
  <conditionalFormatting sqref="O4 R4:V14 Y4:AA14 AB4:AB12 AC4:AC14 AF4:AJ7 K5 O6:O8 D7 K7:L8 M7:N7 AK7 AF9:AJ14 D11 H11 O12 AK12">
    <cfRule type="beginsWith" dxfId="2" priority="320" operator="beginsWith" text="ONL">
      <formula>LEFT((O4),LEN("ONL"))=("ONL")</formula>
    </cfRule>
  </conditionalFormatting>
  <conditionalFormatting sqref="O4 R4:V14 Y4:AA14 AB4:AB12 AC4:AC14 AF4:AJ7 K5 O6:O8 D7 K7:L8 M7:N7 AK7 AF9:AJ14 D11 H11 O12 AK12">
    <cfRule type="beginsWith" dxfId="3" priority="321" operator="beginsWith" text="ATR">
      <formula>LEFT((O4),LEN("ATR"))=("ATR")</formula>
    </cfRule>
  </conditionalFormatting>
  <conditionalFormatting sqref="O4 R4:V14 Y4:AA14 AB4:AB12 AC4:AC14 AF4:AJ7 K5 O6:O8 D7 K7:L8 M7:N7 AK7 AF9:AJ14 D11 H11 O12 AK12">
    <cfRule type="beginsWith" dxfId="4" priority="322" operator="beginsWith" text="AUJ">
      <formula>LEFT((O4),LEN("AUJ"))=("AUJ")</formula>
    </cfRule>
  </conditionalFormatting>
  <conditionalFormatting sqref="O4 R4:V14 Y4:AA14 AB4:AB12 AC4:AC14 AF4:AJ7 K5 O6:O8 D7 K7:L8 M7:N7 AK7 AF9:AJ14 D11 H11 O12 AK12">
    <cfRule type="beginsWith" dxfId="5" priority="323" operator="beginsWith" text="REC">
      <formula>LEFT((O4),LEN("REC"))=("REC")</formula>
    </cfRule>
  </conditionalFormatting>
  <conditionalFormatting sqref="O4 R4:V14 Y4:AA14 AB4:AB12 AC4:AC14 AF4:AJ7 K5 O6:O8 D7 K7:L8 M7:N7 AK7 AF9:AJ14 D11 H11 O12 AK12">
    <cfRule type="beginsWith" dxfId="6" priority="324" operator="beginsWith" text="CLI">
      <formula>LEFT((O4),LEN("CLI"))=("CLI")</formula>
    </cfRule>
  </conditionalFormatting>
  <conditionalFormatting sqref="O4 R4:V14 Y4:AA14 AB4:AB12 AC4:AC14 AF4:AJ7 K5 O6:O8 D7 K7:L8 M7:N7 AK7 AF9:AJ14 D11 H11 O12 AK12">
    <cfRule type="beginsWith" dxfId="7" priority="325" operator="beginsWith" text="INT">
      <formula>LEFT((O4),LEN("INT"))=("INT")</formula>
    </cfRule>
  </conditionalFormatting>
  <conditionalFormatting sqref="O4 R4:V14 Y4:AC14 AF4:AJ7 O6:O8 D7 K7:L8 M7:N7 AF9:AJ14 D11 H11 O12 AK12">
    <cfRule type="beginsWith" dxfId="0" priority="326" operator="beginsWith" text="PRE">
      <formula>LEFT((O4),LEN("PRE"))=("PRE")</formula>
    </cfRule>
  </conditionalFormatting>
  <conditionalFormatting sqref="O4 R4:V14 Y4:AC14 AF4:AJ7 O6:O8 D7 K7:L8 M7:N7 AF9:AJ14 D11 H11 O12 AK12">
    <cfRule type="beginsWith" dxfId="1" priority="327" operator="beginsWith" text="VRE">
      <formula>LEFT((O4),LEN("VRE"))=("VRE")</formula>
    </cfRule>
  </conditionalFormatting>
  <conditionalFormatting sqref="O4 R4:V14 Y4:AC14 AF4:AJ7 O6:O8 D7 K7:L8 M7:N7 AF9:AJ14 D11 H11 O12 AK12">
    <cfRule type="beginsWith" dxfId="2" priority="328" operator="beginsWith" text="ONL">
      <formula>LEFT((O4),LEN("ONL"))=("ONL")</formula>
    </cfRule>
  </conditionalFormatting>
  <conditionalFormatting sqref="O4 R4:V14 Y4:AC14 AF4:AJ7 O6:O8 D7 K7:L8 M7:N7 AF9:AJ14 D11 H11 O12 AK12">
    <cfRule type="beginsWith" dxfId="3" priority="329" operator="beginsWith" text="ATR">
      <formula>LEFT((O4),LEN("ATR"))=("ATR")</formula>
    </cfRule>
  </conditionalFormatting>
  <conditionalFormatting sqref="O4 R4:V14 Y4:AC14 AF4:AJ7 O6:O8 D7 K7:L8 M7:N7 AF9:AJ14 D11 H11 O12 AK12">
    <cfRule type="beginsWith" dxfId="4" priority="330" operator="beginsWith" text="AUJ">
      <formula>LEFT((O4),LEN("AUJ"))=("AUJ")</formula>
    </cfRule>
  </conditionalFormatting>
  <conditionalFormatting sqref="O4 R4:V14 Y4:AC14 AF4:AJ7 O6:O8 D7 K7:L8 M7:N7 AF9:AJ14 D11 H11 O12 AK12">
    <cfRule type="beginsWith" dxfId="5" priority="331" operator="beginsWith" text="REC">
      <formula>LEFT((O4),LEN("REC"))=("REC")</formula>
    </cfRule>
  </conditionalFormatting>
  <conditionalFormatting sqref="O4 R4:V14 Y4:AC14 AF4:AJ7 O6:O8 D7 K7:L8 M7:N7 AF9:AJ14 D11 H11 O12 AK12">
    <cfRule type="beginsWith" dxfId="6" priority="332" operator="beginsWith" text="CLI">
      <formula>LEFT((O4),LEN("CLI"))=("CLI")</formula>
    </cfRule>
  </conditionalFormatting>
  <conditionalFormatting sqref="O4 R4:V14 Y4:AC14 AF4:AJ7 O6:O8 D7 K7:L8 M7:N7 AF9:AJ14 D11 H11 O12 AK12">
    <cfRule type="beginsWith" dxfId="7" priority="333" operator="beginsWith" text="INT">
      <formula>LEFT((O4),LEN("INT"))=("INT")</formula>
    </cfRule>
  </conditionalFormatting>
  <conditionalFormatting sqref="O4 R4:V14 Y4:AC14 AF4:AJ7 O6:O8 D7 K7:L8 M7:N7 AF9:AJ14 D11 H11 O12 AK12">
    <cfRule type="beginsWith" dxfId="8" priority="334" operator="beginsWith" text="CLIC">
      <formula>LEFT((O4),LEN("CLIC"))=("CLIC")</formula>
    </cfRule>
  </conditionalFormatting>
  <conditionalFormatting sqref="Y4:AC4 AF4:AJ4 Z7:AC7 AF7:AJ7">
    <cfRule type="beginsWith" dxfId="0" priority="335" operator="beginsWith" text="PRE">
      <formula>LEFT((Y4),LEN("PRE"))=("PRE")</formula>
    </cfRule>
  </conditionalFormatting>
  <conditionalFormatting sqref="Y4:AC4 AF4:AJ4 Z7:AC7 AF7:AJ7">
    <cfRule type="beginsWith" dxfId="1" priority="336" operator="beginsWith" text="VRE">
      <formula>LEFT((Y4),LEN("VRE"))=("VRE")</formula>
    </cfRule>
  </conditionalFormatting>
  <conditionalFormatting sqref="Y4:AC4 AF4:AJ4 Z7:AC7 AF7:AJ7">
    <cfRule type="beginsWith" dxfId="2" priority="337" operator="beginsWith" text="ONL">
      <formula>LEFT((Y4),LEN("ONL"))=("ONL")</formula>
    </cfRule>
  </conditionalFormatting>
  <conditionalFormatting sqref="Y4:AC4 AF4:AJ4 Z7:AC7 AF7:AJ7">
    <cfRule type="beginsWith" dxfId="3" priority="338" operator="beginsWith" text="ATR">
      <formula>LEFT((Y4),LEN("ATR"))=("ATR")</formula>
    </cfRule>
  </conditionalFormatting>
  <conditionalFormatting sqref="Y4:AC4 AF4:AJ4 Z7:AC7 AF7:AJ7">
    <cfRule type="beginsWith" dxfId="4" priority="339" operator="beginsWith" text="AUJ">
      <formula>LEFT((Y4),LEN("AUJ"))=("AUJ")</formula>
    </cfRule>
  </conditionalFormatting>
  <conditionalFormatting sqref="Y4:AC4 AF4:AJ4 Z7:AC7 AF7:AJ7">
    <cfRule type="beginsWith" dxfId="5" priority="340" operator="beginsWith" text="REC">
      <formula>LEFT((Y4),LEN("REC"))=("REC")</formula>
    </cfRule>
  </conditionalFormatting>
  <conditionalFormatting sqref="Y4:AC4 AF4:AJ4 Z7:AC7 AF7:AJ7">
    <cfRule type="beginsWith" dxfId="6" priority="341" operator="beginsWith" text="CLI">
      <formula>LEFT((Y4),LEN("CLI"))=("CLI")</formula>
    </cfRule>
  </conditionalFormatting>
  <conditionalFormatting sqref="Y4:AC4 AF4:AJ4 Z7:AC7 AF7:AJ7">
    <cfRule type="beginsWith" dxfId="7" priority="342" operator="beginsWith" text="INT">
      <formula>LEFT((Y4),LEN("INT"))=("INT")</formula>
    </cfRule>
  </conditionalFormatting>
  <conditionalFormatting sqref="Y4:AC4 AF4:AJ4 Z7:AC7 AF7:AJ7">
    <cfRule type="beginsWith" dxfId="8" priority="343" operator="beginsWith" text="CLIC">
      <formula>LEFT((Y4),LEN("CLIC"))=("CLIC")</formula>
    </cfRule>
  </conditionalFormatting>
  <conditionalFormatting sqref="R11:V11 Z11:AC12">
    <cfRule type="beginsWith" dxfId="0" priority="344" operator="beginsWith" text="PRE">
      <formula>LEFT((R11),LEN("PRE"))=("PRE")</formula>
    </cfRule>
  </conditionalFormatting>
  <conditionalFormatting sqref="R11:V11 Z11:AC12">
    <cfRule type="beginsWith" dxfId="1" priority="345" operator="beginsWith" text="VRE">
      <formula>LEFT((R11),LEN("VRE"))=("VRE")</formula>
    </cfRule>
  </conditionalFormatting>
  <conditionalFormatting sqref="R11:V11 Z11:AC12">
    <cfRule type="beginsWith" dxfId="2" priority="346" operator="beginsWith" text="ONL">
      <formula>LEFT((R11),LEN("ONL"))=("ONL")</formula>
    </cfRule>
  </conditionalFormatting>
  <conditionalFormatting sqref="R11:V11 Z11:AC12">
    <cfRule type="beginsWith" dxfId="3" priority="347" operator="beginsWith" text="ATR">
      <formula>LEFT((R11),LEN("ATR"))=("ATR")</formula>
    </cfRule>
  </conditionalFormatting>
  <conditionalFormatting sqref="R11:V11 Z11:AC12">
    <cfRule type="beginsWith" dxfId="4" priority="348" operator="beginsWith" text="AUJ">
      <formula>LEFT((R11),LEN("AUJ"))=("AUJ")</formula>
    </cfRule>
  </conditionalFormatting>
  <conditionalFormatting sqref="R11:V11 Z11:AC12">
    <cfRule type="beginsWith" dxfId="5" priority="349" operator="beginsWith" text="REC">
      <formula>LEFT((R11),LEN("REC"))=("REC")</formula>
    </cfRule>
  </conditionalFormatting>
  <conditionalFormatting sqref="R11:V11 Z11:AC12">
    <cfRule type="beginsWith" dxfId="6" priority="350" operator="beginsWith" text="CLI">
      <formula>LEFT((R11),LEN("CLI"))=("CLI")</formula>
    </cfRule>
  </conditionalFormatting>
  <conditionalFormatting sqref="R11:V11 Z11:AC12">
    <cfRule type="beginsWith" dxfId="7" priority="351" operator="beginsWith" text="INT">
      <formula>LEFT((R11),LEN("INT"))=("INT")</formula>
    </cfRule>
  </conditionalFormatting>
  <conditionalFormatting sqref="R11:V11 Z11:AC12">
    <cfRule type="beginsWith" dxfId="8" priority="352" operator="beginsWith" text="CLIC">
      <formula>LEFT((R11),LEN("CLIC"))=("CLIC")</formula>
    </cfRule>
  </conditionalFormatting>
  <conditionalFormatting sqref="Z11:AC12 AG11:AJ11">
    <cfRule type="beginsWith" dxfId="0" priority="353" operator="beginsWith" text="PRE">
      <formula>LEFT((Z11),LEN("PRE"))=("PRE")</formula>
    </cfRule>
  </conditionalFormatting>
  <conditionalFormatting sqref="Z11:AC12 AG11:AJ11">
    <cfRule type="beginsWith" dxfId="1" priority="354" operator="beginsWith" text="VRE">
      <formula>LEFT((Z11),LEN("VRE"))=("VRE")</formula>
    </cfRule>
  </conditionalFormatting>
  <conditionalFormatting sqref="Z11:AC12 AG11:AJ11">
    <cfRule type="beginsWith" dxfId="2" priority="355" operator="beginsWith" text="ONL">
      <formula>LEFT((Z11),LEN("ONL"))=("ONL")</formula>
    </cfRule>
  </conditionalFormatting>
  <conditionalFormatting sqref="Z11:AC12 AG11:AJ11">
    <cfRule type="beginsWith" dxfId="3" priority="356" operator="beginsWith" text="ATR">
      <formula>LEFT((Z11),LEN("ATR"))=("ATR")</formula>
    </cfRule>
  </conditionalFormatting>
  <conditionalFormatting sqref="Z11:AC12 AG11:AJ11">
    <cfRule type="beginsWith" dxfId="4" priority="357" operator="beginsWith" text="AUJ">
      <formula>LEFT((Z11),LEN("AUJ"))=("AUJ")</formula>
    </cfRule>
  </conditionalFormatting>
  <conditionalFormatting sqref="Z11:AC12 AG11:AJ11">
    <cfRule type="beginsWith" dxfId="5" priority="358" operator="beginsWith" text="REC">
      <formula>LEFT((Z11),LEN("REC"))=("REC")</formula>
    </cfRule>
  </conditionalFormatting>
  <conditionalFormatting sqref="Z11:AC12 AG11:AJ11">
    <cfRule type="beginsWith" dxfId="6" priority="359" operator="beginsWith" text="CLI">
      <formula>LEFT((Z11),LEN("CLI"))=("CLI")</formula>
    </cfRule>
  </conditionalFormatting>
  <conditionalFormatting sqref="Z11:AC12 AG11:AJ11">
    <cfRule type="beginsWith" dxfId="7" priority="360" operator="beginsWith" text="INT">
      <formula>LEFT((Z11),LEN("INT"))=("INT")</formula>
    </cfRule>
  </conditionalFormatting>
  <conditionalFormatting sqref="Z11:AC12 AG11:AJ11">
    <cfRule type="beginsWith" dxfId="8" priority="361" operator="beginsWith" text="CLIC">
      <formula>LEFT((Z11),LEN("CLIC"))=("CLIC")</formula>
    </cfRule>
  </conditionalFormatting>
  <conditionalFormatting sqref="O4 R4:V14 Y4:Y8 Z4:AC14 AF4 AG4:AJ7 O6:O8 AF6:AF7 D7 K7:L8 M7:N7 AF9 AG9:AJ14 Y10 D11 H11 O12 AK12">
    <cfRule type="beginsWith" dxfId="0" priority="362" operator="beginsWith" text="PRE">
      <formula>LEFT((O4),LEN("PRE"))=("PRE")</formula>
    </cfRule>
  </conditionalFormatting>
  <conditionalFormatting sqref="O4 R4:V14 Y4:Y8 Z4:AC14 AF4 AG4:AJ7 O6:O8 AF6:AF7 D7 K7:L8 M7:N7 AF9 AG9:AJ14 Y10 D11 H11 O12 AK12">
    <cfRule type="beginsWith" dxfId="1" priority="363" operator="beginsWith" text="VRE">
      <formula>LEFT((O4),LEN("VRE"))=("VRE")</formula>
    </cfRule>
  </conditionalFormatting>
  <conditionalFormatting sqref="O4 R4:V14 Y4:Y8 Z4:AC14 AF4 AG4:AJ7 O6:O8 AF6:AF7 D7 K7:L8 M7:N7 AF9 AG9:AJ14 Y10 D11 H11 O12 AK12">
    <cfRule type="beginsWith" dxfId="2" priority="364" operator="beginsWith" text="ONL">
      <formula>LEFT((O4),LEN("ONL"))=("ONL")</formula>
    </cfRule>
  </conditionalFormatting>
  <conditionalFormatting sqref="O4 R4:V14 Y4:Y8 Z4:AC14 AF4 AG4:AJ7 O6:O8 AF6:AF7 D7 K7:L8 M7:N7 AF9 AG9:AJ14 Y10 D11 H11 O12 AK12">
    <cfRule type="beginsWith" dxfId="3" priority="365" operator="beginsWith" text="ATR">
      <formula>LEFT((O4),LEN("ATR"))=("ATR")</formula>
    </cfRule>
  </conditionalFormatting>
  <conditionalFormatting sqref="O4 R4:V14 Y4:Y8 Z4:AC14 AF4 AG4:AJ7 O6:O8 AF6:AF7 D7 K7:L8 M7:N7 AF9 AG9:AJ14 Y10 D11 H11 O12 AK12">
    <cfRule type="beginsWith" dxfId="4" priority="366" operator="beginsWith" text="AUJ">
      <formula>LEFT((O4),LEN("AUJ"))=("AUJ")</formula>
    </cfRule>
  </conditionalFormatting>
  <conditionalFormatting sqref="O4 R4:V14 Y4:Y8 Z4:AC14 AF4 AG4:AJ7 O6:O8 AF6:AF7 D7 K7:L8 M7:N7 AF9 AG9:AJ14 Y10 D11 H11 O12 AK12">
    <cfRule type="beginsWith" dxfId="5" priority="367" operator="beginsWith" text="REC">
      <formula>LEFT((O4),LEN("REC"))=("REC")</formula>
    </cfRule>
  </conditionalFormatting>
  <conditionalFormatting sqref="O4 R4:V14 Y4:Y8 Z4:AC14 AF4 AG4:AJ7 O6:O8 AF6:AF7 D7 K7:L8 M7:N7 AF9 AG9:AJ14 Y10 D11 H11 O12 AK12">
    <cfRule type="beginsWith" dxfId="6" priority="368" operator="beginsWith" text="CLI">
      <formula>LEFT((O4),LEN("CLI"))=("CLI")</formula>
    </cfRule>
  </conditionalFormatting>
  <conditionalFormatting sqref="O4 R4:V14 Y4:Y8 Z4:AC14 AF4 AG4:AJ7 O6:O8 AF6:AF7 D7 K7:L8 M7:N7 AF9 AG9:AJ14 Y10 D11 H11 O12 AK12">
    <cfRule type="beginsWith" dxfId="7" priority="369" operator="beginsWith" text="INT">
      <formula>LEFT((O4),LEN("INT"))=("INT")</formula>
    </cfRule>
  </conditionalFormatting>
  <conditionalFormatting sqref="O4 R4:V14 Y4:Y8 Z4:AC14 AF4 AG4:AJ7 O6:O8 AF6:AF7 D7 K7:L8 M7:N7 AF9 AG9:AJ14 Y10 D11 H11 O12 AK12">
    <cfRule type="beginsWith" dxfId="8" priority="370" operator="beginsWith" text="CLIC">
      <formula>LEFT((O4),LEN("CLIC"))=("CLIC")</formula>
    </cfRule>
  </conditionalFormatting>
  <conditionalFormatting sqref="AG4:AJ7 AF6 AG9:AJ14 AK12">
    <cfRule type="beginsWith" dxfId="0" priority="371" operator="beginsWith" text="PRE">
      <formula>LEFT((AG4),LEN("PRE"))=("PRE")</formula>
    </cfRule>
  </conditionalFormatting>
  <conditionalFormatting sqref="AG4:AJ7 AF6 AG9:AJ14 AK12">
    <cfRule type="beginsWith" dxfId="1" priority="372" operator="beginsWith" text="VRE">
      <formula>LEFT((AG4),LEN("VRE"))=("VRE")</formula>
    </cfRule>
  </conditionalFormatting>
  <conditionalFormatting sqref="AG4:AJ7 AF6 AG9:AJ14 AK12">
    <cfRule type="beginsWith" dxfId="2" priority="373" operator="beginsWith" text="ONL">
      <formula>LEFT((AG4),LEN("ONL"))=("ONL")</formula>
    </cfRule>
  </conditionalFormatting>
  <conditionalFormatting sqref="AG4:AJ7 AF6 AG9:AJ14 AK12">
    <cfRule type="beginsWith" dxfId="3" priority="374" operator="beginsWith" text="ATR">
      <formula>LEFT((AG4),LEN("ATR"))=("ATR")</formula>
    </cfRule>
  </conditionalFormatting>
  <conditionalFormatting sqref="AG4:AJ7 AF6 AG9:AJ14 AK12">
    <cfRule type="beginsWith" dxfId="4" priority="375" operator="beginsWith" text="AUJ">
      <formula>LEFT((AG4),LEN("AUJ"))=("AUJ")</formula>
    </cfRule>
  </conditionalFormatting>
  <conditionalFormatting sqref="AG4:AJ7 AF6 AG9:AJ14 AK12">
    <cfRule type="beginsWith" dxfId="5" priority="376" operator="beginsWith" text="REC">
      <formula>LEFT((AG4),LEN("REC"))=("REC")</formula>
    </cfRule>
  </conditionalFormatting>
  <conditionalFormatting sqref="AG4:AJ7 AF6 AG9:AJ14 AK12">
    <cfRule type="beginsWith" dxfId="6" priority="377" operator="beginsWith" text="CLI">
      <formula>LEFT((AG4),LEN("CLI"))=("CLI")</formula>
    </cfRule>
  </conditionalFormatting>
  <conditionalFormatting sqref="AG4:AJ7 AF6 AG9:AJ14 AK12">
    <cfRule type="beginsWith" dxfId="7" priority="378" operator="beginsWith" text="INT">
      <formula>LEFT((AG4),LEN("INT"))=("INT")</formula>
    </cfRule>
  </conditionalFormatting>
  <conditionalFormatting sqref="AG4:AJ7 AF6 AG9:AJ14 AK12">
    <cfRule type="beginsWith" dxfId="8" priority="379" operator="beginsWith" text="CLIC">
      <formula>LEFT((AG4),LEN("CLIC"))=("CLIC")</formula>
    </cfRule>
  </conditionalFormatting>
  <conditionalFormatting sqref="AB11:AC11 AF11:AJ11">
    <cfRule type="beginsWith" dxfId="0" priority="380" operator="beginsWith" text="PRE">
      <formula>LEFT((AB11),LEN("PRE"))=("PRE")</formula>
    </cfRule>
  </conditionalFormatting>
  <conditionalFormatting sqref="AB11:AC11 AF11:AJ11">
    <cfRule type="beginsWith" dxfId="1" priority="381" operator="beginsWith" text="VRE">
      <formula>LEFT((AB11),LEN("VRE"))=("VRE")</formula>
    </cfRule>
  </conditionalFormatting>
  <conditionalFormatting sqref="AB11:AC11 AF11:AJ11">
    <cfRule type="beginsWith" dxfId="2" priority="382" operator="beginsWith" text="ONL">
      <formula>LEFT((AB11),LEN("ONL"))=("ONL")</formula>
    </cfRule>
  </conditionalFormatting>
  <conditionalFormatting sqref="AB11:AC11 AF11:AJ11">
    <cfRule type="beginsWith" dxfId="3" priority="383" operator="beginsWith" text="ATR">
      <formula>LEFT((AB11),LEN("ATR"))=("ATR")</formula>
    </cfRule>
  </conditionalFormatting>
  <conditionalFormatting sqref="AB11:AC11 AF11:AJ11">
    <cfRule type="beginsWith" dxfId="4" priority="384" operator="beginsWith" text="AUJ">
      <formula>LEFT((AB11),LEN("AUJ"))=("AUJ")</formula>
    </cfRule>
  </conditionalFormatting>
  <conditionalFormatting sqref="AB11:AC11 AF11:AJ11">
    <cfRule type="beginsWith" dxfId="5" priority="385" operator="beginsWith" text="REC">
      <formula>LEFT((AB11),LEN("REC"))=("REC")</formula>
    </cfRule>
  </conditionalFormatting>
  <conditionalFormatting sqref="AB11:AC11 AF11:AJ11">
    <cfRule type="beginsWith" dxfId="6" priority="386" operator="beginsWith" text="CLI">
      <formula>LEFT((AB11),LEN("CLI"))=("CLI")</formula>
    </cfRule>
  </conditionalFormatting>
  <conditionalFormatting sqref="AB11:AC11 AF11:AJ11">
    <cfRule type="beginsWith" dxfId="7" priority="387" operator="beginsWith" text="INT">
      <formula>LEFT((AB11),LEN("INT"))=("INT")</formula>
    </cfRule>
  </conditionalFormatting>
  <conditionalFormatting sqref="AB11:AC11 AF11:AJ11">
    <cfRule type="beginsWith" dxfId="8" priority="388" operator="beginsWith" text="CLIC">
      <formula>LEFT((AB11),LEN("CLIC"))=("CLIC")</formula>
    </cfRule>
  </conditionalFormatting>
  <conditionalFormatting sqref="Y4:Y6 AF4:AF6 K5 O5:O6 Q5 R5:R7 S5:V6 Z5:AC6 AG5:AG7 AH5:AJ6 R13">
    <cfRule type="beginsWith" dxfId="0" priority="389" operator="beginsWith" text="PRE">
      <formula>LEFT((Y4),LEN("PRE"))=("PRE")</formula>
    </cfRule>
  </conditionalFormatting>
  <conditionalFormatting sqref="Y4:Y6 AF4:AF6 K5 O5:O6 Q5 R5:R7 S5:V6 Z5:AC6 AG5:AG7 AH5:AJ6 R13">
    <cfRule type="beginsWith" dxfId="1" priority="390" operator="beginsWith" text="VRE">
      <formula>LEFT((Y4),LEN("VRE"))=("VRE")</formula>
    </cfRule>
  </conditionalFormatting>
  <conditionalFormatting sqref="Y4:Y6 AF4:AF6 K5 O5:O6 Q5 R5:R7 S5:V6 Z5:AC6 AG5:AG7 AH5:AJ6 R13">
    <cfRule type="beginsWith" dxfId="2" priority="391" operator="beginsWith" text="ONL">
      <formula>LEFT((Y4),LEN("ONL"))=("ONL")</formula>
    </cfRule>
  </conditionalFormatting>
  <conditionalFormatting sqref="Y4:Y6 AF4:AF6 K5 O5:O6 Q5 R5:R7 S5:V6 Z5:AC6 AG5:AG7 AH5:AJ6 R13">
    <cfRule type="beginsWith" dxfId="3" priority="392" operator="beginsWith" text="ATR">
      <formula>LEFT((Y4),LEN("ATR"))=("ATR")</formula>
    </cfRule>
  </conditionalFormatting>
  <conditionalFormatting sqref="Y4:Y6 AF4:AF6 K5 O5:O6 Q5 R5:R7 S5:V6 Z5:AC6 AG5:AG7 AH5:AJ6 R13">
    <cfRule type="beginsWith" dxfId="4" priority="393" operator="beginsWith" text="AUJ">
      <formula>LEFT((Y4),LEN("AUJ"))=("AUJ")</formula>
    </cfRule>
  </conditionalFormatting>
  <conditionalFormatting sqref="Y4:Y6 AF4:AF6 K5 O5:O6 Q5 R5:R7 S5:V6 Z5:AC6 AG5:AG7 AH5:AJ6 R13">
    <cfRule type="beginsWith" dxfId="5" priority="394" operator="beginsWith" text="REC">
      <formula>LEFT((Y4),LEN("REC"))=("REC")</formula>
    </cfRule>
  </conditionalFormatting>
  <conditionalFormatting sqref="Y4:Y6 AF4:AF6 K5 O5:O6 Q5 R5:R7 S5:V6 Z5:AC6 AG5:AG7 AH5:AJ6 R13">
    <cfRule type="beginsWith" dxfId="6" priority="395" operator="beginsWith" text="CLI">
      <formula>LEFT((Y4),LEN("CLI"))=("CLI")</formula>
    </cfRule>
  </conditionalFormatting>
  <conditionalFormatting sqref="Y4:Y6 AF4:AF6 K5 O5:O6 Q5 R5:R7 S5:V6 Z5:AC6 AG5:AG7 AH5:AJ6 R13">
    <cfRule type="beginsWith" dxfId="7" priority="396" operator="beginsWith" text="INT">
      <formula>LEFT((Y4),LEN("INT"))=("INT")</formula>
    </cfRule>
  </conditionalFormatting>
  <conditionalFormatting sqref="Y4:Y6 AF4:AF6 K5 O5:O6 Q5 R5:R7 S5:V6 Z5:AC6 AG5:AG7 AH5:AJ6 R13">
    <cfRule type="beginsWith" dxfId="8" priority="397" operator="beginsWith" text="CLIC">
      <formula>LEFT((Y4),LEN("CLIC"))=("CLIC")</formula>
    </cfRule>
  </conditionalFormatting>
  <conditionalFormatting sqref="Y4:Y6 AF4:AF6 K5 Q5 R5:R7 S5:V6 Z5:AC6 AG5:AG7 AH5:AJ6 O6 R13">
    <cfRule type="beginsWith" dxfId="0" priority="398" operator="beginsWith" text="PRE">
      <formula>LEFT((Y4),LEN("PRE"))=("PRE")</formula>
    </cfRule>
  </conditionalFormatting>
  <conditionalFormatting sqref="Y4:Y6 AF4:AF6 K5 Q5 R5:R7 S5:V6 Z5:AC6 AG5:AG7 AH5:AJ6 O6 R13">
    <cfRule type="beginsWith" dxfId="1" priority="399" operator="beginsWith" text="VRE">
      <formula>LEFT((Y4),LEN("VRE"))=("VRE")</formula>
    </cfRule>
  </conditionalFormatting>
  <conditionalFormatting sqref="Y4:Y6 AF4:AF6 K5 Q5 R5:R7 S5:V6 Z5:AC6 AG5:AG7 AH5:AJ6 O6 R13">
    <cfRule type="beginsWith" dxfId="2" priority="400" operator="beginsWith" text="ONL">
      <formula>LEFT((Y4),LEN("ONL"))=("ONL")</formula>
    </cfRule>
  </conditionalFormatting>
  <conditionalFormatting sqref="Y4:Y6 AF4:AF6 K5 Q5 R5:R7 S5:V6 Z5:AC6 AG5:AG7 AH5:AJ6 O6 R13">
    <cfRule type="beginsWith" dxfId="3" priority="401" operator="beginsWith" text="ATR">
      <formula>LEFT((Y4),LEN("ATR"))=("ATR")</formula>
    </cfRule>
  </conditionalFormatting>
  <conditionalFormatting sqref="Y4:Y6 AF4:AF6 K5 Q5 R5:R7 S5:V6 Z5:AC6 AG5:AG7 AH5:AJ6 O6 R13">
    <cfRule type="beginsWith" dxfId="4" priority="402" operator="beginsWith" text="AUJ">
      <formula>LEFT((Y4),LEN("AUJ"))=("AUJ")</formula>
    </cfRule>
  </conditionalFormatting>
  <conditionalFormatting sqref="Y4:Y6 AF4:AF6 K5 Q5 R5:R7 S5:V6 Z5:AC6 AG5:AG7 AH5:AJ6 O6 R13">
    <cfRule type="beginsWith" dxfId="5" priority="403" operator="beginsWith" text="REC">
      <formula>LEFT((Y4),LEN("REC"))=("REC")</formula>
    </cfRule>
  </conditionalFormatting>
  <conditionalFormatting sqref="Y4:Y6 AF4:AF6 K5 Q5 R5:R7 S5:V6 Z5:AC6 AG5:AG7 AH5:AJ6 O6 R13">
    <cfRule type="beginsWith" dxfId="6" priority="404" operator="beginsWith" text="CLI">
      <formula>LEFT((Y4),LEN("CLI"))=("CLI")</formula>
    </cfRule>
  </conditionalFormatting>
  <conditionalFormatting sqref="Y4:Y6 AF4:AF6 K5 Q5 R5:R7 S5:V6 Z5:AC6 AG5:AG7 AH5:AJ6 O6 R13">
    <cfRule type="beginsWith" dxfId="7" priority="405" operator="beginsWith" text="INT">
      <formula>LEFT((Y4),LEN("INT"))=("INT")</formula>
    </cfRule>
  </conditionalFormatting>
  <conditionalFormatting sqref="Y4:Y6 AF4:AF6 K5 Q5 R5:R7 S5:V6 Z5:AC6 AG5:AG7 AH5:AJ6 O6 R13">
    <cfRule type="beginsWith" dxfId="8" priority="406" operator="beginsWith" text="CLIC">
      <formula>LEFT((Y4),LEN("CLIC"))=("CLIC")</formula>
    </cfRule>
  </conditionalFormatting>
  <conditionalFormatting sqref="S4:S8 T4:U9 V4:V8 Y4:AC8 AF4:AJ7 K5:M5 R5:R8 O6:O8 L7:L8 M7:N7 AF9:AI9 M12 R13:V13">
    <cfRule type="beginsWith" dxfId="0" priority="407" operator="beginsWith" text="PRE">
      <formula>LEFT((S4),LEN("PRE"))=("PRE")</formula>
    </cfRule>
  </conditionalFormatting>
  <conditionalFormatting sqref="S4:S8 T4:U9 V4:V8 Y4:AC8 AF4:AJ7 K5:M5 R5:R8 O6:O8 L7:L8 M7:N7 AF9:AI9 M12 R13:V13">
    <cfRule type="beginsWith" dxfId="1" priority="408" operator="beginsWith" text="VRE">
      <formula>LEFT((S4),LEN("VRE"))=("VRE")</formula>
    </cfRule>
  </conditionalFormatting>
  <conditionalFormatting sqref="S4:S8 T4:U9 V4:V8 Y4:AC8 AF4:AJ7 K5:M5 R5:R8 O6:O8 L7:L8 M7:N7 AF9:AI9 M12 R13:V13">
    <cfRule type="beginsWith" dxfId="2" priority="409" operator="beginsWith" text="ONL">
      <formula>LEFT((S4),LEN("ONL"))=("ONL")</formula>
    </cfRule>
  </conditionalFormatting>
  <conditionalFormatting sqref="S4:S8 T4:U9 V4:V8 Y4:AC8 AF4:AJ7 K5:M5 R5:R8 O6:O8 L7:L8 M7:N7 AF9:AI9 M12 R13:V13">
    <cfRule type="beginsWith" dxfId="3" priority="410" operator="beginsWith" text="ATR">
      <formula>LEFT((S4),LEN("ATR"))=("ATR")</formula>
    </cfRule>
  </conditionalFormatting>
  <conditionalFormatting sqref="S4:S8 T4:U9 V4:V8 Y4:AC8 AF4:AJ7 K5:M5 R5:R8 O6:O8 L7:L8 M7:N7 AF9:AI9 M12 R13:V13">
    <cfRule type="beginsWith" dxfId="4" priority="411" operator="beginsWith" text="AUJ">
      <formula>LEFT((S4),LEN("AUJ"))=("AUJ")</formula>
    </cfRule>
  </conditionalFormatting>
  <conditionalFormatting sqref="S4:S8 T4:U9 V4:V8 Y4:AC8 AF4:AJ7 K5:M5 R5:R8 O6:O8 L7:L8 M7:N7 AF9:AI9 M12 R13:V13">
    <cfRule type="beginsWith" dxfId="5" priority="412" operator="beginsWith" text="REC">
      <formula>LEFT((S4),LEN("REC"))=("REC")</formula>
    </cfRule>
  </conditionalFormatting>
  <conditionalFormatting sqref="S4:S8 T4:U9 V4:V8 Y4:AC8 AF4:AJ7 K5:M5 R5:R8 O6:O8 L7:L8 M7:N7 AF9:AI9 M12 R13:V13">
    <cfRule type="beginsWith" dxfId="6" priority="413" operator="beginsWith" text="CLI">
      <formula>LEFT((S4),LEN("CLI"))=("CLI")</formula>
    </cfRule>
  </conditionalFormatting>
  <conditionalFormatting sqref="S4:S8 T4:U9 V4:V8 Y4:AC8 AF4:AJ7 K5:M5 R5:R8 O6:O8 L7:L8 M7:N7 AF9:AI9 M12 R13:V13">
    <cfRule type="beginsWith" dxfId="7" priority="414" operator="beginsWith" text="INT">
      <formula>LEFT((S4),LEN("INT"))=("INT")</formula>
    </cfRule>
  </conditionalFormatting>
  <conditionalFormatting sqref="S4:S8 T4:U9 V4:V8 Y4:AC8 AF4:AJ7 K5:M5 R5:R8 O6:O8 L7:L8 M7:N7 AF9:AI9 M12 R13:V13">
    <cfRule type="beginsWith" dxfId="8" priority="415" operator="beginsWith" text="CLIC">
      <formula>LEFT((S4),LEN("CLIC"))=("CLIC")</formula>
    </cfRule>
  </conditionalFormatting>
  <conditionalFormatting sqref="Y4:Y6 AF4:AF6 S5:V6 Z5:AC6 AG5:AG7 AH5:AJ6">
    <cfRule type="beginsWith" dxfId="0" priority="416" operator="beginsWith" text="PRE">
      <formula>LEFT((Y4),LEN("PRE"))=("PRE")</formula>
    </cfRule>
  </conditionalFormatting>
  <conditionalFormatting sqref="Y4:Y6 AF4:AF6 S5:V6 Z5:AC6 AG5:AG7 AH5:AJ6">
    <cfRule type="beginsWith" dxfId="1" priority="417" operator="beginsWith" text="VRE">
      <formula>LEFT((Y4),LEN("VRE"))=("VRE")</formula>
    </cfRule>
  </conditionalFormatting>
  <conditionalFormatting sqref="Y4:Y6 AF4:AF6 S5:V6 Z5:AC6 AG5:AG7 AH5:AJ6">
    <cfRule type="beginsWith" dxfId="2" priority="418" operator="beginsWith" text="ONL">
      <formula>LEFT((Y4),LEN("ONL"))=("ONL")</formula>
    </cfRule>
  </conditionalFormatting>
  <conditionalFormatting sqref="Y4:Y6 AF4:AF6 S5:V6 Z5:AC6 AG5:AG7 AH5:AJ6">
    <cfRule type="beginsWith" dxfId="3" priority="419" operator="beginsWith" text="ATR">
      <formula>LEFT((Y4),LEN("ATR"))=("ATR")</formula>
    </cfRule>
  </conditionalFormatting>
  <conditionalFormatting sqref="Y4:Y6 AF4:AF6 S5:V6 Z5:AC6 AG5:AG7 AH5:AJ6">
    <cfRule type="beginsWith" dxfId="4" priority="420" operator="beginsWith" text="AUJ">
      <formula>LEFT((Y4),LEN("AUJ"))=("AUJ")</formula>
    </cfRule>
  </conditionalFormatting>
  <conditionalFormatting sqref="Y4:Y6 AF4:AF6 S5:V6 Z5:AC6 AG5:AG7 AH5:AJ6">
    <cfRule type="beginsWith" dxfId="5" priority="421" operator="beginsWith" text="REC">
      <formula>LEFT((Y4),LEN("REC"))=("REC")</formula>
    </cfRule>
  </conditionalFormatting>
  <conditionalFormatting sqref="Y4:Y6 AF4:AF6 S5:V6 Z5:AC6 AG5:AG7 AH5:AJ6">
    <cfRule type="beginsWith" dxfId="6" priority="422" operator="beginsWith" text="CLI">
      <formula>LEFT((Y4),LEN("CLI"))=("CLI")</formula>
    </cfRule>
  </conditionalFormatting>
  <conditionalFormatting sqref="Y4:Y6 AF4:AF6 S5:V6 Z5:AC6 AG5:AG7 AH5:AJ6">
    <cfRule type="beginsWith" dxfId="7" priority="423" operator="beginsWith" text="INT">
      <formula>LEFT((Y4),LEN("INT"))=("INT")</formula>
    </cfRule>
  </conditionalFormatting>
  <conditionalFormatting sqref="Y4:Y6 AF4:AF6 S5:V6 Z5:AC6 AG5:AG7 AH5:AJ6">
    <cfRule type="beginsWith" dxfId="8" priority="424" operator="beginsWith" text="CLIC">
      <formula>LEFT((Y4),LEN("CLIC"))=("CLIC")</formula>
    </cfRule>
  </conditionalFormatting>
  <conditionalFormatting sqref="AF5:AF6 AG5:AG7 AH5:AJ6">
    <cfRule type="beginsWith" dxfId="0" priority="425" operator="beginsWith" text="PRE">
      <formula>LEFT((AF5),LEN("PRE"))=("PRE")</formula>
    </cfRule>
  </conditionalFormatting>
  <conditionalFormatting sqref="AF5:AF6 AG5:AG7 AH5:AJ6">
    <cfRule type="beginsWith" dxfId="1" priority="426" operator="beginsWith" text="VRE">
      <formula>LEFT((AF5),LEN("VRE"))=("VRE")</formula>
    </cfRule>
  </conditionalFormatting>
  <conditionalFormatting sqref="AF5:AF6 AG5:AG7 AH5:AJ6">
    <cfRule type="beginsWith" dxfId="2" priority="427" operator="beginsWith" text="ONL">
      <formula>LEFT((AF5),LEN("ONL"))=("ONL")</formula>
    </cfRule>
  </conditionalFormatting>
  <conditionalFormatting sqref="AF5:AF6 AG5:AG7 AH5:AJ6">
    <cfRule type="beginsWith" dxfId="3" priority="428" operator="beginsWith" text="ATR">
      <formula>LEFT((AF5),LEN("ATR"))=("ATR")</formula>
    </cfRule>
  </conditionalFormatting>
  <conditionalFormatting sqref="AF5:AF6 AG5:AG7 AH5:AJ6">
    <cfRule type="beginsWith" dxfId="4" priority="429" operator="beginsWith" text="AUJ">
      <formula>LEFT((AF5),LEN("AUJ"))=("AUJ")</formula>
    </cfRule>
  </conditionalFormatting>
  <conditionalFormatting sqref="AF5:AF6 AG5:AG7 AH5:AJ6">
    <cfRule type="beginsWith" dxfId="5" priority="430" operator="beginsWith" text="REC">
      <formula>LEFT((AF5),LEN("REC"))=("REC")</formula>
    </cfRule>
  </conditionalFormatting>
  <conditionalFormatting sqref="AF5:AF6 AG5:AG7 AH5:AJ6">
    <cfRule type="beginsWith" dxfId="6" priority="431" operator="beginsWith" text="CLI">
      <formula>LEFT((AF5),LEN("CLI"))=("CLI")</formula>
    </cfRule>
  </conditionalFormatting>
  <conditionalFormatting sqref="AF5:AF6 AG5:AG7 AH5:AJ6">
    <cfRule type="beginsWith" dxfId="7" priority="432" operator="beginsWith" text="INT">
      <formula>LEFT((AF5),LEN("INT"))=("INT")</formula>
    </cfRule>
  </conditionalFormatting>
  <conditionalFormatting sqref="AF5:AF6 AG5:AG7 AH5:AJ6">
    <cfRule type="beginsWith" dxfId="8" priority="433" operator="beginsWith" text="CLIC">
      <formula>LEFT((AF5),LEN("CLIC"))=("CLIC")</formula>
    </cfRule>
  </conditionalFormatting>
  <conditionalFormatting sqref="K9:M9 R9:V9 AF9:AI9 O12 R12:V12">
    <cfRule type="beginsWith" dxfId="0" priority="434" operator="beginsWith" text="PRE">
      <formula>LEFT((K9),LEN("PRE"))=("PRE")</formula>
    </cfRule>
  </conditionalFormatting>
  <conditionalFormatting sqref="K9:M9 R9:V9 AF9:AI9 O12 R12:V12">
    <cfRule type="beginsWith" dxfId="1" priority="435" operator="beginsWith" text="VRE">
      <formula>LEFT((K9),LEN("VRE"))=("VRE")</formula>
    </cfRule>
  </conditionalFormatting>
  <conditionalFormatting sqref="K9:M9 R9:V9 AF9:AI9 O12 R12:V12">
    <cfRule type="beginsWith" dxfId="2" priority="436" operator="beginsWith" text="ONL">
      <formula>LEFT((K9),LEN("ONL"))=("ONL")</formula>
    </cfRule>
  </conditionalFormatting>
  <conditionalFormatting sqref="K9:M9 R9:V9 AF9:AI9 O12 R12:V12">
    <cfRule type="beginsWith" dxfId="3" priority="437" operator="beginsWith" text="ATR">
      <formula>LEFT((K9),LEN("ATR"))=("ATR")</formula>
    </cfRule>
  </conditionalFormatting>
  <conditionalFormatting sqref="K9:M9 R9:V9 AF9:AI9 O12 R12:V12">
    <cfRule type="beginsWith" dxfId="4" priority="438" operator="beginsWith" text="AUJ">
      <formula>LEFT((K9),LEN("AUJ"))=("AUJ")</formula>
    </cfRule>
  </conditionalFormatting>
  <conditionalFormatting sqref="K9:M9 R9:V9 AF9:AI9 O12 R12:V12">
    <cfRule type="beginsWith" dxfId="5" priority="439" operator="beginsWith" text="REC">
      <formula>LEFT((K9),LEN("REC"))=("REC")</formula>
    </cfRule>
  </conditionalFormatting>
  <conditionalFormatting sqref="K9:M9 R9:V9 AF9:AI9 O12 R12:V12">
    <cfRule type="beginsWith" dxfId="6" priority="440" operator="beginsWith" text="CLI">
      <formula>LEFT((K9),LEN("CLI"))=("CLI")</formula>
    </cfRule>
  </conditionalFormatting>
  <conditionalFormatting sqref="K9:M9 R9:V9 AF9:AI9 O12 R12:V12">
    <cfRule type="beginsWith" dxfId="7" priority="441" operator="beginsWith" text="INT">
      <formula>LEFT((K9),LEN("INT"))=("INT")</formula>
    </cfRule>
  </conditionalFormatting>
  <conditionalFormatting sqref="K9:M9 R9:V9 AF9:AI9 O12 R12:V12">
    <cfRule type="beginsWith" dxfId="8" priority="442" operator="beginsWith" text="CLIC">
      <formula>LEFT((K9),LEN("CLIC"))=("CLIC")</formula>
    </cfRule>
  </conditionalFormatting>
  <conditionalFormatting sqref="AG9:AJ9">
    <cfRule type="beginsWith" dxfId="0" priority="443" operator="beginsWith" text="PRE">
      <formula>LEFT((AG9),LEN("PRE"))=("PRE")</formula>
    </cfRule>
  </conditionalFormatting>
  <conditionalFormatting sqref="AG9:AJ9">
    <cfRule type="beginsWith" dxfId="1" priority="444" operator="beginsWith" text="VRE">
      <formula>LEFT((AG9),LEN("VRE"))=("VRE")</formula>
    </cfRule>
  </conditionalFormatting>
  <conditionalFormatting sqref="AG9:AJ9">
    <cfRule type="beginsWith" dxfId="2" priority="445" operator="beginsWith" text="ONL">
      <formula>LEFT((AG9),LEN("ONL"))=("ONL")</formula>
    </cfRule>
  </conditionalFormatting>
  <conditionalFormatting sqref="AG9:AJ9">
    <cfRule type="beginsWith" dxfId="3" priority="446" operator="beginsWith" text="ATR">
      <formula>LEFT((AG9),LEN("ATR"))=("ATR")</formula>
    </cfRule>
  </conditionalFormatting>
  <conditionalFormatting sqref="AG9:AJ9">
    <cfRule type="beginsWith" dxfId="4" priority="447" operator="beginsWith" text="AUJ">
      <formula>LEFT((AG9),LEN("AUJ"))=("AUJ")</formula>
    </cfRule>
  </conditionalFormatting>
  <conditionalFormatting sqref="AG9:AJ9">
    <cfRule type="beginsWith" dxfId="5" priority="448" operator="beginsWith" text="REC">
      <formula>LEFT((AG9),LEN("REC"))=("REC")</formula>
    </cfRule>
  </conditionalFormatting>
  <conditionalFormatting sqref="AG9:AJ9">
    <cfRule type="beginsWith" dxfId="6" priority="449" operator="beginsWith" text="CLI">
      <formula>LEFT((AG9),LEN("CLI"))=("CLI")</formula>
    </cfRule>
  </conditionalFormatting>
  <conditionalFormatting sqref="AG9:AJ9">
    <cfRule type="beginsWith" dxfId="7" priority="450" operator="beginsWith" text="INT">
      <formula>LEFT((AG9),LEN("INT"))=("INT")</formula>
    </cfRule>
  </conditionalFormatting>
  <conditionalFormatting sqref="AG9:AJ9">
    <cfRule type="beginsWith" dxfId="8" priority="451" operator="beginsWith" text="CLIC">
      <formula>LEFT((AG9),LEN("CLIC"))=("CLIC")</formula>
    </cfRule>
  </conditionalFormatting>
  <conditionalFormatting sqref="C15:C17 C19:C21 C23">
    <cfRule type="beginsWith" dxfId="2" priority="452" operator="beginsWith" text="ONL">
      <formula>LEFT((C15),LEN("ONL"))=("ONL")</formula>
    </cfRule>
  </conditionalFormatting>
  <conditionalFormatting sqref="C15:C17 C19:C21 C23">
    <cfRule type="beginsWith" dxfId="3" priority="453" operator="beginsWith" text="ATR">
      <formula>LEFT((C15),LEN("ATR"))=("ATR")</formula>
    </cfRule>
  </conditionalFormatting>
  <conditionalFormatting sqref="C15:C17 C19:C21 C23">
    <cfRule type="beginsWith" dxfId="4" priority="454" operator="beginsWith" text="AUJ">
      <formula>LEFT((C15),LEN("AUJ"))=("AUJ")</formula>
    </cfRule>
  </conditionalFormatting>
  <conditionalFormatting sqref="C15:C17 C19:C21 C23">
    <cfRule type="beginsWith" dxfId="5" priority="455" operator="beginsWith" text="REC">
      <formula>LEFT((C15),LEN("REC"))=("REC")</formula>
    </cfRule>
  </conditionalFormatting>
  <conditionalFormatting sqref="C15:C17 C19:C21 C23">
    <cfRule type="beginsWith" dxfId="6" priority="456" operator="beginsWith" text="CLI">
      <formula>LEFT((C15),LEN("CLI"))=("CLI")</formula>
    </cfRule>
  </conditionalFormatting>
  <conditionalFormatting sqref="C15:C17 C19:C21 C23">
    <cfRule type="beginsWith" dxfId="7" priority="457" operator="beginsWith" text="INT">
      <formula>LEFT((C15),LEN("INT"))=("INT")</formula>
    </cfRule>
  </conditionalFormatting>
  <conditionalFormatting sqref="AP12 C24">
    <cfRule type="beginsWith" dxfId="2" priority="458" operator="beginsWith" text="ONL">
      <formula>LEFT((AP12),LEN("ONL"))=("ONL")</formula>
    </cfRule>
  </conditionalFormatting>
  <conditionalFormatting sqref="AP12 C24">
    <cfRule type="beginsWith" dxfId="3" priority="459" operator="beginsWith" text="ATR">
      <formula>LEFT((AP12),LEN("ATR"))=("ATR")</formula>
    </cfRule>
  </conditionalFormatting>
  <conditionalFormatting sqref="AP12 C24">
    <cfRule type="beginsWith" dxfId="4" priority="460" operator="beginsWith" text="AUJ">
      <formula>LEFT((AP12),LEN("AUJ"))=("AUJ")</formula>
    </cfRule>
  </conditionalFormatting>
  <conditionalFormatting sqref="AP12 C24">
    <cfRule type="beginsWith" dxfId="5" priority="461" operator="beginsWith" text="REC">
      <formula>LEFT((AP12),LEN("REC"))=("REC")</formula>
    </cfRule>
  </conditionalFormatting>
  <conditionalFormatting sqref="AP12 C24">
    <cfRule type="beginsWith" dxfId="6" priority="462" operator="beginsWith" text="CLI">
      <formula>LEFT((AP12),LEN("CLI"))=("CLI")</formula>
    </cfRule>
  </conditionalFormatting>
  <conditionalFormatting sqref="AP12 C24">
    <cfRule type="beginsWith" dxfId="7" priority="463" operator="beginsWith" text="INT">
      <formula>LEFT((AP12),LEN("INT"))=("INT")</formula>
    </cfRule>
  </conditionalFormatting>
  <conditionalFormatting sqref="C18">
    <cfRule type="beginsWith" dxfId="2" priority="464" operator="beginsWith" text="ONL">
      <formula>LEFT((C18),LEN("ONL"))=("ONL")</formula>
    </cfRule>
  </conditionalFormatting>
  <conditionalFormatting sqref="C18">
    <cfRule type="beginsWith" dxfId="3" priority="465" operator="beginsWith" text="ATR">
      <formula>LEFT((C18),LEN("ATR"))=("ATR")</formula>
    </cfRule>
  </conditionalFormatting>
  <conditionalFormatting sqref="C18">
    <cfRule type="beginsWith" dxfId="4" priority="466" operator="beginsWith" text="AUJ">
      <formula>LEFT((C18),LEN("AUJ"))=("AUJ")</formula>
    </cfRule>
  </conditionalFormatting>
  <conditionalFormatting sqref="C18">
    <cfRule type="beginsWith" dxfId="5" priority="467" operator="beginsWith" text="REC">
      <formula>LEFT((C18),LEN("REC"))=("REC")</formula>
    </cfRule>
  </conditionalFormatting>
  <conditionalFormatting sqref="C18">
    <cfRule type="beginsWith" dxfId="6" priority="468" operator="beginsWith" text="CLI">
      <formula>LEFT((C18),LEN("CLI"))=("CLI")</formula>
    </cfRule>
  </conditionalFormatting>
  <conditionalFormatting sqref="C18">
    <cfRule type="beginsWith" dxfId="7" priority="469" operator="beginsWith" text="INT">
      <formula>LEFT((C18),LEN("INT"))=("INT")</formula>
    </cfRule>
  </conditionalFormatting>
  <conditionalFormatting sqref="C22">
    <cfRule type="beginsWith" dxfId="0" priority="470" operator="beginsWith" text="PRE">
      <formula>LEFT((C22),LEN("PRE"))=("PRE")</formula>
    </cfRule>
  </conditionalFormatting>
  <conditionalFormatting sqref="C22">
    <cfRule type="beginsWith" dxfId="1" priority="471" operator="beginsWith" text="VRE">
      <formula>LEFT((C22),LEN("VRE"))=("VRE")</formula>
    </cfRule>
  </conditionalFormatting>
  <conditionalFormatting sqref="C22">
    <cfRule type="beginsWith" dxfId="2" priority="472" operator="beginsWith" text="ONL">
      <formula>LEFT((C22),LEN("ONL"))=("ONL")</formula>
    </cfRule>
  </conditionalFormatting>
  <conditionalFormatting sqref="C22">
    <cfRule type="beginsWith" dxfId="3" priority="473" operator="beginsWith" text="ATR">
      <formula>LEFT((C22),LEN("ATR"))=("ATR")</formula>
    </cfRule>
  </conditionalFormatting>
  <conditionalFormatting sqref="C22">
    <cfRule type="beginsWith" dxfId="4" priority="474" operator="beginsWith" text="AUJ">
      <formula>LEFT((C22),LEN("AUJ"))=("AUJ")</formula>
    </cfRule>
  </conditionalFormatting>
  <conditionalFormatting sqref="C22">
    <cfRule type="beginsWith" dxfId="5" priority="475" operator="beginsWith" text="REC">
      <formula>LEFT((C22),LEN("REC"))=("REC")</formula>
    </cfRule>
  </conditionalFormatting>
  <conditionalFormatting sqref="C22">
    <cfRule type="beginsWith" dxfId="6" priority="476" operator="beginsWith" text="CLI">
      <formula>LEFT((C22),LEN("CLI"))=("CLI")</formula>
    </cfRule>
  </conditionalFormatting>
  <conditionalFormatting sqref="C22">
    <cfRule type="beginsWith" dxfId="7" priority="477" operator="beginsWith" text="INT">
      <formula>LEFT((C22),LEN("INT"))=("INT")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8" width="20.71"/>
    <col customWidth="1" min="9" max="9" width="12.71"/>
    <col customWidth="1" min="10" max="10" width="12.86"/>
    <col customWidth="1" min="11" max="11" width="20.71"/>
    <col customWidth="1" min="12" max="15" width="22.86"/>
    <col customWidth="1" min="16" max="16" width="15.43"/>
    <col customWidth="1" min="17" max="17" width="12.71"/>
    <col customWidth="1" min="18" max="22" width="25.71"/>
    <col customWidth="1" min="23" max="23" width="17.29"/>
    <col customWidth="1" min="24" max="24" width="12.71"/>
    <col customWidth="1" min="25" max="29" width="20.71"/>
    <col customWidth="1" min="30" max="31" width="12.71"/>
    <col customWidth="1" min="32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04"/>
      <c r="B1" s="2"/>
      <c r="C1" s="3" t="s">
        <v>66</v>
      </c>
      <c r="D1" s="105">
        <v>2026.0</v>
      </c>
      <c r="E1" s="106" t="s">
        <v>333</v>
      </c>
      <c r="F1" s="107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40"/>
      <c r="AL1" s="12"/>
      <c r="AM1" s="12">
        <f>A2</f>
        <v>23</v>
      </c>
      <c r="AN1" s="13"/>
      <c r="AO1" s="13"/>
      <c r="AP1" s="13"/>
      <c r="AQ1" s="12"/>
      <c r="AR1" s="13"/>
      <c r="AS1" s="13"/>
    </row>
    <row r="2" ht="24.75" customHeight="1">
      <c r="A2" s="14">
        <f>NETWORKDAYS($A$4,$A$5)</f>
        <v>23</v>
      </c>
      <c r="B2" s="15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40"/>
      <c r="AL2" s="19"/>
      <c r="AM2" s="19"/>
      <c r="AN2" s="21"/>
      <c r="AO2" s="21"/>
      <c r="AP2" s="21"/>
      <c r="AQ2" s="19"/>
      <c r="AR2" s="21"/>
      <c r="AS2" s="21"/>
    </row>
    <row r="3" ht="30.0" customHeight="1">
      <c r="A3" s="12">
        <f>COUNTA(B4:B7)</f>
        <v>4</v>
      </c>
      <c r="B3" s="73" t="s">
        <v>2</v>
      </c>
      <c r="C3" s="23" t="s">
        <v>3</v>
      </c>
      <c r="D3" s="74">
        <v>46202.0</v>
      </c>
      <c r="E3" s="25">
        <f t="shared" ref="E3:AJ3" si="2">D3+1</f>
        <v>46203</v>
      </c>
      <c r="F3" s="25">
        <f t="shared" si="2"/>
        <v>46204</v>
      </c>
      <c r="G3" s="25">
        <f t="shared" si="2"/>
        <v>46205</v>
      </c>
      <c r="H3" s="25">
        <f t="shared" si="2"/>
        <v>46206</v>
      </c>
      <c r="I3" s="26">
        <f t="shared" si="2"/>
        <v>46207</v>
      </c>
      <c r="J3" s="26">
        <f t="shared" si="2"/>
        <v>46208</v>
      </c>
      <c r="K3" s="25">
        <f t="shared" si="2"/>
        <v>46209</v>
      </c>
      <c r="L3" s="25">
        <f t="shared" si="2"/>
        <v>46210</v>
      </c>
      <c r="M3" s="25">
        <f t="shared" si="2"/>
        <v>46211</v>
      </c>
      <c r="N3" s="25">
        <f t="shared" si="2"/>
        <v>46212</v>
      </c>
      <c r="O3" s="25">
        <f t="shared" si="2"/>
        <v>46213</v>
      </c>
      <c r="P3" s="26">
        <f t="shared" si="2"/>
        <v>46214</v>
      </c>
      <c r="Q3" s="26">
        <f t="shared" si="2"/>
        <v>46215</v>
      </c>
      <c r="R3" s="25">
        <f t="shared" si="2"/>
        <v>46216</v>
      </c>
      <c r="S3" s="25">
        <f t="shared" si="2"/>
        <v>46217</v>
      </c>
      <c r="T3" s="25">
        <f t="shared" si="2"/>
        <v>46218</v>
      </c>
      <c r="U3" s="25">
        <f t="shared" si="2"/>
        <v>46219</v>
      </c>
      <c r="V3" s="25">
        <f t="shared" si="2"/>
        <v>46220</v>
      </c>
      <c r="W3" s="26">
        <f t="shared" si="2"/>
        <v>46221</v>
      </c>
      <c r="X3" s="26">
        <f t="shared" si="2"/>
        <v>46222</v>
      </c>
      <c r="Y3" s="25">
        <f t="shared" si="2"/>
        <v>46223</v>
      </c>
      <c r="Z3" s="25">
        <f t="shared" si="2"/>
        <v>46224</v>
      </c>
      <c r="AA3" s="25">
        <f t="shared" si="2"/>
        <v>46225</v>
      </c>
      <c r="AB3" s="25">
        <f t="shared" si="2"/>
        <v>46226</v>
      </c>
      <c r="AC3" s="25">
        <f t="shared" si="2"/>
        <v>46227</v>
      </c>
      <c r="AD3" s="26">
        <f t="shared" si="2"/>
        <v>46228</v>
      </c>
      <c r="AE3" s="26">
        <f t="shared" si="2"/>
        <v>46229</v>
      </c>
      <c r="AF3" s="25">
        <f t="shared" si="2"/>
        <v>46230</v>
      </c>
      <c r="AG3" s="25">
        <f t="shared" si="2"/>
        <v>46231</v>
      </c>
      <c r="AH3" s="25">
        <f t="shared" si="2"/>
        <v>46232</v>
      </c>
      <c r="AI3" s="25">
        <f t="shared" si="2"/>
        <v>46233</v>
      </c>
      <c r="AJ3" s="25">
        <f t="shared" si="2"/>
        <v>46234</v>
      </c>
      <c r="AK3" s="40"/>
      <c r="AL3" s="27" t="s">
        <v>4</v>
      </c>
      <c r="AM3" s="27" t="s">
        <v>5</v>
      </c>
      <c r="AN3" s="27" t="s">
        <v>6</v>
      </c>
      <c r="AO3" s="13"/>
      <c r="AP3" s="13"/>
      <c r="AQ3" s="12"/>
      <c r="AR3" s="13"/>
      <c r="AS3" s="27" t="s">
        <v>6</v>
      </c>
    </row>
    <row r="4" ht="63.0" customHeight="1">
      <c r="A4" s="29">
        <v>46204.0</v>
      </c>
      <c r="B4" s="30" t="s">
        <v>7</v>
      </c>
      <c r="C4" s="31" t="s">
        <v>8</v>
      </c>
      <c r="D4" s="38" t="s">
        <v>14</v>
      </c>
      <c r="E4" s="35" t="s">
        <v>334</v>
      </c>
      <c r="F4" s="38" t="s">
        <v>14</v>
      </c>
      <c r="G4" s="35" t="s">
        <v>335</v>
      </c>
      <c r="H4" s="35" t="s">
        <v>336</v>
      </c>
      <c r="I4" s="34"/>
      <c r="J4" s="34"/>
      <c r="K4" s="78" t="s">
        <v>118</v>
      </c>
      <c r="L4" s="78" t="s">
        <v>118</v>
      </c>
      <c r="M4" s="78" t="s">
        <v>118</v>
      </c>
      <c r="N4" s="78" t="s">
        <v>118</v>
      </c>
      <c r="O4" s="78" t="s">
        <v>118</v>
      </c>
      <c r="P4" s="108"/>
      <c r="Q4" s="108"/>
      <c r="R4" s="78" t="s">
        <v>118</v>
      </c>
      <c r="S4" s="78" t="s">
        <v>118</v>
      </c>
      <c r="T4" s="78" t="s">
        <v>118</v>
      </c>
      <c r="U4" s="78" t="s">
        <v>118</v>
      </c>
      <c r="V4" s="78" t="s">
        <v>118</v>
      </c>
      <c r="W4" s="108"/>
      <c r="X4" s="108"/>
      <c r="Y4" s="77" t="s">
        <v>164</v>
      </c>
      <c r="Z4" s="77" t="s">
        <v>164</v>
      </c>
      <c r="AA4" s="77" t="s">
        <v>164</v>
      </c>
      <c r="AB4" s="77" t="s">
        <v>164</v>
      </c>
      <c r="AC4" s="77" t="s">
        <v>164</v>
      </c>
      <c r="AD4" s="108"/>
      <c r="AE4" s="108"/>
      <c r="AF4" s="109" t="s">
        <v>164</v>
      </c>
      <c r="AG4" s="109" t="s">
        <v>164</v>
      </c>
      <c r="AH4" s="109" t="s">
        <v>164</v>
      </c>
      <c r="AI4" s="109" t="s">
        <v>164</v>
      </c>
      <c r="AJ4" s="109" t="s">
        <v>164</v>
      </c>
      <c r="AK4" s="40"/>
      <c r="AL4" s="12">
        <f t="shared" ref="AL4:AL11" si="3">$A$2-(COUNTIF(G4:AJ4,"AUJ*"))</f>
        <v>13</v>
      </c>
      <c r="AM4" s="12">
        <f t="shared" ref="AM4:AM11" si="4">(COUNTIF(G4:AJ4,"CLI*")+COUNTIF(G4:AJ4,"ATR*")+COUNTIF(G4:AJ4,"INT*")+COUNTIF(G4:AJ4,"VRE*")+COUNTIF(G4:AJ4,"ONL*"))</f>
        <v>12</v>
      </c>
      <c r="AN4" s="41">
        <f t="shared" ref="AN4:AN12" si="5">IFERROR(AM4/AL4,0)</f>
        <v>0.9230769231</v>
      </c>
      <c r="AO4" s="13"/>
      <c r="AP4" s="69" t="s">
        <v>16</v>
      </c>
      <c r="AQ4" s="12" t="str">
        <f t="shared" ref="AQ4:AQ13" si="6">AK16</f>
        <v/>
      </c>
      <c r="AR4" s="13"/>
      <c r="AS4" s="41">
        <f>AN15</f>
        <v>0.7413793103</v>
      </c>
    </row>
    <row r="5" ht="62.25" customHeight="1">
      <c r="A5" s="29">
        <v>46234.0</v>
      </c>
      <c r="B5" s="43" t="s">
        <v>17</v>
      </c>
      <c r="C5" s="44" t="s">
        <v>18</v>
      </c>
      <c r="D5" s="38" t="s">
        <v>14</v>
      </c>
      <c r="E5" s="35" t="s">
        <v>334</v>
      </c>
      <c r="F5" s="38" t="s">
        <v>14</v>
      </c>
      <c r="G5" s="110"/>
      <c r="H5" s="110"/>
      <c r="I5" s="34"/>
      <c r="J5" s="34"/>
      <c r="K5" s="38" t="s">
        <v>14</v>
      </c>
      <c r="L5" s="35" t="s">
        <v>337</v>
      </c>
      <c r="M5" s="35" t="s">
        <v>337</v>
      </c>
      <c r="N5" s="35" t="s">
        <v>337</v>
      </c>
      <c r="O5" s="35" t="s">
        <v>337</v>
      </c>
      <c r="P5" s="38" t="s">
        <v>14</v>
      </c>
      <c r="Q5" s="108"/>
      <c r="R5" s="77" t="s">
        <v>164</v>
      </c>
      <c r="S5" s="77" t="s">
        <v>164</v>
      </c>
      <c r="T5" s="77" t="s">
        <v>164</v>
      </c>
      <c r="U5" s="77" t="s">
        <v>164</v>
      </c>
      <c r="V5" s="77" t="s">
        <v>164</v>
      </c>
      <c r="W5" s="108"/>
      <c r="X5" s="108"/>
      <c r="Y5" s="77" t="s">
        <v>164</v>
      </c>
      <c r="Z5" s="77" t="s">
        <v>164</v>
      </c>
      <c r="AA5" s="77" t="s">
        <v>164</v>
      </c>
      <c r="AB5" s="77" t="s">
        <v>164</v>
      </c>
      <c r="AC5" s="77" t="s">
        <v>164</v>
      </c>
      <c r="AD5" s="108"/>
      <c r="AE5" s="108"/>
      <c r="AF5" s="77" t="s">
        <v>164</v>
      </c>
      <c r="AG5" s="77" t="s">
        <v>164</v>
      </c>
      <c r="AH5" s="77" t="s">
        <v>164</v>
      </c>
      <c r="AI5" s="77" t="s">
        <v>164</v>
      </c>
      <c r="AJ5" s="77" t="s">
        <v>164</v>
      </c>
      <c r="AK5" s="40"/>
      <c r="AL5" s="12">
        <f t="shared" si="3"/>
        <v>8</v>
      </c>
      <c r="AM5" s="12">
        <f t="shared" si="4"/>
        <v>6</v>
      </c>
      <c r="AN5" s="41">
        <f t="shared" si="5"/>
        <v>0.75</v>
      </c>
      <c r="AO5" s="13"/>
      <c r="AP5" s="69" t="s">
        <v>33</v>
      </c>
      <c r="AQ5" s="12">
        <f t="shared" si="6"/>
        <v>0</v>
      </c>
      <c r="AR5" s="13"/>
      <c r="AS5" s="13"/>
    </row>
    <row r="6" ht="71.25" customHeight="1">
      <c r="A6" s="49"/>
      <c r="B6" s="43" t="s">
        <v>34</v>
      </c>
      <c r="C6" s="44" t="s">
        <v>35</v>
      </c>
      <c r="D6" s="35" t="s">
        <v>287</v>
      </c>
      <c r="E6" s="35" t="s">
        <v>338</v>
      </c>
      <c r="F6" s="35" t="s">
        <v>339</v>
      </c>
      <c r="G6" s="78" t="s">
        <v>295</v>
      </c>
      <c r="H6" s="35" t="s">
        <v>340</v>
      </c>
      <c r="I6" s="34"/>
      <c r="J6" s="34"/>
      <c r="K6" s="48" t="s">
        <v>341</v>
      </c>
      <c r="L6" s="35" t="s">
        <v>342</v>
      </c>
      <c r="M6" s="35" t="s">
        <v>343</v>
      </c>
      <c r="N6" s="35" t="s">
        <v>344</v>
      </c>
      <c r="O6" s="35" t="s">
        <v>345</v>
      </c>
      <c r="P6" s="108"/>
      <c r="Q6" s="108"/>
      <c r="R6" s="35" t="s">
        <v>346</v>
      </c>
      <c r="S6" s="35"/>
      <c r="T6" s="35" t="s">
        <v>347</v>
      </c>
      <c r="U6" s="35" t="s">
        <v>347</v>
      </c>
      <c r="V6" s="35" t="s">
        <v>348</v>
      </c>
      <c r="W6" s="108"/>
      <c r="X6" s="108"/>
      <c r="Y6" s="48" t="s">
        <v>14</v>
      </c>
      <c r="Z6" s="35" t="s">
        <v>349</v>
      </c>
      <c r="AA6" s="35" t="s">
        <v>349</v>
      </c>
      <c r="AB6" s="35" t="s">
        <v>349</v>
      </c>
      <c r="AC6" s="35" t="s">
        <v>349</v>
      </c>
      <c r="AD6" s="108"/>
      <c r="AE6" s="108"/>
      <c r="AF6" s="35" t="s">
        <v>349</v>
      </c>
      <c r="AG6" s="35" t="s">
        <v>349</v>
      </c>
      <c r="AH6" s="35" t="s">
        <v>349</v>
      </c>
      <c r="AI6" s="35" t="s">
        <v>349</v>
      </c>
      <c r="AJ6" s="48" t="s">
        <v>14</v>
      </c>
      <c r="AK6" s="40"/>
      <c r="AL6" s="12">
        <f t="shared" si="3"/>
        <v>22</v>
      </c>
      <c r="AM6" s="12">
        <f t="shared" si="4"/>
        <v>16</v>
      </c>
      <c r="AN6" s="41">
        <f t="shared" si="5"/>
        <v>0.7272727273</v>
      </c>
      <c r="AO6" s="13"/>
      <c r="AP6" s="69" t="s">
        <v>53</v>
      </c>
      <c r="AQ6" s="12">
        <f t="shared" si="6"/>
        <v>6</v>
      </c>
      <c r="AR6" s="13"/>
      <c r="AS6" s="13"/>
    </row>
    <row r="7" ht="105.75" customHeight="1">
      <c r="A7" s="49"/>
      <c r="B7" s="43" t="s">
        <v>54</v>
      </c>
      <c r="C7" s="44" t="s">
        <v>8</v>
      </c>
      <c r="D7" s="35" t="s">
        <v>350</v>
      </c>
      <c r="E7" s="35" t="s">
        <v>350</v>
      </c>
      <c r="F7" s="35" t="s">
        <v>350</v>
      </c>
      <c r="G7" s="35" t="s">
        <v>350</v>
      </c>
      <c r="H7" s="35" t="s">
        <v>351</v>
      </c>
      <c r="I7" s="34"/>
      <c r="J7" s="34"/>
      <c r="K7" s="35" t="s">
        <v>352</v>
      </c>
      <c r="L7" s="35" t="s">
        <v>353</v>
      </c>
      <c r="M7" s="35" t="s">
        <v>354</v>
      </c>
      <c r="N7" s="35" t="s">
        <v>353</v>
      </c>
      <c r="O7" s="35" t="s">
        <v>355</v>
      </c>
      <c r="P7" s="108"/>
      <c r="Q7" s="108"/>
      <c r="R7" s="35" t="s">
        <v>356</v>
      </c>
      <c r="S7" s="35" t="s">
        <v>357</v>
      </c>
      <c r="T7" s="48" t="s">
        <v>358</v>
      </c>
      <c r="U7" s="35" t="s">
        <v>359</v>
      </c>
      <c r="V7" s="35" t="s">
        <v>360</v>
      </c>
      <c r="W7" s="108"/>
      <c r="X7" s="78" t="s">
        <v>118</v>
      </c>
      <c r="Y7" s="78" t="s">
        <v>118</v>
      </c>
      <c r="Z7" s="78" t="s">
        <v>361</v>
      </c>
      <c r="AA7" s="78" t="s">
        <v>362</v>
      </c>
      <c r="AB7" s="78" t="s">
        <v>363</v>
      </c>
      <c r="AC7" s="78" t="s">
        <v>118</v>
      </c>
      <c r="AD7" s="111"/>
      <c r="AE7" s="78" t="s">
        <v>118</v>
      </c>
      <c r="AF7" s="78" t="s">
        <v>118</v>
      </c>
      <c r="AG7" s="78" t="s">
        <v>118</v>
      </c>
      <c r="AH7" s="78" t="s">
        <v>118</v>
      </c>
      <c r="AI7" s="78" t="s">
        <v>118</v>
      </c>
      <c r="AJ7" s="78" t="s">
        <v>118</v>
      </c>
      <c r="AK7" s="40"/>
      <c r="AL7" s="12">
        <f t="shared" si="3"/>
        <v>20</v>
      </c>
      <c r="AM7" s="12">
        <f t="shared" si="4"/>
        <v>17</v>
      </c>
      <c r="AN7" s="41">
        <f t="shared" si="5"/>
        <v>0.85</v>
      </c>
      <c r="AO7" s="13"/>
      <c r="AP7" s="69" t="s">
        <v>57</v>
      </c>
      <c r="AQ7" s="12">
        <f t="shared" si="6"/>
        <v>32</v>
      </c>
      <c r="AR7" s="13"/>
      <c r="AS7" s="13"/>
    </row>
    <row r="8" ht="64.5" customHeight="1">
      <c r="A8" s="13"/>
      <c r="B8" s="43" t="s">
        <v>58</v>
      </c>
      <c r="C8" s="51" t="s">
        <v>59</v>
      </c>
      <c r="D8" s="48" t="s">
        <v>364</v>
      </c>
      <c r="E8" s="48" t="s">
        <v>365</v>
      </c>
      <c r="F8" s="48" t="s">
        <v>365</v>
      </c>
      <c r="G8" s="48" t="s">
        <v>366</v>
      </c>
      <c r="H8" s="48" t="s">
        <v>367</v>
      </c>
      <c r="I8" s="34"/>
      <c r="J8" s="34"/>
      <c r="K8" s="35" t="s">
        <v>368</v>
      </c>
      <c r="L8" s="35" t="s">
        <v>368</v>
      </c>
      <c r="M8" s="35" t="s">
        <v>369</v>
      </c>
      <c r="N8" s="35" t="s">
        <v>369</v>
      </c>
      <c r="O8" s="35" t="s">
        <v>370</v>
      </c>
      <c r="P8" s="108"/>
      <c r="Q8" s="108"/>
      <c r="R8" s="35" t="s">
        <v>370</v>
      </c>
      <c r="S8" s="35" t="s">
        <v>370</v>
      </c>
      <c r="T8" s="35" t="s">
        <v>370</v>
      </c>
      <c r="U8" s="35" t="s">
        <v>359</v>
      </c>
      <c r="V8" s="35" t="s">
        <v>371</v>
      </c>
      <c r="W8" s="108"/>
      <c r="X8" s="108"/>
      <c r="Y8" s="35" t="s">
        <v>371</v>
      </c>
      <c r="Z8" s="35" t="s">
        <v>372</v>
      </c>
      <c r="AA8" s="35" t="s">
        <v>372</v>
      </c>
      <c r="AB8" s="35" t="s">
        <v>372</v>
      </c>
      <c r="AC8" s="35" t="s">
        <v>372</v>
      </c>
      <c r="AD8" s="108"/>
      <c r="AE8" s="108"/>
      <c r="AF8" s="35" t="s">
        <v>373</v>
      </c>
      <c r="AG8" s="35" t="s">
        <v>373</v>
      </c>
      <c r="AH8" s="35" t="s">
        <v>373</v>
      </c>
      <c r="AI8" s="35" t="s">
        <v>373</v>
      </c>
      <c r="AJ8" s="35" t="s">
        <v>374</v>
      </c>
      <c r="AK8" s="40"/>
      <c r="AL8" s="12">
        <f t="shared" si="3"/>
        <v>22</v>
      </c>
      <c r="AM8" s="12">
        <f t="shared" si="4"/>
        <v>21</v>
      </c>
      <c r="AN8" s="41">
        <f t="shared" si="5"/>
        <v>0.9545454545</v>
      </c>
      <c r="AO8" s="13"/>
      <c r="AP8" s="69" t="s">
        <v>63</v>
      </c>
      <c r="AQ8" s="12">
        <f t="shared" si="6"/>
        <v>19</v>
      </c>
      <c r="AR8" s="13"/>
      <c r="AS8" s="13"/>
    </row>
    <row r="9" ht="54.75" customHeight="1">
      <c r="A9" s="13"/>
      <c r="B9" s="43" t="s">
        <v>64</v>
      </c>
      <c r="C9" s="51" t="s">
        <v>59</v>
      </c>
      <c r="D9" s="35" t="s">
        <v>281</v>
      </c>
      <c r="E9" s="35" t="s">
        <v>375</v>
      </c>
      <c r="F9" s="35" t="s">
        <v>375</v>
      </c>
      <c r="G9" s="35" t="s">
        <v>375</v>
      </c>
      <c r="H9" s="35" t="s">
        <v>375</v>
      </c>
      <c r="I9" s="34"/>
      <c r="J9" s="34"/>
      <c r="K9" s="35" t="s">
        <v>376</v>
      </c>
      <c r="L9" s="35" t="s">
        <v>377</v>
      </c>
      <c r="M9" s="35" t="s">
        <v>378</v>
      </c>
      <c r="N9" s="35" t="s">
        <v>379</v>
      </c>
      <c r="O9" s="35" t="s">
        <v>281</v>
      </c>
      <c r="P9" s="108"/>
      <c r="Q9" s="108"/>
      <c r="R9" s="35" t="s">
        <v>380</v>
      </c>
      <c r="S9" s="64" t="s">
        <v>65</v>
      </c>
      <c r="T9" s="64" t="s">
        <v>65</v>
      </c>
      <c r="U9" s="35" t="s">
        <v>359</v>
      </c>
      <c r="V9" s="64" t="s">
        <v>65</v>
      </c>
      <c r="W9" s="108"/>
      <c r="X9" s="108"/>
      <c r="Y9" s="64" t="s">
        <v>65</v>
      </c>
      <c r="Z9" s="35" t="s">
        <v>381</v>
      </c>
      <c r="AA9" s="64" t="s">
        <v>65</v>
      </c>
      <c r="AB9" s="64" t="s">
        <v>65</v>
      </c>
      <c r="AC9" s="64" t="s">
        <v>65</v>
      </c>
      <c r="AD9" s="108"/>
      <c r="AE9" s="108"/>
      <c r="AF9" s="64" t="s">
        <v>65</v>
      </c>
      <c r="AG9" s="64" t="s">
        <v>65</v>
      </c>
      <c r="AH9" s="64" t="s">
        <v>65</v>
      </c>
      <c r="AI9" s="64" t="s">
        <v>65</v>
      </c>
      <c r="AJ9" s="64" t="s">
        <v>65</v>
      </c>
      <c r="AK9" s="40"/>
      <c r="AL9" s="12">
        <f t="shared" si="3"/>
        <v>22</v>
      </c>
      <c r="AM9" s="12">
        <f t="shared" si="4"/>
        <v>18</v>
      </c>
      <c r="AN9" s="41">
        <f t="shared" si="5"/>
        <v>0.8181818182</v>
      </c>
      <c r="AO9" s="13"/>
      <c r="AP9" s="69" t="s">
        <v>66</v>
      </c>
      <c r="AQ9" s="12">
        <f t="shared" si="6"/>
        <v>33</v>
      </c>
      <c r="AR9" s="13"/>
      <c r="AS9" s="13"/>
    </row>
    <row r="10" ht="69.75" customHeight="1">
      <c r="A10" s="13"/>
      <c r="B10" s="43" t="s">
        <v>67</v>
      </c>
      <c r="C10" s="44" t="s">
        <v>68</v>
      </c>
      <c r="D10" s="35" t="s">
        <v>382</v>
      </c>
      <c r="E10" s="48" t="s">
        <v>314</v>
      </c>
      <c r="F10" s="48" t="s">
        <v>315</v>
      </c>
      <c r="G10" s="35" t="s">
        <v>281</v>
      </c>
      <c r="H10" s="35" t="s">
        <v>383</v>
      </c>
      <c r="I10" s="34"/>
      <c r="J10" s="34"/>
      <c r="K10" s="48" t="s">
        <v>384</v>
      </c>
      <c r="L10" s="48" t="s">
        <v>384</v>
      </c>
      <c r="M10" s="35" t="s">
        <v>281</v>
      </c>
      <c r="N10" s="48" t="s">
        <v>385</v>
      </c>
      <c r="O10" s="48" t="s">
        <v>386</v>
      </c>
      <c r="P10" s="108"/>
      <c r="Q10" s="108"/>
      <c r="R10" s="35" t="s">
        <v>387</v>
      </c>
      <c r="S10" s="35" t="s">
        <v>387</v>
      </c>
      <c r="T10" s="35" t="s">
        <v>387</v>
      </c>
      <c r="U10" s="35" t="s">
        <v>387</v>
      </c>
      <c r="V10" s="35" t="s">
        <v>387</v>
      </c>
      <c r="W10" s="112" t="s">
        <v>388</v>
      </c>
      <c r="X10" s="108"/>
      <c r="Y10" s="35" t="s">
        <v>11</v>
      </c>
      <c r="Z10" s="35" t="s">
        <v>389</v>
      </c>
      <c r="AA10" s="35" t="s">
        <v>389</v>
      </c>
      <c r="AB10" s="48" t="s">
        <v>390</v>
      </c>
      <c r="AC10" s="48" t="s">
        <v>391</v>
      </c>
      <c r="AD10" s="108"/>
      <c r="AE10" s="108"/>
      <c r="AF10" s="48" t="s">
        <v>392</v>
      </c>
      <c r="AG10" s="38" t="s">
        <v>14</v>
      </c>
      <c r="AH10" s="35" t="s">
        <v>393</v>
      </c>
      <c r="AI10" s="35" t="s">
        <v>394</v>
      </c>
      <c r="AJ10" s="35" t="s">
        <v>394</v>
      </c>
      <c r="AK10" s="40"/>
      <c r="AL10" s="12">
        <f t="shared" si="3"/>
        <v>22</v>
      </c>
      <c r="AM10" s="12">
        <f t="shared" si="4"/>
        <v>12</v>
      </c>
      <c r="AN10" s="41">
        <f t="shared" si="5"/>
        <v>0.5454545455</v>
      </c>
      <c r="AO10" s="13"/>
      <c r="AP10" s="70" t="s">
        <v>76</v>
      </c>
      <c r="AQ10" s="12">
        <f t="shared" si="6"/>
        <v>12</v>
      </c>
      <c r="AR10" s="13"/>
      <c r="AS10" s="13"/>
    </row>
    <row r="11">
      <c r="A11" s="13"/>
      <c r="B11" s="54" t="s">
        <v>209</v>
      </c>
      <c r="C11" s="44" t="s">
        <v>68</v>
      </c>
      <c r="D11" s="48" t="s">
        <v>395</v>
      </c>
      <c r="E11" s="48" t="s">
        <v>396</v>
      </c>
      <c r="F11" s="48" t="s">
        <v>120</v>
      </c>
      <c r="G11" s="48" t="s">
        <v>120</v>
      </c>
      <c r="H11" s="48" t="s">
        <v>120</v>
      </c>
      <c r="I11" s="34"/>
      <c r="J11" s="34"/>
      <c r="K11" s="48" t="s">
        <v>397</v>
      </c>
      <c r="L11" s="48" t="s">
        <v>398</v>
      </c>
      <c r="M11" s="48" t="s">
        <v>398</v>
      </c>
      <c r="N11" s="48" t="s">
        <v>398</v>
      </c>
      <c r="O11" s="48" t="s">
        <v>398</v>
      </c>
      <c r="P11" s="108"/>
      <c r="Q11" s="108"/>
      <c r="R11" s="48" t="s">
        <v>399</v>
      </c>
      <c r="S11" s="48" t="s">
        <v>399</v>
      </c>
      <c r="T11" s="48" t="s">
        <v>399</v>
      </c>
      <c r="U11" s="48" t="s">
        <v>399</v>
      </c>
      <c r="V11" s="48" t="s">
        <v>400</v>
      </c>
      <c r="W11" s="108"/>
      <c r="X11" s="108"/>
      <c r="Y11" s="48" t="s">
        <v>400</v>
      </c>
      <c r="Z11" s="48" t="s">
        <v>400</v>
      </c>
      <c r="AA11" s="48" t="s">
        <v>400</v>
      </c>
      <c r="AB11" s="48" t="s">
        <v>400</v>
      </c>
      <c r="AC11" s="48" t="s">
        <v>400</v>
      </c>
      <c r="AD11" s="108"/>
      <c r="AE11" s="108"/>
      <c r="AF11" s="48" t="s">
        <v>400</v>
      </c>
      <c r="AG11" s="48" t="s">
        <v>400</v>
      </c>
      <c r="AH11" s="48" t="s">
        <v>400</v>
      </c>
      <c r="AI11" s="48" t="s">
        <v>400</v>
      </c>
      <c r="AJ11" s="48" t="s">
        <v>400</v>
      </c>
      <c r="AK11" s="40"/>
      <c r="AL11" s="12">
        <f t="shared" si="3"/>
        <v>23</v>
      </c>
      <c r="AM11" s="12">
        <f t="shared" si="4"/>
        <v>11</v>
      </c>
      <c r="AN11" s="41">
        <f t="shared" si="5"/>
        <v>0.4782608696</v>
      </c>
      <c r="AO11" s="13"/>
      <c r="AP11" s="69" t="s">
        <v>79</v>
      </c>
      <c r="AQ11" s="12">
        <f t="shared" si="6"/>
        <v>10</v>
      </c>
      <c r="AR11" s="13"/>
      <c r="AS11" s="113"/>
    </row>
    <row r="12">
      <c r="A12" s="13"/>
      <c r="B12" s="54" t="s">
        <v>215</v>
      </c>
      <c r="C12" s="51" t="s">
        <v>18</v>
      </c>
      <c r="D12" s="35" t="s">
        <v>401</v>
      </c>
      <c r="E12" s="35" t="s">
        <v>402</v>
      </c>
      <c r="F12" s="35" t="s">
        <v>402</v>
      </c>
      <c r="G12" s="35" t="s">
        <v>402</v>
      </c>
      <c r="H12" s="35" t="s">
        <v>402</v>
      </c>
      <c r="I12" s="34"/>
      <c r="J12" s="34"/>
      <c r="K12" s="35" t="s">
        <v>402</v>
      </c>
      <c r="L12" s="35" t="s">
        <v>402</v>
      </c>
      <c r="M12" s="35" t="s">
        <v>402</v>
      </c>
      <c r="N12" s="35" t="s">
        <v>402</v>
      </c>
      <c r="O12" s="35" t="s">
        <v>402</v>
      </c>
      <c r="P12" s="108"/>
      <c r="Q12" s="108"/>
      <c r="R12" s="35" t="s">
        <v>281</v>
      </c>
      <c r="S12" s="114" t="s">
        <v>403</v>
      </c>
      <c r="T12" s="35" t="s">
        <v>403</v>
      </c>
      <c r="U12" s="35" t="s">
        <v>359</v>
      </c>
      <c r="V12" s="35" t="s">
        <v>404</v>
      </c>
      <c r="W12" s="108"/>
      <c r="X12" s="108"/>
      <c r="Y12" s="48" t="s">
        <v>405</v>
      </c>
      <c r="Z12" s="35" t="s">
        <v>406</v>
      </c>
      <c r="AA12" s="35" t="s">
        <v>406</v>
      </c>
      <c r="AB12" s="35" t="s">
        <v>407</v>
      </c>
      <c r="AC12" s="35" t="s">
        <v>408</v>
      </c>
      <c r="AD12" s="108"/>
      <c r="AE12" s="108"/>
      <c r="AF12" s="35" t="s">
        <v>409</v>
      </c>
      <c r="AG12" s="35" t="s">
        <v>410</v>
      </c>
      <c r="AH12" s="35" t="s">
        <v>411</v>
      </c>
      <c r="AI12" s="35" t="s">
        <v>412</v>
      </c>
      <c r="AJ12" s="35" t="s">
        <v>413</v>
      </c>
      <c r="AK12" s="40"/>
      <c r="AL12" s="12">
        <f>$A$2-(COUNTIF(G12:AI12,"AUJ*"))</f>
        <v>22</v>
      </c>
      <c r="AM12" s="12">
        <f>(COUNTIF(G12:AI12,"CLI*")+COUNTIF(G12:AI12,"ATR*")+COUNTIF(G12:AI12,"INT*")+COUNTIF(G12:AI12,"VRE*")+COUNTIF(G12:AI12,"ONL*"))</f>
        <v>16</v>
      </c>
      <c r="AN12" s="41">
        <f t="shared" si="5"/>
        <v>0.7272727273</v>
      </c>
      <c r="AO12" s="13"/>
      <c r="AP12" s="69" t="s">
        <v>81</v>
      </c>
      <c r="AQ12" s="12">
        <f t="shared" si="6"/>
        <v>0</v>
      </c>
      <c r="AR12" s="13"/>
      <c r="AS12" s="13"/>
    </row>
    <row r="13" ht="45.0" customHeight="1">
      <c r="A13" s="13"/>
      <c r="B13" s="54" t="s">
        <v>155</v>
      </c>
      <c r="C13" s="44" t="s">
        <v>68</v>
      </c>
      <c r="D13" s="115"/>
      <c r="E13" s="115"/>
      <c r="F13" s="115"/>
      <c r="G13" s="110"/>
      <c r="H13" s="110"/>
      <c r="I13" s="34"/>
      <c r="J13" s="34"/>
      <c r="K13" s="115"/>
      <c r="L13" s="115"/>
      <c r="M13" s="115"/>
      <c r="N13" s="115"/>
      <c r="O13" s="115"/>
      <c r="P13" s="108"/>
      <c r="Q13" s="108"/>
      <c r="R13" s="115"/>
      <c r="S13" s="115"/>
      <c r="T13" s="115"/>
      <c r="U13" s="115"/>
      <c r="V13" s="115"/>
      <c r="W13" s="108"/>
      <c r="X13" s="108"/>
      <c r="Y13" s="115"/>
      <c r="Z13" s="115"/>
      <c r="AA13" s="115"/>
      <c r="AB13" s="115"/>
      <c r="AC13" s="115"/>
      <c r="AD13" s="108"/>
      <c r="AE13" s="108"/>
      <c r="AF13" s="115"/>
      <c r="AG13" s="115"/>
      <c r="AH13" s="115"/>
      <c r="AI13" s="115"/>
      <c r="AJ13" s="115"/>
      <c r="AK13" s="13"/>
      <c r="AO13" s="13"/>
      <c r="AP13" s="66" t="s">
        <v>84</v>
      </c>
      <c r="AQ13" s="12">
        <f t="shared" si="6"/>
        <v>112</v>
      </c>
      <c r="AR13" s="13"/>
      <c r="AS13" s="13"/>
    </row>
    <row r="14" ht="45.0" customHeight="1">
      <c r="A14" s="13"/>
      <c r="B14" s="54" t="s">
        <v>217</v>
      </c>
      <c r="C14" s="51" t="s">
        <v>18</v>
      </c>
      <c r="D14" s="115"/>
      <c r="E14" s="115"/>
      <c r="F14" s="115"/>
      <c r="G14" s="110"/>
      <c r="H14" s="110"/>
      <c r="I14" s="34"/>
      <c r="J14" s="34"/>
      <c r="K14" s="115"/>
      <c r="L14" s="115"/>
      <c r="M14" s="115"/>
      <c r="N14" s="115"/>
      <c r="O14" s="115"/>
      <c r="P14" s="108"/>
      <c r="Q14" s="108"/>
      <c r="R14" s="115"/>
      <c r="S14" s="115"/>
      <c r="T14" s="115"/>
      <c r="U14" s="115"/>
      <c r="V14" s="115"/>
      <c r="W14" s="108"/>
      <c r="X14" s="108"/>
      <c r="Y14" s="115"/>
      <c r="Z14" s="115"/>
      <c r="AA14" s="115"/>
      <c r="AB14" s="115"/>
      <c r="AC14" s="115"/>
      <c r="AD14" s="108"/>
      <c r="AE14" s="108"/>
      <c r="AF14" s="115"/>
      <c r="AG14" s="115"/>
      <c r="AH14" s="115"/>
      <c r="AI14" s="115"/>
      <c r="AJ14" s="115"/>
      <c r="AK14" s="12"/>
      <c r="AL14" s="41"/>
      <c r="AM14" s="12"/>
      <c r="AN14" s="13"/>
      <c r="AO14" s="13"/>
      <c r="AP14" s="13"/>
      <c r="AQ14" s="12"/>
      <c r="AR14" s="13"/>
      <c r="AS14" s="13"/>
    </row>
    <row r="15" ht="24.75" customHeight="1">
      <c r="A15" s="13"/>
      <c r="B15" s="66"/>
      <c r="C15" s="88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>
        <f t="shared" ref="AL15:AM15" si="7">SUM(AL4:AL12)</f>
        <v>174</v>
      </c>
      <c r="AM15" s="12">
        <f t="shared" si="7"/>
        <v>129</v>
      </c>
      <c r="AN15" s="68">
        <f>AM15/AL15</f>
        <v>0.7413793103</v>
      </c>
      <c r="AO15" s="13"/>
      <c r="AP15" s="13"/>
      <c r="AQ15" s="12"/>
      <c r="AR15" s="13"/>
      <c r="AS15" s="13"/>
    </row>
    <row r="16" ht="24.75" customHeight="1">
      <c r="A16" s="13"/>
      <c r="B16" s="66" t="s">
        <v>86</v>
      </c>
      <c r="C16" s="69" t="s">
        <v>16</v>
      </c>
      <c r="D16" s="12"/>
      <c r="E16" s="12"/>
      <c r="F16" s="12">
        <f t="shared" ref="F16:H16" si="8">COUNTIF(F4:F12,$C$16&amp;"*")</f>
        <v>3</v>
      </c>
      <c r="G16" s="12">
        <f t="shared" si="8"/>
        <v>4</v>
      </c>
      <c r="H16" s="12">
        <f t="shared" si="8"/>
        <v>4</v>
      </c>
      <c r="I16" s="12"/>
      <c r="J16" s="12"/>
      <c r="K16" s="12">
        <f t="shared" ref="K16:O16" si="9">COUNTIF(K4:K12,$C$16&amp;"*")</f>
        <v>3</v>
      </c>
      <c r="L16" s="12">
        <f t="shared" si="9"/>
        <v>5</v>
      </c>
      <c r="M16" s="12">
        <f t="shared" si="9"/>
        <v>5</v>
      </c>
      <c r="N16" s="12">
        <f t="shared" si="9"/>
        <v>5</v>
      </c>
      <c r="O16" s="12">
        <f t="shared" si="9"/>
        <v>5</v>
      </c>
      <c r="P16" s="12"/>
      <c r="Q16" s="12"/>
      <c r="R16" s="12">
        <f t="shared" ref="R16:V16" si="10">COUNTIF(R4:R12,$C$16&amp;"*")</f>
        <v>3</v>
      </c>
      <c r="S16" s="12">
        <f t="shared" si="10"/>
        <v>4</v>
      </c>
      <c r="T16" s="12">
        <f t="shared" si="10"/>
        <v>3</v>
      </c>
      <c r="U16" s="12">
        <f t="shared" si="10"/>
        <v>1</v>
      </c>
      <c r="V16" s="12">
        <f t="shared" si="10"/>
        <v>4</v>
      </c>
      <c r="W16" s="12"/>
      <c r="X16" s="12"/>
      <c r="Y16" s="12">
        <f t="shared" ref="Y16:AC16" si="11">COUNTIF(Y4:Y12,$C$16&amp;"*")</f>
        <v>3</v>
      </c>
      <c r="Z16" s="12">
        <f t="shared" si="11"/>
        <v>4</v>
      </c>
      <c r="AA16" s="12">
        <f t="shared" si="11"/>
        <v>4</v>
      </c>
      <c r="AB16" s="12">
        <f t="shared" si="11"/>
        <v>5</v>
      </c>
      <c r="AC16" s="12">
        <f t="shared" si="11"/>
        <v>5</v>
      </c>
      <c r="AD16" s="12"/>
      <c r="AE16" s="12"/>
      <c r="AF16" s="12">
        <f t="shared" ref="AF16:AJ16" si="12">COUNTIF(AF4:AF12,$C$16&amp;"*")</f>
        <v>5</v>
      </c>
      <c r="AG16" s="12">
        <f t="shared" si="12"/>
        <v>5</v>
      </c>
      <c r="AH16" s="12">
        <f t="shared" si="12"/>
        <v>5</v>
      </c>
      <c r="AI16" s="12">
        <f t="shared" si="12"/>
        <v>5</v>
      </c>
      <c r="AJ16" s="12">
        <f t="shared" si="12"/>
        <v>4</v>
      </c>
      <c r="AK16" s="12"/>
      <c r="AL16" s="41"/>
      <c r="AM16" s="12"/>
      <c r="AN16" s="13"/>
      <c r="AO16" s="13"/>
      <c r="AP16" s="13"/>
      <c r="AQ16" s="12"/>
      <c r="AR16" s="13"/>
      <c r="AS16" s="13"/>
    </row>
    <row r="17" ht="24.75" customHeight="1">
      <c r="A17" s="13"/>
      <c r="B17" s="66" t="s">
        <v>87</v>
      </c>
      <c r="C17" s="69" t="s">
        <v>33</v>
      </c>
      <c r="D17" s="12"/>
      <c r="E17" s="12"/>
      <c r="F17" s="12">
        <f t="shared" ref="F17:H17" si="13">COUNTIF(F4:F12,$C$17&amp;"*")</f>
        <v>0</v>
      </c>
      <c r="G17" s="12">
        <f t="shared" si="13"/>
        <v>0</v>
      </c>
      <c r="H17" s="12">
        <f t="shared" si="13"/>
        <v>0</v>
      </c>
      <c r="I17" s="12"/>
      <c r="J17" s="12"/>
      <c r="K17" s="12">
        <f t="shared" ref="K17:O17" si="14">COUNTIF(K4:K12,$C$17&amp;"*")</f>
        <v>0</v>
      </c>
      <c r="L17" s="12">
        <f t="shared" si="14"/>
        <v>0</v>
      </c>
      <c r="M17" s="12">
        <f t="shared" si="14"/>
        <v>0</v>
      </c>
      <c r="N17" s="12">
        <f t="shared" si="14"/>
        <v>0</v>
      </c>
      <c r="O17" s="12">
        <f t="shared" si="14"/>
        <v>0</v>
      </c>
      <c r="P17" s="12"/>
      <c r="Q17" s="12"/>
      <c r="R17" s="12">
        <f t="shared" ref="R17:V17" si="15">COUNTIF(R4:R12,$C$17&amp;"*")</f>
        <v>0</v>
      </c>
      <c r="S17" s="12">
        <f t="shared" si="15"/>
        <v>0</v>
      </c>
      <c r="T17" s="12">
        <f t="shared" si="15"/>
        <v>0</v>
      </c>
      <c r="U17" s="12">
        <f t="shared" si="15"/>
        <v>0</v>
      </c>
      <c r="V17" s="12">
        <f t="shared" si="15"/>
        <v>0</v>
      </c>
      <c r="W17" s="12"/>
      <c r="X17" s="12"/>
      <c r="Y17" s="12">
        <f t="shared" ref="Y17:AC17" si="16">COUNTIF(Y4:Y12,$C$17&amp;"*")</f>
        <v>0</v>
      </c>
      <c r="Z17" s="12">
        <f t="shared" si="16"/>
        <v>0</v>
      </c>
      <c r="AA17" s="12">
        <f t="shared" si="16"/>
        <v>0</v>
      </c>
      <c r="AB17" s="12">
        <f t="shared" si="16"/>
        <v>0</v>
      </c>
      <c r="AC17" s="12">
        <f t="shared" si="16"/>
        <v>0</v>
      </c>
      <c r="AD17" s="12"/>
      <c r="AE17" s="12"/>
      <c r="AF17" s="12">
        <f t="shared" ref="AF17:AJ17" si="17">COUNTIF(AF4:AF12,$C$17&amp;"*")</f>
        <v>0</v>
      </c>
      <c r="AG17" s="12">
        <f t="shared" si="17"/>
        <v>0</v>
      </c>
      <c r="AH17" s="12">
        <f t="shared" si="17"/>
        <v>0</v>
      </c>
      <c r="AI17" s="12">
        <f t="shared" si="17"/>
        <v>0</v>
      </c>
      <c r="AJ17" s="12">
        <f t="shared" si="17"/>
        <v>0</v>
      </c>
      <c r="AK17" s="12">
        <f t="shared" ref="AK17:AK24" si="23">SUM(D17:AJ17)</f>
        <v>0</v>
      </c>
      <c r="AL17" s="41">
        <f t="shared" ref="AL17:AL24" si="24">AK17/$AK$25</f>
        <v>0</v>
      </c>
      <c r="AM17" s="12"/>
      <c r="AN17" s="13"/>
      <c r="AO17" s="13"/>
      <c r="AP17" s="13"/>
      <c r="AQ17" s="12"/>
      <c r="AR17" s="13"/>
      <c r="AS17" s="13"/>
    </row>
    <row r="18" ht="24.75" customHeight="1">
      <c r="A18" s="13"/>
      <c r="B18" s="66" t="s">
        <v>88</v>
      </c>
      <c r="C18" s="69" t="s">
        <v>53</v>
      </c>
      <c r="D18" s="12"/>
      <c r="E18" s="12"/>
      <c r="F18" s="12">
        <f t="shared" ref="F18:H18" si="18">COUNTIF(F4:F12,$C$18&amp;"*")</f>
        <v>2</v>
      </c>
      <c r="G18" s="12">
        <f t="shared" si="18"/>
        <v>0</v>
      </c>
      <c r="H18" s="12">
        <f t="shared" si="18"/>
        <v>0</v>
      </c>
      <c r="I18" s="12"/>
      <c r="J18" s="12"/>
      <c r="K18" s="12">
        <f t="shared" ref="K18:O18" si="19">COUNTIF(K4:K12,$C$18&amp;"*")</f>
        <v>1</v>
      </c>
      <c r="L18" s="12">
        <f t="shared" si="19"/>
        <v>0</v>
      </c>
      <c r="M18" s="12">
        <f t="shared" si="19"/>
        <v>0</v>
      </c>
      <c r="N18" s="12">
        <f t="shared" si="19"/>
        <v>0</v>
      </c>
      <c r="O18" s="12">
        <f t="shared" si="19"/>
        <v>0</v>
      </c>
      <c r="P18" s="12"/>
      <c r="Q18" s="12"/>
      <c r="R18" s="12">
        <f t="shared" ref="R18:V18" si="20">COUNTIF(R4:R12,$C$18&amp;"*")</f>
        <v>0</v>
      </c>
      <c r="S18" s="12">
        <f t="shared" si="20"/>
        <v>0</v>
      </c>
      <c r="T18" s="12">
        <f t="shared" si="20"/>
        <v>0</v>
      </c>
      <c r="U18" s="12">
        <f t="shared" si="20"/>
        <v>0</v>
      </c>
      <c r="V18" s="12">
        <f t="shared" si="20"/>
        <v>0</v>
      </c>
      <c r="W18" s="12"/>
      <c r="X18" s="12"/>
      <c r="Y18" s="12">
        <f t="shared" ref="Y18:AC18" si="21">COUNTIF(Y4:Y12,$C$18&amp;"*")</f>
        <v>1</v>
      </c>
      <c r="Z18" s="12">
        <f t="shared" si="21"/>
        <v>0</v>
      </c>
      <c r="AA18" s="12">
        <f t="shared" si="21"/>
        <v>0</v>
      </c>
      <c r="AB18" s="12">
        <f t="shared" si="21"/>
        <v>0</v>
      </c>
      <c r="AC18" s="12">
        <f t="shared" si="21"/>
        <v>0</v>
      </c>
      <c r="AD18" s="12"/>
      <c r="AE18" s="12"/>
      <c r="AF18" s="12">
        <f t="shared" ref="AF18:AJ18" si="22">COUNTIF(AF4:AF12,$C$18&amp;"*")</f>
        <v>0</v>
      </c>
      <c r="AG18" s="12">
        <f t="shared" si="22"/>
        <v>1</v>
      </c>
      <c r="AH18" s="12">
        <f t="shared" si="22"/>
        <v>0</v>
      </c>
      <c r="AI18" s="12">
        <f t="shared" si="22"/>
        <v>0</v>
      </c>
      <c r="AJ18" s="12">
        <f t="shared" si="22"/>
        <v>1</v>
      </c>
      <c r="AK18" s="12">
        <f t="shared" si="23"/>
        <v>6</v>
      </c>
      <c r="AL18" s="41">
        <f t="shared" si="24"/>
        <v>0.05357142857</v>
      </c>
      <c r="AM18" s="12"/>
      <c r="AN18" s="13"/>
      <c r="AO18" s="13"/>
      <c r="AP18" s="13"/>
      <c r="AQ18" s="12"/>
      <c r="AR18" s="13"/>
      <c r="AS18" s="13"/>
    </row>
    <row r="19" ht="24.75" customHeight="1">
      <c r="A19" s="13"/>
      <c r="B19" s="66" t="s">
        <v>89</v>
      </c>
      <c r="C19" s="69" t="s">
        <v>57</v>
      </c>
      <c r="D19" s="12"/>
      <c r="E19" s="12"/>
      <c r="F19" s="12">
        <f t="shared" ref="F19:H19" si="25">COUNTIF(F4:F12,$C$19&amp;"*")</f>
        <v>1</v>
      </c>
      <c r="G19" s="12">
        <f t="shared" si="25"/>
        <v>1</v>
      </c>
      <c r="H19" s="12">
        <f t="shared" si="25"/>
        <v>1</v>
      </c>
      <c r="I19" s="12"/>
      <c r="J19" s="12"/>
      <c r="K19" s="12">
        <f t="shared" ref="K19:O19" si="26">COUNTIF(K4:K12,$C$19&amp;"*")</f>
        <v>1</v>
      </c>
      <c r="L19" s="12">
        <f t="shared" si="26"/>
        <v>1</v>
      </c>
      <c r="M19" s="12">
        <f t="shared" si="26"/>
        <v>1</v>
      </c>
      <c r="N19" s="12">
        <f t="shared" si="26"/>
        <v>2</v>
      </c>
      <c r="O19" s="12">
        <f t="shared" si="26"/>
        <v>2</v>
      </c>
      <c r="P19" s="12"/>
      <c r="Q19" s="12"/>
      <c r="R19" s="12">
        <f t="shared" ref="R19:V19" si="27">COUNTIF(R4:R12,$C$19&amp;"*")</f>
        <v>2</v>
      </c>
      <c r="S19" s="12">
        <f t="shared" si="27"/>
        <v>2</v>
      </c>
      <c r="T19" s="12">
        <f t="shared" si="27"/>
        <v>2</v>
      </c>
      <c r="U19" s="12">
        <f t="shared" si="27"/>
        <v>1</v>
      </c>
      <c r="V19" s="12">
        <f t="shared" si="27"/>
        <v>2</v>
      </c>
      <c r="W19" s="12"/>
      <c r="X19" s="12"/>
      <c r="Y19" s="12">
        <f t="shared" ref="Y19:AC19" si="28">COUNTIF(Y4:Y12,$C$19&amp;"*")</f>
        <v>1</v>
      </c>
      <c r="Z19" s="12">
        <f t="shared" si="28"/>
        <v>1</v>
      </c>
      <c r="AA19" s="12">
        <f t="shared" si="28"/>
        <v>1</v>
      </c>
      <c r="AB19" s="12">
        <f t="shared" si="28"/>
        <v>2</v>
      </c>
      <c r="AC19" s="12">
        <f t="shared" si="28"/>
        <v>2</v>
      </c>
      <c r="AD19" s="12"/>
      <c r="AE19" s="12"/>
      <c r="AF19" s="12">
        <f t="shared" ref="AF19:AJ19" si="29">COUNTIF(AF4:AF12,$C$19&amp;"*")</f>
        <v>2</v>
      </c>
      <c r="AG19" s="12">
        <f t="shared" si="29"/>
        <v>1</v>
      </c>
      <c r="AH19" s="12">
        <f t="shared" si="29"/>
        <v>1</v>
      </c>
      <c r="AI19" s="12">
        <f t="shared" si="29"/>
        <v>1</v>
      </c>
      <c r="AJ19" s="12">
        <f t="shared" si="29"/>
        <v>1</v>
      </c>
      <c r="AK19" s="12">
        <f t="shared" si="23"/>
        <v>32</v>
      </c>
      <c r="AL19" s="41">
        <f t="shared" si="24"/>
        <v>0.2857142857</v>
      </c>
      <c r="AM19" s="12"/>
      <c r="AN19" s="13"/>
      <c r="AO19" s="13"/>
      <c r="AP19" s="13"/>
      <c r="AQ19" s="12"/>
      <c r="AR19" s="13"/>
      <c r="AS19" s="13"/>
    </row>
    <row r="20" ht="24.75" customHeight="1">
      <c r="A20" s="13"/>
      <c r="B20" s="66" t="s">
        <v>90</v>
      </c>
      <c r="C20" s="69" t="s">
        <v>63</v>
      </c>
      <c r="D20" s="12"/>
      <c r="E20" s="12"/>
      <c r="F20" s="12">
        <f t="shared" ref="F20:H20" si="30">COUNTIF(F4:F12,$C$20&amp;"*")</f>
        <v>2</v>
      </c>
      <c r="G20" s="12">
        <f t="shared" si="30"/>
        <v>1</v>
      </c>
      <c r="H20" s="12">
        <f t="shared" si="30"/>
        <v>1</v>
      </c>
      <c r="I20" s="12"/>
      <c r="J20" s="12"/>
      <c r="K20" s="12">
        <f t="shared" ref="K20:O20" si="31">COUNTIF(K4:K12,$C$20&amp;"*")</f>
        <v>0</v>
      </c>
      <c r="L20" s="12">
        <f t="shared" si="31"/>
        <v>1</v>
      </c>
      <c r="M20" s="12">
        <f t="shared" si="31"/>
        <v>2</v>
      </c>
      <c r="N20" s="12">
        <f t="shared" si="31"/>
        <v>1</v>
      </c>
      <c r="O20" s="12">
        <f t="shared" si="31"/>
        <v>1</v>
      </c>
      <c r="P20" s="12"/>
      <c r="Q20" s="12"/>
      <c r="R20" s="12">
        <f t="shared" ref="R20:V20" si="32">COUNTIF(R4:R12,$C$20&amp;"*")</f>
        <v>2</v>
      </c>
      <c r="S20" s="12">
        <f t="shared" si="32"/>
        <v>1</v>
      </c>
      <c r="T20" s="12">
        <f t="shared" si="32"/>
        <v>1</v>
      </c>
      <c r="U20" s="12">
        <f t="shared" si="32"/>
        <v>1</v>
      </c>
      <c r="V20" s="12">
        <f t="shared" si="32"/>
        <v>0</v>
      </c>
      <c r="W20" s="12"/>
      <c r="X20" s="12"/>
      <c r="Y20" s="12">
        <f t="shared" ref="Y20:AC20" si="33">COUNTIF(Y4:Y12,$C$20&amp;"*")</f>
        <v>0</v>
      </c>
      <c r="Z20" s="12">
        <f t="shared" si="33"/>
        <v>1</v>
      </c>
      <c r="AA20" s="12">
        <f t="shared" si="33"/>
        <v>1</v>
      </c>
      <c r="AB20" s="12">
        <f t="shared" si="33"/>
        <v>0</v>
      </c>
      <c r="AC20" s="12">
        <f t="shared" si="33"/>
        <v>0</v>
      </c>
      <c r="AD20" s="12"/>
      <c r="AE20" s="12"/>
      <c r="AF20" s="12">
        <f t="shared" ref="AF20:AJ20" si="34">COUNTIF(AF4:AF12,$C$20&amp;"*")</f>
        <v>0</v>
      </c>
      <c r="AG20" s="12">
        <f t="shared" si="34"/>
        <v>0</v>
      </c>
      <c r="AH20" s="12">
        <f t="shared" si="34"/>
        <v>1</v>
      </c>
      <c r="AI20" s="12">
        <f t="shared" si="34"/>
        <v>1</v>
      </c>
      <c r="AJ20" s="12">
        <f t="shared" si="34"/>
        <v>1</v>
      </c>
      <c r="AK20" s="12">
        <f t="shared" si="23"/>
        <v>19</v>
      </c>
      <c r="AL20" s="41">
        <f t="shared" si="24"/>
        <v>0.1696428571</v>
      </c>
      <c r="AM20" s="12"/>
      <c r="AN20" s="13"/>
      <c r="AO20" s="13"/>
      <c r="AP20" s="13"/>
      <c r="AQ20" s="12"/>
      <c r="AR20" s="13"/>
      <c r="AS20" s="13"/>
    </row>
    <row r="21" ht="24.75" customHeight="1">
      <c r="A21" s="13"/>
      <c r="B21" s="66" t="s">
        <v>91</v>
      </c>
      <c r="C21" s="69" t="s">
        <v>66</v>
      </c>
      <c r="D21" s="12"/>
      <c r="E21" s="12"/>
      <c r="F21" s="12">
        <f t="shared" ref="F21:H21" si="35">COUNTIF(F4:F12,$C$21&amp;"*")</f>
        <v>0</v>
      </c>
      <c r="G21" s="12">
        <f t="shared" si="35"/>
        <v>0</v>
      </c>
      <c r="H21" s="12">
        <f t="shared" si="35"/>
        <v>0</v>
      </c>
      <c r="I21" s="12"/>
      <c r="J21" s="12"/>
      <c r="K21" s="12">
        <f t="shared" ref="K21:O21" si="36">COUNTIF(K4:K12,$C$21&amp;"*")</f>
        <v>1</v>
      </c>
      <c r="L21" s="12">
        <f t="shared" si="36"/>
        <v>0</v>
      </c>
      <c r="M21" s="12">
        <f t="shared" si="36"/>
        <v>0</v>
      </c>
      <c r="N21" s="12">
        <f t="shared" si="36"/>
        <v>0</v>
      </c>
      <c r="O21" s="12">
        <f t="shared" si="36"/>
        <v>0</v>
      </c>
      <c r="P21" s="12"/>
      <c r="Q21" s="12"/>
      <c r="R21" s="12">
        <f t="shared" ref="R21:V21" si="37">COUNTIF(R4:R12,$C$21&amp;"*")</f>
        <v>1</v>
      </c>
      <c r="S21" s="12">
        <f t="shared" si="37"/>
        <v>1</v>
      </c>
      <c r="T21" s="12">
        <f t="shared" si="37"/>
        <v>2</v>
      </c>
      <c r="U21" s="12">
        <f t="shared" si="37"/>
        <v>5</v>
      </c>
      <c r="V21" s="12">
        <f t="shared" si="37"/>
        <v>2</v>
      </c>
      <c r="W21" s="12"/>
      <c r="X21" s="12"/>
      <c r="Y21" s="12">
        <f t="shared" ref="Y21:AC21" si="38">COUNTIF(Y4:Y12,$C$21&amp;"*")</f>
        <v>3</v>
      </c>
      <c r="Z21" s="12">
        <f t="shared" si="38"/>
        <v>2</v>
      </c>
      <c r="AA21" s="12">
        <f t="shared" si="38"/>
        <v>2</v>
      </c>
      <c r="AB21" s="12">
        <f t="shared" si="38"/>
        <v>2</v>
      </c>
      <c r="AC21" s="12">
        <f t="shared" si="38"/>
        <v>2</v>
      </c>
      <c r="AD21" s="12"/>
      <c r="AE21" s="12"/>
      <c r="AF21" s="12">
        <f t="shared" ref="AF21:AJ21" si="39">COUNTIF(AF4:AF12,$C$21&amp;"*")</f>
        <v>2</v>
      </c>
      <c r="AG21" s="12">
        <f t="shared" si="39"/>
        <v>2</v>
      </c>
      <c r="AH21" s="12">
        <f t="shared" si="39"/>
        <v>2</v>
      </c>
      <c r="AI21" s="12">
        <f t="shared" si="39"/>
        <v>2</v>
      </c>
      <c r="AJ21" s="12">
        <f t="shared" si="39"/>
        <v>2</v>
      </c>
      <c r="AK21" s="12">
        <f t="shared" si="23"/>
        <v>33</v>
      </c>
      <c r="AL21" s="41">
        <f t="shared" si="24"/>
        <v>0.2946428571</v>
      </c>
      <c r="AM21" s="12"/>
      <c r="AN21" s="13"/>
      <c r="AO21" s="13"/>
      <c r="AP21" s="13"/>
      <c r="AQ21" s="12"/>
      <c r="AR21" s="13"/>
      <c r="AS21" s="13"/>
    </row>
    <row r="22" ht="24.75" customHeight="1">
      <c r="A22" s="13"/>
      <c r="B22" s="66" t="s">
        <v>92</v>
      </c>
      <c r="C22" s="70" t="s">
        <v>76</v>
      </c>
      <c r="D22" s="12"/>
      <c r="E22" s="12"/>
      <c r="F22" s="12">
        <f t="shared" ref="F22:H22" si="40">COUNTIF(F4:F12,$C$22&amp;"*")</f>
        <v>0</v>
      </c>
      <c r="G22" s="12">
        <f t="shared" si="40"/>
        <v>0</v>
      </c>
      <c r="H22" s="12">
        <f t="shared" si="40"/>
        <v>1</v>
      </c>
      <c r="I22" s="12"/>
      <c r="J22" s="12"/>
      <c r="K22" s="12">
        <f t="shared" ref="K22:O22" si="41">COUNTIF(K4:K12,$C$22&amp;"*")</f>
        <v>3</v>
      </c>
      <c r="L22" s="12">
        <f t="shared" si="41"/>
        <v>2</v>
      </c>
      <c r="M22" s="12">
        <f t="shared" si="41"/>
        <v>0</v>
      </c>
      <c r="N22" s="12">
        <f t="shared" si="41"/>
        <v>1</v>
      </c>
      <c r="O22" s="12">
        <f t="shared" si="41"/>
        <v>0</v>
      </c>
      <c r="P22" s="12"/>
      <c r="Q22" s="12"/>
      <c r="R22" s="12">
        <f t="shared" ref="R22:V22" si="42">COUNTIF(R4:R12,$C$22&amp;"*")</f>
        <v>0</v>
      </c>
      <c r="S22" s="12">
        <f t="shared" si="42"/>
        <v>0</v>
      </c>
      <c r="T22" s="12">
        <f t="shared" si="42"/>
        <v>1</v>
      </c>
      <c r="U22" s="12">
        <f t="shared" si="42"/>
        <v>1</v>
      </c>
      <c r="V22" s="12">
        <f t="shared" si="42"/>
        <v>1</v>
      </c>
      <c r="W22" s="12"/>
      <c r="X22" s="12"/>
      <c r="Y22" s="12">
        <f t="shared" ref="Y22:AC22" si="43">COUNTIF(Y4:Y12,$C$22&amp;"*")</f>
        <v>0</v>
      </c>
      <c r="Z22" s="12">
        <f t="shared" si="43"/>
        <v>1</v>
      </c>
      <c r="AA22" s="12">
        <f t="shared" si="43"/>
        <v>1</v>
      </c>
      <c r="AB22" s="12">
        <f t="shared" si="43"/>
        <v>0</v>
      </c>
      <c r="AC22" s="12">
        <f t="shared" si="43"/>
        <v>0</v>
      </c>
      <c r="AD22" s="12"/>
      <c r="AE22" s="12"/>
      <c r="AF22" s="12">
        <f t="shared" ref="AF22:AJ22" si="44">COUNTIF(AF4:AF12,$C$22&amp;"*")</f>
        <v>0</v>
      </c>
      <c r="AG22" s="12">
        <f t="shared" si="44"/>
        <v>0</v>
      </c>
      <c r="AH22" s="12">
        <f t="shared" si="44"/>
        <v>0</v>
      </c>
      <c r="AI22" s="12">
        <f t="shared" si="44"/>
        <v>0</v>
      </c>
      <c r="AJ22" s="12">
        <f t="shared" si="44"/>
        <v>0</v>
      </c>
      <c r="AK22" s="12">
        <f t="shared" si="23"/>
        <v>12</v>
      </c>
      <c r="AL22" s="41">
        <f t="shared" si="24"/>
        <v>0.1071428571</v>
      </c>
      <c r="AM22" s="12"/>
      <c r="AN22" s="13"/>
      <c r="AO22" s="13"/>
      <c r="AP22" s="13"/>
      <c r="AQ22" s="12"/>
      <c r="AR22" s="13"/>
      <c r="AS22" s="13"/>
    </row>
    <row r="23" ht="24.75" customHeight="1">
      <c r="A23" s="13"/>
      <c r="B23" s="66" t="s">
        <v>93</v>
      </c>
      <c r="C23" s="69" t="s">
        <v>79</v>
      </c>
      <c r="D23" s="12"/>
      <c r="E23" s="12"/>
      <c r="F23" s="12">
        <f t="shared" ref="F23:H23" si="45">(COUNTIF(F4:F12,$C$23&amp;"*")+COUNTIF(F4:F12,""))</f>
        <v>1</v>
      </c>
      <c r="G23" s="12">
        <f t="shared" si="45"/>
        <v>3</v>
      </c>
      <c r="H23" s="12">
        <f t="shared" si="45"/>
        <v>2</v>
      </c>
      <c r="I23" s="12"/>
      <c r="J23" s="12"/>
      <c r="K23" s="12">
        <f t="shared" ref="K23:O23" si="46">(COUNTIF(K4:K12,$C$23&amp;"*")+COUNTIF(K4:K12,""))</f>
        <v>0</v>
      </c>
      <c r="L23" s="12">
        <f t="shared" si="46"/>
        <v>0</v>
      </c>
      <c r="M23" s="12">
        <f t="shared" si="46"/>
        <v>1</v>
      </c>
      <c r="N23" s="12">
        <f t="shared" si="46"/>
        <v>0</v>
      </c>
      <c r="O23" s="12">
        <f t="shared" si="46"/>
        <v>1</v>
      </c>
      <c r="P23" s="12"/>
      <c r="Q23" s="12"/>
      <c r="R23" s="12">
        <f t="shared" ref="R23:V23" si="47">(COUNTIF(R4:R12,$C$23&amp;"*")+COUNTIF(R4:R12,""))</f>
        <v>1</v>
      </c>
      <c r="S23" s="12">
        <f t="shared" si="47"/>
        <v>1</v>
      </c>
      <c r="T23" s="12">
        <f t="shared" si="47"/>
        <v>0</v>
      </c>
      <c r="U23" s="12">
        <f t="shared" si="47"/>
        <v>0</v>
      </c>
      <c r="V23" s="12">
        <f t="shared" si="47"/>
        <v>0</v>
      </c>
      <c r="W23" s="12"/>
      <c r="X23" s="12"/>
      <c r="Y23" s="12">
        <f t="shared" ref="Y23:AC23" si="48">(COUNTIF(Y4:Y12,$C$23&amp;"*")+COUNTIF(Y4:Y12,""))</f>
        <v>0</v>
      </c>
      <c r="Z23" s="12">
        <f t="shared" si="48"/>
        <v>0</v>
      </c>
      <c r="AA23" s="12">
        <f t="shared" si="48"/>
        <v>0</v>
      </c>
      <c r="AB23" s="12">
        <f t="shared" si="48"/>
        <v>0</v>
      </c>
      <c r="AC23" s="12">
        <f t="shared" si="48"/>
        <v>0</v>
      </c>
      <c r="AD23" s="12"/>
      <c r="AE23" s="12"/>
      <c r="AF23" s="12">
        <f t="shared" ref="AF23:AJ23" si="49">(COUNTIF(AF4:AF12,$C$23&amp;"*")+COUNTIF(AF4:AF12,""))</f>
        <v>0</v>
      </c>
      <c r="AG23" s="12">
        <f t="shared" si="49"/>
        <v>0</v>
      </c>
      <c r="AH23" s="12">
        <f t="shared" si="49"/>
        <v>0</v>
      </c>
      <c r="AI23" s="12">
        <f t="shared" si="49"/>
        <v>0</v>
      </c>
      <c r="AJ23" s="12">
        <f t="shared" si="49"/>
        <v>0</v>
      </c>
      <c r="AK23" s="12">
        <f t="shared" si="23"/>
        <v>10</v>
      </c>
      <c r="AL23" s="41">
        <f t="shared" si="24"/>
        <v>0.08928571429</v>
      </c>
      <c r="AM23" s="12"/>
      <c r="AN23" s="13"/>
      <c r="AO23" s="13"/>
      <c r="AP23" s="13"/>
      <c r="AQ23" s="12"/>
      <c r="AR23" s="13"/>
      <c r="AS23" s="13"/>
    </row>
    <row r="24" ht="24.75" customHeight="1">
      <c r="A24" s="13"/>
      <c r="B24" s="66" t="s">
        <v>94</v>
      </c>
      <c r="C24" s="69" t="s">
        <v>81</v>
      </c>
      <c r="D24" s="12"/>
      <c r="E24" s="12"/>
      <c r="F24" s="12">
        <f t="shared" ref="F24:H24" si="50">COUNTIF(F4:F12,$C$24&amp;"*")</f>
        <v>0</v>
      </c>
      <c r="G24" s="12">
        <f t="shared" si="50"/>
        <v>0</v>
      </c>
      <c r="H24" s="12">
        <f t="shared" si="50"/>
        <v>0</v>
      </c>
      <c r="I24" s="12"/>
      <c r="J24" s="12"/>
      <c r="K24" s="12">
        <f t="shared" ref="K24:O24" si="51">COUNTIF(K4:K12,$C$24&amp;"*")</f>
        <v>0</v>
      </c>
      <c r="L24" s="12">
        <f t="shared" si="51"/>
        <v>0</v>
      </c>
      <c r="M24" s="12">
        <f t="shared" si="51"/>
        <v>0</v>
      </c>
      <c r="N24" s="12">
        <f t="shared" si="51"/>
        <v>0</v>
      </c>
      <c r="O24" s="12">
        <f t="shared" si="51"/>
        <v>0</v>
      </c>
      <c r="P24" s="12"/>
      <c r="Q24" s="12"/>
      <c r="R24" s="12">
        <f t="shared" ref="R24:V24" si="52">COUNTIF(R4:R12,$C$24&amp;"*")</f>
        <v>0</v>
      </c>
      <c r="S24" s="12">
        <f t="shared" si="52"/>
        <v>0</v>
      </c>
      <c r="T24" s="12">
        <f t="shared" si="52"/>
        <v>0</v>
      </c>
      <c r="U24" s="12">
        <f t="shared" si="52"/>
        <v>0</v>
      </c>
      <c r="V24" s="12">
        <f t="shared" si="52"/>
        <v>0</v>
      </c>
      <c r="W24" s="12"/>
      <c r="X24" s="12"/>
      <c r="Y24" s="12">
        <f t="shared" ref="Y24:AC24" si="53">COUNTIF(Y4:Y12,$C$24&amp;"*")</f>
        <v>0</v>
      </c>
      <c r="Z24" s="12">
        <f t="shared" si="53"/>
        <v>0</v>
      </c>
      <c r="AA24" s="12">
        <f t="shared" si="53"/>
        <v>0</v>
      </c>
      <c r="AB24" s="12">
        <f t="shared" si="53"/>
        <v>0</v>
      </c>
      <c r="AC24" s="12">
        <f t="shared" si="53"/>
        <v>0</v>
      </c>
      <c r="AD24" s="12"/>
      <c r="AE24" s="12"/>
      <c r="AF24" s="12">
        <f t="shared" ref="AF24:AJ24" si="54">COUNTIF(AF4:AF12,$C$24&amp;"*")</f>
        <v>0</v>
      </c>
      <c r="AG24" s="12">
        <f t="shared" si="54"/>
        <v>0</v>
      </c>
      <c r="AH24" s="12">
        <f t="shared" si="54"/>
        <v>0</v>
      </c>
      <c r="AI24" s="12">
        <f t="shared" si="54"/>
        <v>0</v>
      </c>
      <c r="AJ24" s="12">
        <f t="shared" si="54"/>
        <v>0</v>
      </c>
      <c r="AK24" s="12">
        <f t="shared" si="23"/>
        <v>0</v>
      </c>
      <c r="AL24" s="41">
        <f t="shared" si="24"/>
        <v>0</v>
      </c>
      <c r="AM24" s="12"/>
      <c r="AN24" s="13"/>
      <c r="AO24" s="13"/>
      <c r="AP24" s="13"/>
      <c r="AQ24" s="12"/>
      <c r="AR24" s="13"/>
      <c r="AS24" s="13"/>
    </row>
    <row r="25" ht="24.7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16">
        <f>SUM(AK14:AK24)</f>
        <v>112</v>
      </c>
      <c r="AL25" s="12"/>
      <c r="AM25" s="12"/>
      <c r="AN25" s="13"/>
      <c r="AO25" s="13"/>
      <c r="AP25" s="13"/>
      <c r="AQ25" s="12"/>
      <c r="AR25" s="13"/>
      <c r="AS25" s="13"/>
    </row>
    <row r="26" ht="24.7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2"/>
      <c r="AM26" s="12"/>
      <c r="AN26" s="13"/>
      <c r="AO26" s="13"/>
      <c r="AP26" s="13"/>
      <c r="AQ26" s="12"/>
      <c r="AR26" s="13"/>
      <c r="AS26" s="13"/>
    </row>
    <row r="27" ht="24.7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2"/>
      <c r="AM27" s="12"/>
      <c r="AN27" s="13"/>
      <c r="AO27" s="13"/>
      <c r="AP27" s="13"/>
      <c r="AQ27" s="12"/>
      <c r="AR27" s="13"/>
      <c r="AS27" s="13"/>
    </row>
    <row r="28" ht="24.7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2"/>
      <c r="AM28" s="12"/>
      <c r="AN28" s="13"/>
      <c r="AO28" s="13"/>
      <c r="AP28" s="13"/>
      <c r="AQ28" s="12"/>
      <c r="AR28" s="13"/>
      <c r="AS28" s="13"/>
    </row>
    <row r="29" ht="24.7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2"/>
      <c r="AM29" s="12"/>
      <c r="AN29" s="13"/>
      <c r="AO29" s="13"/>
      <c r="AP29" s="13"/>
      <c r="AQ29" s="12"/>
      <c r="AR29" s="13"/>
      <c r="AS29" s="13"/>
    </row>
    <row r="30" ht="24.7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2"/>
      <c r="AM30" s="12"/>
      <c r="AN30" s="13"/>
      <c r="AO30" s="13"/>
      <c r="AP30" s="13"/>
      <c r="AQ30" s="12"/>
      <c r="AR30" s="13"/>
      <c r="AS30" s="13"/>
    </row>
    <row r="31" ht="24.7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2"/>
      <c r="AM31" s="12"/>
      <c r="AN31" s="13"/>
      <c r="AO31" s="13"/>
      <c r="AP31" s="13"/>
      <c r="AQ31" s="12"/>
      <c r="AR31" s="13"/>
      <c r="AS31" s="13"/>
    </row>
    <row r="32" ht="24.7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2"/>
      <c r="AM32" s="12"/>
      <c r="AN32" s="13"/>
      <c r="AO32" s="13"/>
      <c r="AP32" s="13"/>
      <c r="AQ32" s="12"/>
      <c r="AR32" s="13"/>
      <c r="AS32" s="13"/>
    </row>
    <row r="33" ht="24.7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2"/>
      <c r="AM33" s="12"/>
      <c r="AN33" s="13"/>
      <c r="AO33" s="13"/>
      <c r="AP33" s="13"/>
      <c r="AQ33" s="12"/>
      <c r="AR33" s="13"/>
      <c r="AS33" s="13"/>
    </row>
    <row r="34" ht="24.7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2"/>
      <c r="AM34" s="12"/>
      <c r="AN34" s="13"/>
      <c r="AO34" s="13"/>
      <c r="AP34" s="13"/>
      <c r="AQ34" s="12"/>
      <c r="AR34" s="13"/>
      <c r="AS34" s="13"/>
    </row>
    <row r="35" ht="24.7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2"/>
      <c r="AM35" s="12"/>
      <c r="AN35" s="13"/>
      <c r="AO35" s="13"/>
      <c r="AP35" s="13"/>
      <c r="AQ35" s="12"/>
      <c r="AR35" s="13"/>
      <c r="AS35" s="13"/>
    </row>
    <row r="36" ht="24.7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2"/>
      <c r="AM36" s="12"/>
      <c r="AN36" s="13"/>
      <c r="AO36" s="13"/>
      <c r="AP36" s="13"/>
      <c r="AQ36" s="12"/>
      <c r="AR36" s="13"/>
      <c r="AS36" s="13"/>
    </row>
    <row r="37" ht="24.7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2"/>
      <c r="AM37" s="12"/>
      <c r="AN37" s="13"/>
      <c r="AO37" s="13"/>
      <c r="AP37" s="13"/>
      <c r="AQ37" s="12"/>
      <c r="AR37" s="13"/>
      <c r="AS37" s="13"/>
    </row>
    <row r="38" ht="24.7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2"/>
      <c r="AM38" s="12"/>
      <c r="AN38" s="13"/>
      <c r="AO38" s="13"/>
      <c r="AP38" s="13"/>
      <c r="AQ38" s="12"/>
      <c r="AR38" s="13"/>
      <c r="AS38" s="13"/>
    </row>
    <row r="39" ht="24.7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2"/>
      <c r="AM39" s="12"/>
      <c r="AN39" s="13"/>
      <c r="AO39" s="13"/>
      <c r="AP39" s="13"/>
      <c r="AQ39" s="12"/>
      <c r="AR39" s="13"/>
      <c r="AS39" s="13"/>
    </row>
    <row r="40" ht="24.7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2"/>
      <c r="AM40" s="12"/>
      <c r="AN40" s="13"/>
      <c r="AO40" s="13"/>
      <c r="AP40" s="13"/>
      <c r="AQ40" s="12"/>
      <c r="AR40" s="13"/>
      <c r="AS40" s="13"/>
    </row>
    <row r="41" ht="24.7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2"/>
      <c r="AM41" s="12"/>
      <c r="AN41" s="13"/>
      <c r="AO41" s="13"/>
      <c r="AP41" s="13"/>
      <c r="AQ41" s="12"/>
      <c r="AR41" s="13"/>
      <c r="AS41" s="13"/>
    </row>
    <row r="42" ht="24.7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2"/>
      <c r="AM42" s="12"/>
      <c r="AN42" s="13"/>
      <c r="AO42" s="13"/>
      <c r="AP42" s="13"/>
      <c r="AQ42" s="12"/>
      <c r="AR42" s="13"/>
      <c r="AS42" s="13"/>
    </row>
    <row r="43" ht="24.7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2"/>
      <c r="AM43" s="12"/>
      <c r="AN43" s="13"/>
      <c r="AO43" s="13"/>
      <c r="AP43" s="13"/>
      <c r="AQ43" s="12"/>
      <c r="AR43" s="13"/>
      <c r="AS43" s="13"/>
    </row>
    <row r="44" ht="24.7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2"/>
      <c r="AM44" s="12"/>
      <c r="AN44" s="13"/>
      <c r="AO44" s="13"/>
      <c r="AP44" s="13"/>
      <c r="AQ44" s="12"/>
      <c r="AR44" s="13"/>
      <c r="AS44" s="13"/>
    </row>
    <row r="45" ht="24.7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2"/>
      <c r="AM45" s="12"/>
      <c r="AN45" s="13"/>
      <c r="AO45" s="13"/>
      <c r="AP45" s="13"/>
      <c r="AQ45" s="12"/>
      <c r="AR45" s="13"/>
      <c r="AS45" s="13"/>
    </row>
    <row r="46" ht="24.7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2"/>
      <c r="AM46" s="12"/>
      <c r="AN46" s="13"/>
      <c r="AO46" s="13"/>
      <c r="AP46" s="13"/>
      <c r="AQ46" s="12"/>
      <c r="AR46" s="13"/>
      <c r="AS46" s="13"/>
    </row>
    <row r="47" ht="24.7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2"/>
      <c r="AM47" s="12"/>
      <c r="AN47" s="13"/>
      <c r="AO47" s="13"/>
      <c r="AP47" s="13"/>
      <c r="AQ47" s="12"/>
      <c r="AR47" s="13"/>
      <c r="AS47" s="13"/>
    </row>
    <row r="48" ht="24.7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2"/>
      <c r="AM48" s="12"/>
      <c r="AN48" s="13"/>
      <c r="AO48" s="13"/>
      <c r="AP48" s="13"/>
      <c r="AQ48" s="12"/>
      <c r="AR48" s="13"/>
      <c r="AS48" s="13"/>
    </row>
    <row r="49" ht="24.7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2"/>
      <c r="AM49" s="12"/>
      <c r="AN49" s="13"/>
      <c r="AO49" s="13"/>
      <c r="AP49" s="13"/>
      <c r="AQ49" s="12"/>
      <c r="AR49" s="13"/>
      <c r="AS49" s="13"/>
    </row>
    <row r="50" ht="24.7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2"/>
      <c r="AM50" s="12"/>
      <c r="AN50" s="13"/>
      <c r="AO50" s="13"/>
      <c r="AP50" s="13"/>
      <c r="AQ50" s="12"/>
      <c r="AR50" s="13"/>
      <c r="AS50" s="13"/>
    </row>
    <row r="51" ht="24.7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2"/>
      <c r="AM51" s="12"/>
      <c r="AN51" s="13"/>
      <c r="AO51" s="13"/>
      <c r="AP51" s="13"/>
      <c r="AQ51" s="12"/>
      <c r="AR51" s="13"/>
      <c r="AS51" s="13"/>
    </row>
    <row r="52" ht="24.7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2"/>
      <c r="AM52" s="12"/>
      <c r="AN52" s="13"/>
      <c r="AO52" s="13"/>
      <c r="AP52" s="13"/>
      <c r="AQ52" s="12"/>
      <c r="AR52" s="13"/>
      <c r="AS52" s="13"/>
    </row>
    <row r="53" ht="24.7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2"/>
      <c r="AM53" s="12"/>
      <c r="AN53" s="13"/>
      <c r="AO53" s="13"/>
      <c r="AP53" s="13"/>
      <c r="AQ53" s="12"/>
      <c r="AR53" s="13"/>
      <c r="AS53" s="13"/>
    </row>
    <row r="54" ht="24.7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2"/>
      <c r="AM54" s="12"/>
      <c r="AN54" s="13"/>
      <c r="AO54" s="13"/>
      <c r="AP54" s="13"/>
      <c r="AQ54" s="12"/>
      <c r="AR54" s="13"/>
      <c r="AS54" s="13"/>
    </row>
    <row r="55" ht="24.7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2"/>
      <c r="AM55" s="12"/>
      <c r="AN55" s="13"/>
      <c r="AO55" s="13"/>
      <c r="AP55" s="13"/>
      <c r="AQ55" s="12"/>
      <c r="AR55" s="13"/>
      <c r="AS55" s="13"/>
    </row>
    <row r="56" ht="24.7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2"/>
      <c r="AM56" s="12"/>
      <c r="AN56" s="13"/>
      <c r="AO56" s="13"/>
      <c r="AP56" s="13"/>
      <c r="AQ56" s="12"/>
      <c r="AR56" s="13"/>
      <c r="AS56" s="13"/>
    </row>
    <row r="57" ht="24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2"/>
      <c r="AM57" s="12"/>
      <c r="AN57" s="13"/>
      <c r="AO57" s="13"/>
      <c r="AP57" s="13"/>
      <c r="AQ57" s="12"/>
      <c r="AR57" s="13"/>
      <c r="AS57" s="13"/>
    </row>
    <row r="58" ht="24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2"/>
      <c r="AM58" s="12"/>
      <c r="AN58" s="13"/>
      <c r="AO58" s="13"/>
      <c r="AP58" s="13"/>
      <c r="AQ58" s="12"/>
      <c r="AR58" s="13"/>
      <c r="AS58" s="13"/>
    </row>
    <row r="59" ht="24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2"/>
      <c r="AM59" s="12"/>
      <c r="AN59" s="13"/>
      <c r="AO59" s="13"/>
      <c r="AP59" s="13"/>
      <c r="AQ59" s="12"/>
      <c r="AR59" s="13"/>
      <c r="AS59" s="13"/>
    </row>
    <row r="60" ht="24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2"/>
      <c r="AM60" s="12"/>
      <c r="AN60" s="13"/>
      <c r="AO60" s="13"/>
      <c r="AP60" s="13"/>
      <c r="AQ60" s="12"/>
      <c r="AR60" s="13"/>
      <c r="AS60" s="13"/>
    </row>
    <row r="61" ht="24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2"/>
      <c r="AM61" s="12"/>
      <c r="AN61" s="13"/>
      <c r="AO61" s="13"/>
      <c r="AP61" s="13"/>
      <c r="AQ61" s="12"/>
      <c r="AR61" s="13"/>
      <c r="AS61" s="13"/>
    </row>
    <row r="62" ht="24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2"/>
      <c r="AM62" s="12"/>
      <c r="AN62" s="13"/>
      <c r="AO62" s="13"/>
      <c r="AP62" s="13"/>
      <c r="AQ62" s="12"/>
      <c r="AR62" s="13"/>
      <c r="AS62" s="13"/>
    </row>
    <row r="63" ht="24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2"/>
      <c r="AM63" s="12"/>
      <c r="AN63" s="13"/>
      <c r="AO63" s="13"/>
      <c r="AP63" s="13"/>
      <c r="AQ63" s="12"/>
      <c r="AR63" s="13"/>
      <c r="AS63" s="13"/>
    </row>
    <row r="64" ht="24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2"/>
      <c r="AM64" s="12"/>
      <c r="AN64" s="13"/>
      <c r="AO64" s="13"/>
      <c r="AP64" s="13"/>
      <c r="AQ64" s="12"/>
      <c r="AR64" s="13"/>
      <c r="AS64" s="13"/>
    </row>
    <row r="65" ht="24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2"/>
      <c r="AM65" s="12"/>
      <c r="AN65" s="13"/>
      <c r="AO65" s="13"/>
      <c r="AP65" s="13"/>
      <c r="AQ65" s="12"/>
      <c r="AR65" s="13"/>
      <c r="AS65" s="13"/>
    </row>
    <row r="66" ht="24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2"/>
      <c r="AM66" s="12"/>
      <c r="AN66" s="13"/>
      <c r="AO66" s="13"/>
      <c r="AP66" s="13"/>
      <c r="AQ66" s="12"/>
      <c r="AR66" s="13"/>
      <c r="AS66" s="13"/>
    </row>
    <row r="67" ht="24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2"/>
      <c r="AM67" s="12"/>
      <c r="AN67" s="13"/>
      <c r="AO67" s="13"/>
      <c r="AP67" s="13"/>
      <c r="AQ67" s="12"/>
      <c r="AR67" s="13"/>
      <c r="AS67" s="13"/>
    </row>
    <row r="68" ht="24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2"/>
      <c r="AM68" s="12"/>
      <c r="AN68" s="13"/>
      <c r="AO68" s="13"/>
      <c r="AP68" s="13"/>
      <c r="AQ68" s="12"/>
      <c r="AR68" s="13"/>
      <c r="AS68" s="13"/>
    </row>
    <row r="69" ht="24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2"/>
      <c r="AM69" s="12"/>
      <c r="AN69" s="13"/>
      <c r="AO69" s="13"/>
      <c r="AP69" s="13"/>
      <c r="AQ69" s="12"/>
      <c r="AR69" s="13"/>
      <c r="AS69" s="13"/>
    </row>
    <row r="70" ht="24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2"/>
      <c r="AM70" s="12"/>
      <c r="AN70" s="13"/>
      <c r="AO70" s="13"/>
      <c r="AP70" s="13"/>
      <c r="AQ70" s="12"/>
      <c r="AR70" s="13"/>
      <c r="AS70" s="13"/>
    </row>
    <row r="71" ht="24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2"/>
      <c r="AM71" s="12"/>
      <c r="AN71" s="13"/>
      <c r="AO71" s="13"/>
      <c r="AP71" s="13"/>
      <c r="AQ71" s="12"/>
      <c r="AR71" s="13"/>
      <c r="AS71" s="13"/>
    </row>
    <row r="72" ht="24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2"/>
      <c r="AM72" s="12"/>
      <c r="AN72" s="13"/>
      <c r="AO72" s="13"/>
      <c r="AP72" s="13"/>
      <c r="AQ72" s="12"/>
      <c r="AR72" s="13"/>
      <c r="AS72" s="13"/>
    </row>
    <row r="73" ht="24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2"/>
      <c r="AM73" s="12"/>
      <c r="AN73" s="13"/>
      <c r="AO73" s="13"/>
      <c r="AP73" s="13"/>
      <c r="AQ73" s="12"/>
      <c r="AR73" s="13"/>
      <c r="AS73" s="13"/>
    </row>
    <row r="74" ht="24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2"/>
      <c r="AM74" s="12"/>
      <c r="AN74" s="13"/>
      <c r="AO74" s="13"/>
      <c r="AP74" s="13"/>
      <c r="AQ74" s="12"/>
      <c r="AR74" s="13"/>
      <c r="AS74" s="13"/>
    </row>
    <row r="75" ht="24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2"/>
      <c r="AM75" s="12"/>
      <c r="AN75" s="13"/>
      <c r="AO75" s="13"/>
      <c r="AP75" s="13"/>
      <c r="AQ75" s="12"/>
      <c r="AR75" s="13"/>
      <c r="AS75" s="13"/>
    </row>
    <row r="76" ht="24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2"/>
      <c r="AM76" s="12"/>
      <c r="AN76" s="13"/>
      <c r="AO76" s="13"/>
      <c r="AP76" s="13"/>
      <c r="AQ76" s="12"/>
      <c r="AR76" s="13"/>
      <c r="AS76" s="13"/>
    </row>
    <row r="77" ht="24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2"/>
      <c r="AM77" s="12"/>
      <c r="AN77" s="13"/>
      <c r="AO77" s="13"/>
      <c r="AP77" s="13"/>
      <c r="AQ77" s="12"/>
      <c r="AR77" s="13"/>
      <c r="AS77" s="13"/>
    </row>
    <row r="78" ht="24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2"/>
      <c r="AM78" s="12"/>
      <c r="AN78" s="13"/>
      <c r="AO78" s="13"/>
      <c r="AP78" s="13"/>
      <c r="AQ78" s="12"/>
      <c r="AR78" s="13"/>
      <c r="AS78" s="13"/>
    </row>
    <row r="79" ht="24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2"/>
      <c r="AM79" s="12"/>
      <c r="AN79" s="13"/>
      <c r="AO79" s="13"/>
      <c r="AP79" s="13"/>
      <c r="AQ79" s="12"/>
      <c r="AR79" s="13"/>
      <c r="AS79" s="13"/>
    </row>
    <row r="80" ht="24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2"/>
      <c r="AM80" s="12"/>
      <c r="AN80" s="13"/>
      <c r="AO80" s="13"/>
      <c r="AP80" s="13"/>
      <c r="AQ80" s="12"/>
      <c r="AR80" s="13"/>
      <c r="AS80" s="13"/>
    </row>
    <row r="81" ht="24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2"/>
      <c r="AM81" s="12"/>
      <c r="AN81" s="13"/>
      <c r="AO81" s="13"/>
      <c r="AP81" s="13"/>
      <c r="AQ81" s="12"/>
      <c r="AR81" s="13"/>
      <c r="AS81" s="13"/>
    </row>
    <row r="82" ht="24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2"/>
      <c r="AM82" s="12"/>
      <c r="AN82" s="13"/>
      <c r="AO82" s="13"/>
      <c r="AP82" s="13"/>
      <c r="AQ82" s="12"/>
      <c r="AR82" s="13"/>
      <c r="AS82" s="13"/>
    </row>
    <row r="83" ht="24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2"/>
      <c r="AM83" s="12"/>
      <c r="AN83" s="13"/>
      <c r="AO83" s="13"/>
      <c r="AP83" s="13"/>
      <c r="AQ83" s="12"/>
      <c r="AR83" s="13"/>
      <c r="AS83" s="13"/>
    </row>
    <row r="84" ht="24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2"/>
      <c r="AM84" s="12"/>
      <c r="AN84" s="13"/>
      <c r="AO84" s="13"/>
      <c r="AP84" s="13"/>
      <c r="AQ84" s="12"/>
      <c r="AR84" s="13"/>
      <c r="AS84" s="13"/>
    </row>
    <row r="85" ht="24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2"/>
      <c r="AM85" s="12"/>
      <c r="AN85" s="13"/>
      <c r="AO85" s="13"/>
      <c r="AP85" s="13"/>
      <c r="AQ85" s="12"/>
      <c r="AR85" s="13"/>
      <c r="AS85" s="13"/>
    </row>
    <row r="86" ht="24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2"/>
      <c r="AM86" s="12"/>
      <c r="AN86" s="13"/>
      <c r="AO86" s="13"/>
      <c r="AP86" s="13"/>
      <c r="AQ86" s="12"/>
      <c r="AR86" s="13"/>
      <c r="AS86" s="13"/>
    </row>
    <row r="87" ht="24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2"/>
      <c r="AM87" s="12"/>
      <c r="AN87" s="13"/>
      <c r="AO87" s="13"/>
      <c r="AP87" s="13"/>
      <c r="AQ87" s="12"/>
      <c r="AR87" s="13"/>
      <c r="AS87" s="13"/>
    </row>
    <row r="88" ht="24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2"/>
      <c r="AM88" s="12"/>
      <c r="AN88" s="13"/>
      <c r="AO88" s="13"/>
      <c r="AP88" s="13"/>
      <c r="AQ88" s="12"/>
      <c r="AR88" s="13"/>
      <c r="AS88" s="13"/>
    </row>
    <row r="89" ht="24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2"/>
      <c r="AM89" s="12"/>
      <c r="AN89" s="13"/>
      <c r="AO89" s="13"/>
      <c r="AP89" s="13"/>
      <c r="AQ89" s="12"/>
      <c r="AR89" s="13"/>
      <c r="AS89" s="13"/>
    </row>
    <row r="90" ht="24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2"/>
      <c r="AM90" s="12"/>
      <c r="AN90" s="13"/>
      <c r="AO90" s="13"/>
      <c r="AP90" s="13"/>
      <c r="AQ90" s="12"/>
      <c r="AR90" s="13"/>
      <c r="AS90" s="13"/>
    </row>
    <row r="91" ht="24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2"/>
      <c r="AM91" s="12"/>
      <c r="AN91" s="13"/>
      <c r="AO91" s="13"/>
      <c r="AP91" s="13"/>
      <c r="AQ91" s="12"/>
      <c r="AR91" s="13"/>
      <c r="AS91" s="13"/>
    </row>
    <row r="92" ht="24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2"/>
      <c r="AM92" s="12"/>
      <c r="AN92" s="13"/>
      <c r="AO92" s="13"/>
      <c r="AP92" s="13"/>
      <c r="AQ92" s="12"/>
      <c r="AR92" s="13"/>
      <c r="AS92" s="13"/>
    </row>
    <row r="93" ht="24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2"/>
      <c r="AM93" s="12"/>
      <c r="AN93" s="13"/>
      <c r="AO93" s="13"/>
      <c r="AP93" s="13"/>
      <c r="AQ93" s="12"/>
      <c r="AR93" s="13"/>
      <c r="AS93" s="13"/>
    </row>
    <row r="94" ht="24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2"/>
      <c r="AM94" s="12"/>
      <c r="AN94" s="13"/>
      <c r="AO94" s="13"/>
      <c r="AP94" s="13"/>
      <c r="AQ94" s="12"/>
      <c r="AR94" s="13"/>
      <c r="AS94" s="13"/>
    </row>
    <row r="95" ht="24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2"/>
      <c r="AM95" s="12"/>
      <c r="AN95" s="13"/>
      <c r="AO95" s="13"/>
      <c r="AP95" s="13"/>
      <c r="AQ95" s="12"/>
      <c r="AR95" s="13"/>
      <c r="AS95" s="13"/>
    </row>
    <row r="96" ht="24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2"/>
      <c r="AM96" s="12"/>
      <c r="AN96" s="13"/>
      <c r="AO96" s="13"/>
      <c r="AP96" s="13"/>
      <c r="AQ96" s="12"/>
      <c r="AR96" s="13"/>
      <c r="AS96" s="13"/>
    </row>
    <row r="97" ht="24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2"/>
      <c r="AM97" s="12"/>
      <c r="AN97" s="13"/>
      <c r="AO97" s="13"/>
      <c r="AP97" s="13"/>
      <c r="AQ97" s="12"/>
      <c r="AR97" s="13"/>
      <c r="AS97" s="13"/>
    </row>
    <row r="98" ht="24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2"/>
      <c r="AM98" s="12"/>
      <c r="AN98" s="13"/>
      <c r="AO98" s="13"/>
      <c r="AP98" s="13"/>
      <c r="AQ98" s="12"/>
      <c r="AR98" s="13"/>
      <c r="AS98" s="13"/>
    </row>
    <row r="99" ht="24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2"/>
      <c r="AM99" s="12"/>
      <c r="AN99" s="13"/>
      <c r="AO99" s="13"/>
      <c r="AP99" s="13"/>
      <c r="AQ99" s="12"/>
      <c r="AR99" s="13"/>
      <c r="AS99" s="13"/>
    </row>
    <row r="100" ht="24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2"/>
      <c r="AM100" s="12"/>
      <c r="AN100" s="13"/>
      <c r="AO100" s="13"/>
      <c r="AP100" s="13"/>
      <c r="AQ100" s="12"/>
      <c r="AR100" s="13"/>
      <c r="AS100" s="13"/>
    </row>
    <row r="101" ht="24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2"/>
      <c r="AM101" s="12"/>
      <c r="AN101" s="13"/>
      <c r="AO101" s="13"/>
      <c r="AP101" s="13"/>
      <c r="AQ101" s="12"/>
      <c r="AR101" s="13"/>
      <c r="AS101" s="13"/>
    </row>
    <row r="102" ht="24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2"/>
      <c r="AM102" s="12"/>
      <c r="AN102" s="13"/>
      <c r="AO102" s="13"/>
      <c r="AP102" s="13"/>
      <c r="AQ102" s="12"/>
      <c r="AR102" s="13"/>
      <c r="AS102" s="13"/>
    </row>
    <row r="103" ht="24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2"/>
      <c r="AM103" s="12"/>
      <c r="AN103" s="13"/>
      <c r="AO103" s="13"/>
      <c r="AP103" s="13"/>
      <c r="AQ103" s="12"/>
      <c r="AR103" s="13"/>
      <c r="AS103" s="13"/>
    </row>
    <row r="104" ht="24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2"/>
      <c r="AM104" s="12"/>
      <c r="AN104" s="13"/>
      <c r="AO104" s="13"/>
      <c r="AP104" s="13"/>
      <c r="AQ104" s="12"/>
      <c r="AR104" s="13"/>
      <c r="AS104" s="13"/>
    </row>
    <row r="105" ht="24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2"/>
      <c r="AM105" s="12"/>
      <c r="AN105" s="13"/>
      <c r="AO105" s="13"/>
      <c r="AP105" s="13"/>
      <c r="AQ105" s="12"/>
      <c r="AR105" s="13"/>
      <c r="AS105" s="13"/>
    </row>
    <row r="106" ht="24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2"/>
      <c r="AM106" s="12"/>
      <c r="AN106" s="13"/>
      <c r="AO106" s="13"/>
      <c r="AP106" s="13"/>
      <c r="AQ106" s="12"/>
      <c r="AR106" s="13"/>
      <c r="AS106" s="13"/>
    </row>
    <row r="107" ht="24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2"/>
      <c r="AM107" s="12"/>
      <c r="AN107" s="13"/>
      <c r="AO107" s="13"/>
      <c r="AP107" s="13"/>
      <c r="AQ107" s="12"/>
      <c r="AR107" s="13"/>
      <c r="AS107" s="13"/>
    </row>
    <row r="108" ht="24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2"/>
      <c r="AM108" s="12"/>
      <c r="AN108" s="13"/>
      <c r="AO108" s="13"/>
      <c r="AP108" s="13"/>
      <c r="AQ108" s="12"/>
      <c r="AR108" s="13"/>
      <c r="AS108" s="13"/>
    </row>
    <row r="109" ht="24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2"/>
      <c r="AM109" s="12"/>
      <c r="AN109" s="13"/>
      <c r="AO109" s="13"/>
      <c r="AP109" s="13"/>
      <c r="AQ109" s="12"/>
      <c r="AR109" s="13"/>
      <c r="AS109" s="13"/>
    </row>
    <row r="110" ht="24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2"/>
      <c r="AM110" s="12"/>
      <c r="AN110" s="13"/>
      <c r="AO110" s="13"/>
      <c r="AP110" s="13"/>
      <c r="AQ110" s="12"/>
      <c r="AR110" s="13"/>
      <c r="AS110" s="13"/>
    </row>
    <row r="111" ht="24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2"/>
      <c r="AM111" s="12"/>
      <c r="AN111" s="13"/>
      <c r="AO111" s="13"/>
      <c r="AP111" s="13"/>
      <c r="AQ111" s="12"/>
      <c r="AR111" s="13"/>
      <c r="AS111" s="13"/>
    </row>
    <row r="112" ht="24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2"/>
      <c r="AM112" s="12"/>
      <c r="AN112" s="13"/>
      <c r="AO112" s="13"/>
      <c r="AP112" s="13"/>
      <c r="AQ112" s="12"/>
      <c r="AR112" s="13"/>
      <c r="AS112" s="13"/>
    </row>
    <row r="113" ht="24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2"/>
      <c r="AM113" s="12"/>
      <c r="AN113" s="13"/>
      <c r="AO113" s="13"/>
      <c r="AP113" s="13"/>
      <c r="AQ113" s="12"/>
      <c r="AR113" s="13"/>
      <c r="AS113" s="13"/>
    </row>
    <row r="114" ht="24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2"/>
      <c r="AM114" s="12"/>
      <c r="AN114" s="13"/>
      <c r="AO114" s="13"/>
      <c r="AP114" s="13"/>
      <c r="AQ114" s="12"/>
      <c r="AR114" s="13"/>
      <c r="AS114" s="13"/>
    </row>
    <row r="115" ht="24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2"/>
      <c r="AM115" s="12"/>
      <c r="AN115" s="13"/>
      <c r="AO115" s="13"/>
      <c r="AP115" s="13"/>
      <c r="AQ115" s="12"/>
      <c r="AR115" s="13"/>
      <c r="AS115" s="13"/>
    </row>
    <row r="116" ht="24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2"/>
      <c r="AM116" s="12"/>
      <c r="AN116" s="13"/>
      <c r="AO116" s="13"/>
      <c r="AP116" s="13"/>
      <c r="AQ116" s="12"/>
      <c r="AR116" s="13"/>
      <c r="AS116" s="13"/>
    </row>
    <row r="117" ht="24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2"/>
      <c r="AM117" s="12"/>
      <c r="AN117" s="13"/>
      <c r="AO117" s="13"/>
      <c r="AP117" s="13"/>
      <c r="AQ117" s="12"/>
      <c r="AR117" s="13"/>
      <c r="AS117" s="13"/>
    </row>
    <row r="118" ht="24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2"/>
      <c r="AM118" s="12"/>
      <c r="AN118" s="13"/>
      <c r="AO118" s="13"/>
      <c r="AP118" s="13"/>
      <c r="AQ118" s="12"/>
      <c r="AR118" s="13"/>
      <c r="AS118" s="13"/>
    </row>
    <row r="119" ht="24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2"/>
      <c r="AM119" s="12"/>
      <c r="AN119" s="13"/>
      <c r="AO119" s="13"/>
      <c r="AP119" s="13"/>
      <c r="AQ119" s="12"/>
      <c r="AR119" s="13"/>
      <c r="AS119" s="13"/>
    </row>
    <row r="120" ht="24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2"/>
      <c r="AM120" s="12"/>
      <c r="AN120" s="13"/>
      <c r="AO120" s="13"/>
      <c r="AP120" s="13"/>
      <c r="AQ120" s="12"/>
      <c r="AR120" s="13"/>
      <c r="AS120" s="13"/>
    </row>
    <row r="121" ht="24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2"/>
      <c r="AM121" s="12"/>
      <c r="AN121" s="13"/>
      <c r="AO121" s="13"/>
      <c r="AP121" s="13"/>
      <c r="AQ121" s="12"/>
      <c r="AR121" s="13"/>
      <c r="AS121" s="13"/>
    </row>
    <row r="122" ht="24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2"/>
      <c r="AM122" s="12"/>
      <c r="AN122" s="13"/>
      <c r="AO122" s="13"/>
      <c r="AP122" s="13"/>
      <c r="AQ122" s="12"/>
      <c r="AR122" s="13"/>
      <c r="AS122" s="13"/>
    </row>
    <row r="123" ht="24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2"/>
      <c r="AM123" s="12"/>
      <c r="AN123" s="13"/>
      <c r="AO123" s="13"/>
      <c r="AP123" s="13"/>
      <c r="AQ123" s="12"/>
      <c r="AR123" s="13"/>
      <c r="AS123" s="13"/>
    </row>
    <row r="124" ht="24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2"/>
      <c r="AM124" s="12"/>
      <c r="AN124" s="13"/>
      <c r="AO124" s="13"/>
      <c r="AP124" s="13"/>
      <c r="AQ124" s="12"/>
      <c r="AR124" s="13"/>
      <c r="AS124" s="13"/>
    </row>
    <row r="125" ht="24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2"/>
      <c r="AM125" s="12"/>
      <c r="AN125" s="13"/>
      <c r="AO125" s="13"/>
      <c r="AP125" s="13"/>
      <c r="AQ125" s="12"/>
      <c r="AR125" s="13"/>
      <c r="AS125" s="13"/>
    </row>
    <row r="126" ht="24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2"/>
      <c r="AM126" s="12"/>
      <c r="AN126" s="13"/>
      <c r="AO126" s="13"/>
      <c r="AP126" s="13"/>
      <c r="AQ126" s="12"/>
      <c r="AR126" s="13"/>
      <c r="AS126" s="13"/>
    </row>
    <row r="127" ht="24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2"/>
      <c r="AM127" s="12"/>
      <c r="AN127" s="13"/>
      <c r="AO127" s="13"/>
      <c r="AP127" s="13"/>
      <c r="AQ127" s="12"/>
      <c r="AR127" s="13"/>
      <c r="AS127" s="13"/>
    </row>
    <row r="128" ht="24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2"/>
      <c r="AM128" s="12"/>
      <c r="AN128" s="13"/>
      <c r="AO128" s="13"/>
      <c r="AP128" s="13"/>
      <c r="AQ128" s="12"/>
      <c r="AR128" s="13"/>
      <c r="AS128" s="13"/>
    </row>
    <row r="129" ht="24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2"/>
      <c r="AM129" s="12"/>
      <c r="AN129" s="13"/>
      <c r="AO129" s="13"/>
      <c r="AP129" s="13"/>
      <c r="AQ129" s="12"/>
      <c r="AR129" s="13"/>
      <c r="AS129" s="13"/>
    </row>
    <row r="130" ht="24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2"/>
      <c r="AM130" s="12"/>
      <c r="AN130" s="13"/>
      <c r="AO130" s="13"/>
      <c r="AP130" s="13"/>
      <c r="AQ130" s="12"/>
      <c r="AR130" s="13"/>
      <c r="AS130" s="13"/>
    </row>
    <row r="131" ht="24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2"/>
      <c r="AM131" s="12"/>
      <c r="AN131" s="13"/>
      <c r="AO131" s="13"/>
      <c r="AP131" s="13"/>
      <c r="AQ131" s="12"/>
      <c r="AR131" s="13"/>
      <c r="AS131" s="13"/>
    </row>
    <row r="132" ht="24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2"/>
      <c r="AM132" s="12"/>
      <c r="AN132" s="13"/>
      <c r="AO132" s="13"/>
      <c r="AP132" s="13"/>
      <c r="AQ132" s="12"/>
      <c r="AR132" s="13"/>
      <c r="AS132" s="13"/>
    </row>
    <row r="133" ht="24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2"/>
      <c r="AM133" s="12"/>
      <c r="AN133" s="13"/>
      <c r="AO133" s="13"/>
      <c r="AP133" s="13"/>
      <c r="AQ133" s="12"/>
      <c r="AR133" s="13"/>
      <c r="AS133" s="13"/>
    </row>
    <row r="134" ht="24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2"/>
      <c r="AM134" s="12"/>
      <c r="AN134" s="13"/>
      <c r="AO134" s="13"/>
      <c r="AP134" s="13"/>
      <c r="AQ134" s="12"/>
      <c r="AR134" s="13"/>
      <c r="AS134" s="13"/>
    </row>
    <row r="135" ht="24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2"/>
      <c r="AM135" s="12"/>
      <c r="AN135" s="13"/>
      <c r="AO135" s="13"/>
      <c r="AP135" s="13"/>
      <c r="AQ135" s="12"/>
      <c r="AR135" s="13"/>
      <c r="AS135" s="13"/>
    </row>
    <row r="136" ht="24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2"/>
      <c r="AM136" s="12"/>
      <c r="AN136" s="13"/>
      <c r="AO136" s="13"/>
      <c r="AP136" s="13"/>
      <c r="AQ136" s="12"/>
      <c r="AR136" s="13"/>
      <c r="AS136" s="13"/>
    </row>
    <row r="137" ht="24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2"/>
      <c r="AM137" s="12"/>
      <c r="AN137" s="13"/>
      <c r="AO137" s="13"/>
      <c r="AP137" s="13"/>
      <c r="AQ137" s="12"/>
      <c r="AR137" s="13"/>
      <c r="AS137" s="13"/>
    </row>
    <row r="138" ht="24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2"/>
      <c r="AM138" s="12"/>
      <c r="AN138" s="13"/>
      <c r="AO138" s="13"/>
      <c r="AP138" s="13"/>
      <c r="AQ138" s="12"/>
      <c r="AR138" s="13"/>
      <c r="AS138" s="13"/>
    </row>
    <row r="139" ht="24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2"/>
      <c r="AM139" s="12"/>
      <c r="AN139" s="13"/>
      <c r="AO139" s="13"/>
      <c r="AP139" s="13"/>
      <c r="AQ139" s="12"/>
      <c r="AR139" s="13"/>
      <c r="AS139" s="13"/>
    </row>
    <row r="140" ht="24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2"/>
      <c r="AM140" s="12"/>
      <c r="AN140" s="13"/>
      <c r="AO140" s="13"/>
      <c r="AP140" s="13"/>
      <c r="AQ140" s="12"/>
      <c r="AR140" s="13"/>
      <c r="AS140" s="13"/>
    </row>
    <row r="141" ht="24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2"/>
      <c r="AM141" s="12"/>
      <c r="AN141" s="13"/>
      <c r="AO141" s="13"/>
      <c r="AP141" s="13"/>
      <c r="AQ141" s="12"/>
      <c r="AR141" s="13"/>
      <c r="AS141" s="13"/>
    </row>
    <row r="142" ht="24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2"/>
      <c r="AM142" s="12"/>
      <c r="AN142" s="13"/>
      <c r="AO142" s="13"/>
      <c r="AP142" s="13"/>
      <c r="AQ142" s="12"/>
      <c r="AR142" s="13"/>
      <c r="AS142" s="13"/>
    </row>
    <row r="143" ht="24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2"/>
      <c r="AM143" s="12"/>
      <c r="AN143" s="13"/>
      <c r="AO143" s="13"/>
      <c r="AP143" s="13"/>
      <c r="AQ143" s="12"/>
      <c r="AR143" s="13"/>
      <c r="AS143" s="13"/>
    </row>
    <row r="144" ht="24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2"/>
      <c r="AM144" s="12"/>
      <c r="AN144" s="13"/>
      <c r="AO144" s="13"/>
      <c r="AP144" s="13"/>
      <c r="AQ144" s="12"/>
      <c r="AR144" s="13"/>
      <c r="AS144" s="13"/>
    </row>
    <row r="145" ht="24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2"/>
      <c r="AM145" s="12"/>
      <c r="AN145" s="13"/>
      <c r="AO145" s="13"/>
      <c r="AP145" s="13"/>
      <c r="AQ145" s="12"/>
      <c r="AR145" s="13"/>
      <c r="AS145" s="13"/>
    </row>
    <row r="146" ht="24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2"/>
      <c r="AM146" s="12"/>
      <c r="AN146" s="13"/>
      <c r="AO146" s="13"/>
      <c r="AP146" s="13"/>
      <c r="AQ146" s="12"/>
      <c r="AR146" s="13"/>
      <c r="AS146" s="13"/>
    </row>
    <row r="147" ht="24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2"/>
      <c r="AM147" s="12"/>
      <c r="AN147" s="13"/>
      <c r="AO147" s="13"/>
      <c r="AP147" s="13"/>
      <c r="AQ147" s="12"/>
      <c r="AR147" s="13"/>
      <c r="AS147" s="13"/>
    </row>
    <row r="148" ht="24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2"/>
      <c r="AM148" s="12"/>
      <c r="AN148" s="13"/>
      <c r="AO148" s="13"/>
      <c r="AP148" s="13"/>
      <c r="AQ148" s="12"/>
      <c r="AR148" s="13"/>
      <c r="AS148" s="13"/>
    </row>
    <row r="149" ht="24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2"/>
      <c r="AM149" s="12"/>
      <c r="AN149" s="13"/>
      <c r="AO149" s="13"/>
      <c r="AP149" s="13"/>
      <c r="AQ149" s="12"/>
      <c r="AR149" s="13"/>
      <c r="AS149" s="13"/>
    </row>
    <row r="150" ht="24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2"/>
      <c r="AM150" s="12"/>
      <c r="AN150" s="13"/>
      <c r="AO150" s="13"/>
      <c r="AP150" s="13"/>
      <c r="AQ150" s="12"/>
      <c r="AR150" s="13"/>
      <c r="AS150" s="13"/>
    </row>
    <row r="151" ht="24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2"/>
      <c r="AM151" s="12"/>
      <c r="AN151" s="13"/>
      <c r="AO151" s="13"/>
      <c r="AP151" s="13"/>
      <c r="AQ151" s="12"/>
      <c r="AR151" s="13"/>
      <c r="AS151" s="13"/>
    </row>
    <row r="152" ht="24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2"/>
      <c r="AM152" s="12"/>
      <c r="AN152" s="13"/>
      <c r="AO152" s="13"/>
      <c r="AP152" s="13"/>
      <c r="AQ152" s="12"/>
      <c r="AR152" s="13"/>
      <c r="AS152" s="13"/>
    </row>
    <row r="153" ht="24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2"/>
      <c r="AM153" s="12"/>
      <c r="AN153" s="13"/>
      <c r="AO153" s="13"/>
      <c r="AP153" s="13"/>
      <c r="AQ153" s="12"/>
      <c r="AR153" s="13"/>
      <c r="AS153" s="13"/>
    </row>
    <row r="154" ht="24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2"/>
      <c r="AM154" s="12"/>
      <c r="AN154" s="13"/>
      <c r="AO154" s="13"/>
      <c r="AP154" s="13"/>
      <c r="AQ154" s="12"/>
      <c r="AR154" s="13"/>
      <c r="AS154" s="13"/>
    </row>
    <row r="155" ht="24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2"/>
      <c r="AM155" s="12"/>
      <c r="AN155" s="13"/>
      <c r="AO155" s="13"/>
      <c r="AP155" s="13"/>
      <c r="AQ155" s="12"/>
      <c r="AR155" s="13"/>
      <c r="AS155" s="13"/>
    </row>
    <row r="156" ht="24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2"/>
      <c r="AM156" s="12"/>
      <c r="AN156" s="13"/>
      <c r="AO156" s="13"/>
      <c r="AP156" s="13"/>
      <c r="AQ156" s="12"/>
      <c r="AR156" s="13"/>
      <c r="AS156" s="13"/>
    </row>
    <row r="157" ht="24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2"/>
      <c r="AM157" s="12"/>
      <c r="AN157" s="13"/>
      <c r="AO157" s="13"/>
      <c r="AP157" s="13"/>
      <c r="AQ157" s="12"/>
      <c r="AR157" s="13"/>
      <c r="AS157" s="13"/>
    </row>
    <row r="158" ht="24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2"/>
      <c r="AM158" s="12"/>
      <c r="AN158" s="13"/>
      <c r="AO158" s="13"/>
      <c r="AP158" s="13"/>
      <c r="AQ158" s="12"/>
      <c r="AR158" s="13"/>
      <c r="AS158" s="13"/>
    </row>
    <row r="159" ht="24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2"/>
      <c r="AM159" s="12"/>
      <c r="AN159" s="13"/>
      <c r="AO159" s="13"/>
      <c r="AP159" s="13"/>
      <c r="AQ159" s="12"/>
      <c r="AR159" s="13"/>
      <c r="AS159" s="13"/>
    </row>
    <row r="160" ht="24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2"/>
      <c r="AM160" s="12"/>
      <c r="AN160" s="13"/>
      <c r="AO160" s="13"/>
      <c r="AP160" s="13"/>
      <c r="AQ160" s="12"/>
      <c r="AR160" s="13"/>
      <c r="AS160" s="13"/>
    </row>
    <row r="161" ht="24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2"/>
      <c r="AM161" s="12"/>
      <c r="AN161" s="13"/>
      <c r="AO161" s="13"/>
      <c r="AP161" s="13"/>
      <c r="AQ161" s="12"/>
      <c r="AR161" s="13"/>
      <c r="AS161" s="13"/>
    </row>
    <row r="162" ht="24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2"/>
      <c r="AM162" s="12"/>
      <c r="AN162" s="13"/>
      <c r="AO162" s="13"/>
      <c r="AP162" s="13"/>
      <c r="AQ162" s="12"/>
      <c r="AR162" s="13"/>
      <c r="AS162" s="13"/>
    </row>
    <row r="163" ht="24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2"/>
      <c r="AM163" s="12"/>
      <c r="AN163" s="13"/>
      <c r="AO163" s="13"/>
      <c r="AP163" s="13"/>
      <c r="AQ163" s="12"/>
      <c r="AR163" s="13"/>
      <c r="AS163" s="13"/>
    </row>
    <row r="164" ht="24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2"/>
      <c r="AM164" s="12"/>
      <c r="AN164" s="13"/>
      <c r="AO164" s="13"/>
      <c r="AP164" s="13"/>
      <c r="AQ164" s="12"/>
      <c r="AR164" s="13"/>
      <c r="AS164" s="13"/>
    </row>
    <row r="165" ht="24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2"/>
      <c r="AM165" s="12"/>
      <c r="AN165" s="13"/>
      <c r="AO165" s="13"/>
      <c r="AP165" s="13"/>
      <c r="AQ165" s="12"/>
      <c r="AR165" s="13"/>
      <c r="AS165" s="13"/>
    </row>
    <row r="166" ht="24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2"/>
      <c r="AM166" s="12"/>
      <c r="AN166" s="13"/>
      <c r="AO166" s="13"/>
      <c r="AP166" s="13"/>
      <c r="AQ166" s="12"/>
      <c r="AR166" s="13"/>
      <c r="AS166" s="13"/>
    </row>
    <row r="167" ht="24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2"/>
      <c r="AM167" s="12"/>
      <c r="AN167" s="13"/>
      <c r="AO167" s="13"/>
      <c r="AP167" s="13"/>
      <c r="AQ167" s="12"/>
      <c r="AR167" s="13"/>
      <c r="AS167" s="13"/>
    </row>
    <row r="168" ht="24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2"/>
      <c r="AM168" s="12"/>
      <c r="AN168" s="13"/>
      <c r="AO168" s="13"/>
      <c r="AP168" s="13"/>
      <c r="AQ168" s="12"/>
      <c r="AR168" s="13"/>
      <c r="AS168" s="13"/>
    </row>
    <row r="169" ht="24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2"/>
      <c r="AM169" s="12"/>
      <c r="AN169" s="13"/>
      <c r="AO169" s="13"/>
      <c r="AP169" s="13"/>
      <c r="AQ169" s="12"/>
      <c r="AR169" s="13"/>
      <c r="AS169" s="13"/>
    </row>
    <row r="170" ht="24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2"/>
      <c r="AM170" s="12"/>
      <c r="AN170" s="13"/>
      <c r="AO170" s="13"/>
      <c r="AP170" s="13"/>
      <c r="AQ170" s="12"/>
      <c r="AR170" s="13"/>
      <c r="AS170" s="13"/>
    </row>
    <row r="171" ht="24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2"/>
      <c r="AM171" s="12"/>
      <c r="AN171" s="13"/>
      <c r="AO171" s="13"/>
      <c r="AP171" s="13"/>
      <c r="AQ171" s="12"/>
      <c r="AR171" s="13"/>
      <c r="AS171" s="13"/>
    </row>
    <row r="172" ht="24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2"/>
      <c r="AM172" s="12"/>
      <c r="AN172" s="13"/>
      <c r="AO172" s="13"/>
      <c r="AP172" s="13"/>
      <c r="AQ172" s="12"/>
      <c r="AR172" s="13"/>
      <c r="AS172" s="13"/>
    </row>
    <row r="173" ht="24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2"/>
      <c r="AM173" s="12"/>
      <c r="AN173" s="13"/>
      <c r="AO173" s="13"/>
      <c r="AP173" s="13"/>
      <c r="AQ173" s="12"/>
      <c r="AR173" s="13"/>
      <c r="AS173" s="13"/>
    </row>
    <row r="174" ht="24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2"/>
      <c r="AM174" s="12"/>
      <c r="AN174" s="13"/>
      <c r="AO174" s="13"/>
      <c r="AP174" s="13"/>
      <c r="AQ174" s="12"/>
      <c r="AR174" s="13"/>
      <c r="AS174" s="13"/>
    </row>
    <row r="175" ht="24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2"/>
      <c r="AM175" s="12"/>
      <c r="AN175" s="13"/>
      <c r="AO175" s="13"/>
      <c r="AP175" s="13"/>
      <c r="AQ175" s="12"/>
      <c r="AR175" s="13"/>
      <c r="AS175" s="13"/>
    </row>
    <row r="176" ht="24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2"/>
      <c r="AM176" s="12"/>
      <c r="AN176" s="13"/>
      <c r="AO176" s="13"/>
      <c r="AP176" s="13"/>
      <c r="AQ176" s="12"/>
      <c r="AR176" s="13"/>
      <c r="AS176" s="13"/>
    </row>
    <row r="177" ht="24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2"/>
      <c r="AM177" s="12"/>
      <c r="AN177" s="13"/>
      <c r="AO177" s="13"/>
      <c r="AP177" s="13"/>
      <c r="AQ177" s="12"/>
      <c r="AR177" s="13"/>
      <c r="AS177" s="13"/>
    </row>
    <row r="178" ht="24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2"/>
      <c r="AM178" s="12"/>
      <c r="AN178" s="13"/>
      <c r="AO178" s="13"/>
      <c r="AP178" s="13"/>
      <c r="AQ178" s="12"/>
      <c r="AR178" s="13"/>
      <c r="AS178" s="13"/>
    </row>
    <row r="179" ht="24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2"/>
      <c r="AM179" s="12"/>
      <c r="AN179" s="13"/>
      <c r="AO179" s="13"/>
      <c r="AP179" s="13"/>
      <c r="AQ179" s="12"/>
      <c r="AR179" s="13"/>
      <c r="AS179" s="13"/>
    </row>
    <row r="180" ht="24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2"/>
      <c r="AM180" s="12"/>
      <c r="AN180" s="13"/>
      <c r="AO180" s="13"/>
      <c r="AP180" s="13"/>
      <c r="AQ180" s="12"/>
      <c r="AR180" s="13"/>
      <c r="AS180" s="13"/>
    </row>
    <row r="181" ht="24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2"/>
      <c r="AM181" s="12"/>
      <c r="AN181" s="13"/>
      <c r="AO181" s="13"/>
      <c r="AP181" s="13"/>
      <c r="AQ181" s="12"/>
      <c r="AR181" s="13"/>
      <c r="AS181" s="13"/>
    </row>
    <row r="182" ht="24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2"/>
      <c r="AM182" s="12"/>
      <c r="AN182" s="13"/>
      <c r="AO182" s="13"/>
      <c r="AP182" s="13"/>
      <c r="AQ182" s="12"/>
      <c r="AR182" s="13"/>
      <c r="AS182" s="13"/>
    </row>
    <row r="183" ht="24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2"/>
      <c r="AM183" s="12"/>
      <c r="AN183" s="13"/>
      <c r="AO183" s="13"/>
      <c r="AP183" s="13"/>
      <c r="AQ183" s="12"/>
      <c r="AR183" s="13"/>
      <c r="AS183" s="13"/>
    </row>
    <row r="184" ht="24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2"/>
      <c r="AM184" s="12"/>
      <c r="AN184" s="13"/>
      <c r="AO184" s="13"/>
      <c r="AP184" s="13"/>
      <c r="AQ184" s="12"/>
      <c r="AR184" s="13"/>
      <c r="AS184" s="13"/>
    </row>
    <row r="185" ht="24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2"/>
      <c r="AM185" s="12"/>
      <c r="AN185" s="13"/>
      <c r="AO185" s="13"/>
      <c r="AP185" s="13"/>
      <c r="AQ185" s="12"/>
      <c r="AR185" s="13"/>
      <c r="AS185" s="13"/>
    </row>
    <row r="186" ht="24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2"/>
      <c r="AM186" s="12"/>
      <c r="AN186" s="13"/>
      <c r="AO186" s="13"/>
      <c r="AP186" s="13"/>
      <c r="AQ186" s="12"/>
      <c r="AR186" s="13"/>
      <c r="AS186" s="13"/>
    </row>
    <row r="187" ht="24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2"/>
      <c r="AM187" s="12"/>
      <c r="AN187" s="13"/>
      <c r="AO187" s="13"/>
      <c r="AP187" s="13"/>
      <c r="AQ187" s="12"/>
      <c r="AR187" s="13"/>
      <c r="AS187" s="13"/>
    </row>
    <row r="188" ht="24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2"/>
      <c r="AM188" s="12"/>
      <c r="AN188" s="13"/>
      <c r="AO188" s="13"/>
      <c r="AP188" s="13"/>
      <c r="AQ188" s="12"/>
      <c r="AR188" s="13"/>
      <c r="AS188" s="13"/>
    </row>
    <row r="189" ht="24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2"/>
      <c r="AM189" s="12"/>
      <c r="AN189" s="13"/>
      <c r="AO189" s="13"/>
      <c r="AP189" s="13"/>
      <c r="AQ189" s="12"/>
      <c r="AR189" s="13"/>
      <c r="AS189" s="13"/>
    </row>
    <row r="190" ht="24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2"/>
      <c r="AM190" s="12"/>
      <c r="AN190" s="13"/>
      <c r="AO190" s="13"/>
      <c r="AP190" s="13"/>
      <c r="AQ190" s="12"/>
      <c r="AR190" s="13"/>
      <c r="AS190" s="13"/>
    </row>
    <row r="191" ht="24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2"/>
      <c r="AM191" s="12"/>
      <c r="AN191" s="13"/>
      <c r="AO191" s="13"/>
      <c r="AP191" s="13"/>
      <c r="AQ191" s="12"/>
      <c r="AR191" s="13"/>
      <c r="AS191" s="13"/>
    </row>
    <row r="192" ht="24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2"/>
      <c r="AM192" s="12"/>
      <c r="AN192" s="13"/>
      <c r="AO192" s="13"/>
      <c r="AP192" s="13"/>
      <c r="AQ192" s="12"/>
      <c r="AR192" s="13"/>
      <c r="AS192" s="13"/>
    </row>
    <row r="193" ht="24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2"/>
      <c r="AM193" s="12"/>
      <c r="AN193" s="13"/>
      <c r="AO193" s="13"/>
      <c r="AP193" s="13"/>
      <c r="AQ193" s="12"/>
      <c r="AR193" s="13"/>
      <c r="AS193" s="13"/>
    </row>
    <row r="194" ht="24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2"/>
      <c r="AM194" s="12"/>
      <c r="AN194" s="13"/>
      <c r="AO194" s="13"/>
      <c r="AP194" s="13"/>
      <c r="AQ194" s="12"/>
      <c r="AR194" s="13"/>
      <c r="AS194" s="13"/>
    </row>
    <row r="195" ht="24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2"/>
      <c r="AM195" s="12"/>
      <c r="AN195" s="13"/>
      <c r="AO195" s="13"/>
      <c r="AP195" s="13"/>
      <c r="AQ195" s="12"/>
      <c r="AR195" s="13"/>
      <c r="AS195" s="13"/>
    </row>
    <row r="196" ht="24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2"/>
      <c r="AM196" s="12"/>
      <c r="AN196" s="13"/>
      <c r="AO196" s="13"/>
      <c r="AP196" s="13"/>
      <c r="AQ196" s="12"/>
      <c r="AR196" s="13"/>
      <c r="AS196" s="13"/>
    </row>
    <row r="197" ht="24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2"/>
      <c r="AM197" s="12"/>
      <c r="AN197" s="13"/>
      <c r="AO197" s="13"/>
      <c r="AP197" s="13"/>
      <c r="AQ197" s="12"/>
      <c r="AR197" s="13"/>
      <c r="AS197" s="13"/>
    </row>
    <row r="198" ht="24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2"/>
      <c r="AM198" s="12"/>
      <c r="AN198" s="13"/>
      <c r="AO198" s="13"/>
      <c r="AP198" s="13"/>
      <c r="AQ198" s="12"/>
      <c r="AR198" s="13"/>
      <c r="AS198" s="13"/>
    </row>
    <row r="199" ht="24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2"/>
      <c r="AM199" s="12"/>
      <c r="AN199" s="13"/>
      <c r="AO199" s="13"/>
      <c r="AP199" s="13"/>
      <c r="AQ199" s="12"/>
      <c r="AR199" s="13"/>
      <c r="AS199" s="13"/>
    </row>
    <row r="200" ht="24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2"/>
      <c r="AM200" s="12"/>
      <c r="AN200" s="13"/>
      <c r="AO200" s="13"/>
      <c r="AP200" s="13"/>
      <c r="AQ200" s="12"/>
      <c r="AR200" s="13"/>
      <c r="AS200" s="13"/>
    </row>
    <row r="201" ht="24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2"/>
      <c r="AM201" s="12"/>
      <c r="AN201" s="13"/>
      <c r="AO201" s="13"/>
      <c r="AP201" s="13"/>
      <c r="AQ201" s="12"/>
      <c r="AR201" s="13"/>
      <c r="AS201" s="13"/>
    </row>
    <row r="202" ht="24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2"/>
      <c r="AM202" s="12"/>
      <c r="AN202" s="13"/>
      <c r="AO202" s="13"/>
      <c r="AP202" s="13"/>
      <c r="AQ202" s="12"/>
      <c r="AR202" s="13"/>
      <c r="AS202" s="13"/>
    </row>
    <row r="203" ht="24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2"/>
      <c r="AM203" s="12"/>
      <c r="AN203" s="13"/>
      <c r="AO203" s="13"/>
      <c r="AP203" s="13"/>
      <c r="AQ203" s="12"/>
      <c r="AR203" s="13"/>
      <c r="AS203" s="13"/>
    </row>
    <row r="204" ht="24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2"/>
      <c r="AM204" s="12"/>
      <c r="AN204" s="13"/>
      <c r="AO204" s="13"/>
      <c r="AP204" s="13"/>
      <c r="AQ204" s="12"/>
      <c r="AR204" s="13"/>
      <c r="AS204" s="13"/>
    </row>
    <row r="205" ht="24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2"/>
      <c r="AM205" s="12"/>
      <c r="AN205" s="13"/>
      <c r="AO205" s="13"/>
      <c r="AP205" s="13"/>
      <c r="AQ205" s="12"/>
      <c r="AR205" s="13"/>
      <c r="AS205" s="13"/>
    </row>
    <row r="206" ht="24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2"/>
      <c r="AM206" s="12"/>
      <c r="AN206" s="13"/>
      <c r="AO206" s="13"/>
      <c r="AP206" s="13"/>
      <c r="AQ206" s="12"/>
      <c r="AR206" s="13"/>
      <c r="AS206" s="13"/>
    </row>
    <row r="207" ht="24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2"/>
      <c r="AM207" s="12"/>
      <c r="AN207" s="13"/>
      <c r="AO207" s="13"/>
      <c r="AP207" s="13"/>
      <c r="AQ207" s="12"/>
      <c r="AR207" s="13"/>
      <c r="AS207" s="13"/>
    </row>
    <row r="208" ht="24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2"/>
      <c r="AM208" s="12"/>
      <c r="AN208" s="13"/>
      <c r="AO208" s="13"/>
      <c r="AP208" s="13"/>
      <c r="AQ208" s="12"/>
      <c r="AR208" s="13"/>
      <c r="AS208" s="13"/>
    </row>
    <row r="209" ht="24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2"/>
      <c r="AM209" s="12"/>
      <c r="AN209" s="13"/>
      <c r="AO209" s="13"/>
      <c r="AP209" s="13"/>
      <c r="AQ209" s="12"/>
      <c r="AR209" s="13"/>
      <c r="AS209" s="13"/>
    </row>
    <row r="210" ht="24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2"/>
      <c r="AM210" s="12"/>
      <c r="AN210" s="13"/>
      <c r="AO210" s="13"/>
      <c r="AP210" s="13"/>
      <c r="AQ210" s="12"/>
      <c r="AR210" s="13"/>
      <c r="AS210" s="13"/>
    </row>
    <row r="211" ht="24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2"/>
      <c r="AM211" s="12"/>
      <c r="AN211" s="13"/>
      <c r="AO211" s="13"/>
      <c r="AP211" s="13"/>
      <c r="AQ211" s="12"/>
      <c r="AR211" s="13"/>
      <c r="AS211" s="13"/>
    </row>
    <row r="212" ht="24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2"/>
      <c r="AM212" s="12"/>
      <c r="AN212" s="13"/>
      <c r="AO212" s="13"/>
      <c r="AP212" s="13"/>
      <c r="AQ212" s="12"/>
      <c r="AR212" s="13"/>
      <c r="AS212" s="13"/>
    </row>
    <row r="213" ht="24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2"/>
      <c r="AM213" s="12"/>
      <c r="AN213" s="13"/>
      <c r="AO213" s="13"/>
      <c r="AP213" s="13"/>
      <c r="AQ213" s="12"/>
      <c r="AR213" s="13"/>
      <c r="AS213" s="13"/>
    </row>
    <row r="214" ht="24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2"/>
      <c r="AM214" s="12"/>
      <c r="AN214" s="13"/>
      <c r="AO214" s="13"/>
      <c r="AP214" s="13"/>
      <c r="AQ214" s="12"/>
      <c r="AR214" s="13"/>
      <c r="AS214" s="13"/>
    </row>
    <row r="215" ht="24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2"/>
      <c r="AM215" s="12"/>
      <c r="AN215" s="13"/>
      <c r="AO215" s="13"/>
      <c r="AP215" s="13"/>
      <c r="AQ215" s="12"/>
      <c r="AR215" s="13"/>
      <c r="AS215" s="13"/>
    </row>
    <row r="216" ht="24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2"/>
      <c r="AM216" s="12"/>
      <c r="AN216" s="13"/>
      <c r="AO216" s="13"/>
      <c r="AP216" s="13"/>
      <c r="AQ216" s="12"/>
      <c r="AR216" s="13"/>
      <c r="AS216" s="13"/>
    </row>
    <row r="217" ht="24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2"/>
      <c r="AM217" s="12"/>
      <c r="AN217" s="13"/>
      <c r="AO217" s="13"/>
      <c r="AP217" s="13"/>
      <c r="AQ217" s="12"/>
      <c r="AR217" s="13"/>
      <c r="AS217" s="13"/>
    </row>
    <row r="218" ht="24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2"/>
      <c r="AM218" s="12"/>
      <c r="AN218" s="13"/>
      <c r="AO218" s="13"/>
      <c r="AP218" s="13"/>
      <c r="AQ218" s="12"/>
      <c r="AR218" s="13"/>
      <c r="AS218" s="13"/>
    </row>
    <row r="219" ht="24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2"/>
      <c r="AM219" s="12"/>
      <c r="AN219" s="13"/>
      <c r="AO219" s="13"/>
      <c r="AP219" s="13"/>
      <c r="AQ219" s="12"/>
      <c r="AR219" s="13"/>
      <c r="AS219" s="13"/>
    </row>
    <row r="220" ht="24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2"/>
      <c r="AM220" s="12"/>
      <c r="AN220" s="13"/>
      <c r="AO220" s="13"/>
      <c r="AP220" s="13"/>
      <c r="AQ220" s="12"/>
      <c r="AR220" s="13"/>
      <c r="AS220" s="13"/>
    </row>
    <row r="221" ht="24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2"/>
      <c r="AM221" s="12"/>
      <c r="AN221" s="13"/>
      <c r="AO221" s="13"/>
      <c r="AP221" s="13"/>
      <c r="AQ221" s="12"/>
      <c r="AR221" s="13"/>
      <c r="AS221" s="13"/>
    </row>
    <row r="222" ht="24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2"/>
      <c r="AM222" s="12"/>
      <c r="AN222" s="13"/>
      <c r="AO222" s="13"/>
      <c r="AP222" s="13"/>
      <c r="AQ222" s="12"/>
      <c r="AR222" s="13"/>
      <c r="AS222" s="13"/>
    </row>
    <row r="223" ht="24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2"/>
      <c r="AM223" s="12"/>
      <c r="AN223" s="13"/>
      <c r="AO223" s="13"/>
      <c r="AP223" s="13"/>
      <c r="AQ223" s="12"/>
      <c r="AR223" s="13"/>
      <c r="AS223" s="13"/>
    </row>
    <row r="224" ht="24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2"/>
      <c r="AM224" s="12"/>
      <c r="AN224" s="13"/>
      <c r="AO224" s="13"/>
      <c r="AP224" s="13"/>
      <c r="AQ224" s="12"/>
      <c r="AR224" s="13"/>
      <c r="AS224" s="13"/>
    </row>
    <row r="225" ht="24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2"/>
      <c r="AM225" s="12"/>
      <c r="AN225" s="13"/>
      <c r="AO225" s="13"/>
      <c r="AP225" s="13"/>
      <c r="AQ225" s="12"/>
      <c r="AR225" s="13"/>
      <c r="AS225" s="13"/>
    </row>
    <row r="226" ht="24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2"/>
      <c r="AM226" s="12"/>
      <c r="AN226" s="13"/>
      <c r="AO226" s="13"/>
      <c r="AP226" s="13"/>
      <c r="AQ226" s="12"/>
      <c r="AR226" s="13"/>
      <c r="AS226" s="13"/>
    </row>
    <row r="227" ht="24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2"/>
      <c r="AM227" s="12"/>
      <c r="AN227" s="13"/>
      <c r="AO227" s="13"/>
      <c r="AP227" s="13"/>
      <c r="AQ227" s="12"/>
      <c r="AR227" s="13"/>
      <c r="AS227" s="13"/>
    </row>
    <row r="228" ht="24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2"/>
      <c r="AM228" s="12"/>
      <c r="AN228" s="13"/>
      <c r="AO228" s="13"/>
      <c r="AP228" s="13"/>
      <c r="AQ228" s="12"/>
      <c r="AR228" s="13"/>
      <c r="AS228" s="13"/>
    </row>
    <row r="229" ht="24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2"/>
      <c r="AM229" s="12"/>
      <c r="AN229" s="13"/>
      <c r="AO229" s="13"/>
      <c r="AP229" s="13"/>
      <c r="AQ229" s="12"/>
      <c r="AR229" s="13"/>
      <c r="AS229" s="13"/>
    </row>
    <row r="230" ht="24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2"/>
      <c r="AM230" s="12"/>
      <c r="AN230" s="13"/>
      <c r="AO230" s="13"/>
      <c r="AP230" s="13"/>
      <c r="AQ230" s="12"/>
      <c r="AR230" s="13"/>
      <c r="AS230" s="13"/>
    </row>
    <row r="231" ht="24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2"/>
      <c r="AM231" s="12"/>
      <c r="AN231" s="13"/>
      <c r="AO231" s="13"/>
      <c r="AP231" s="13"/>
      <c r="AQ231" s="12"/>
      <c r="AR231" s="13"/>
      <c r="AS231" s="13"/>
    </row>
    <row r="232" ht="24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2"/>
      <c r="AM232" s="12"/>
      <c r="AN232" s="13"/>
      <c r="AO232" s="13"/>
      <c r="AP232" s="13"/>
      <c r="AQ232" s="12"/>
      <c r="AR232" s="13"/>
      <c r="AS232" s="13"/>
    </row>
    <row r="233" ht="24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2"/>
      <c r="AM233" s="12"/>
      <c r="AN233" s="13"/>
      <c r="AO233" s="13"/>
      <c r="AP233" s="13"/>
      <c r="AQ233" s="12"/>
      <c r="AR233" s="13"/>
      <c r="AS233" s="13"/>
    </row>
    <row r="234" ht="24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2"/>
      <c r="AM234" s="12"/>
      <c r="AN234" s="13"/>
      <c r="AO234" s="13"/>
      <c r="AP234" s="13"/>
      <c r="AQ234" s="12"/>
      <c r="AR234" s="13"/>
      <c r="AS234" s="13"/>
    </row>
    <row r="235" ht="24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2"/>
      <c r="AM235" s="12"/>
      <c r="AN235" s="13"/>
      <c r="AO235" s="13"/>
      <c r="AP235" s="13"/>
      <c r="AQ235" s="12"/>
      <c r="AR235" s="13"/>
      <c r="AS235" s="13"/>
    </row>
    <row r="236" ht="24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2"/>
      <c r="AM236" s="12"/>
      <c r="AN236" s="13"/>
      <c r="AO236" s="13"/>
      <c r="AP236" s="13"/>
      <c r="AQ236" s="12"/>
      <c r="AR236" s="13"/>
      <c r="AS236" s="13"/>
    </row>
    <row r="237" ht="24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2"/>
      <c r="AM237" s="12"/>
      <c r="AN237" s="13"/>
      <c r="AO237" s="13"/>
      <c r="AP237" s="13"/>
      <c r="AQ237" s="12"/>
      <c r="AR237" s="13"/>
      <c r="AS237" s="13"/>
    </row>
    <row r="238" ht="24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2"/>
      <c r="AM238" s="12"/>
      <c r="AN238" s="13"/>
      <c r="AO238" s="13"/>
      <c r="AP238" s="13"/>
      <c r="AQ238" s="12"/>
      <c r="AR238" s="13"/>
      <c r="AS238" s="13"/>
    </row>
    <row r="239" ht="24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2"/>
      <c r="AM239" s="12"/>
      <c r="AN239" s="13"/>
      <c r="AO239" s="13"/>
      <c r="AP239" s="13"/>
      <c r="AQ239" s="12"/>
      <c r="AR239" s="13"/>
      <c r="AS239" s="13"/>
    </row>
    <row r="240" ht="24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2"/>
      <c r="AM240" s="12"/>
      <c r="AN240" s="13"/>
      <c r="AO240" s="13"/>
      <c r="AP240" s="13"/>
      <c r="AQ240" s="12"/>
      <c r="AR240" s="13"/>
      <c r="AS240" s="13"/>
    </row>
    <row r="241" ht="24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2"/>
      <c r="AM241" s="12"/>
      <c r="AN241" s="13"/>
      <c r="AO241" s="13"/>
      <c r="AP241" s="13"/>
      <c r="AQ241" s="12"/>
      <c r="AR241" s="13"/>
      <c r="AS241" s="13"/>
    </row>
    <row r="242" ht="24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2"/>
      <c r="AM242" s="12"/>
      <c r="AN242" s="13"/>
      <c r="AO242" s="13"/>
      <c r="AP242" s="13"/>
      <c r="AQ242" s="12"/>
      <c r="AR242" s="13"/>
      <c r="AS242" s="13"/>
    </row>
    <row r="243" ht="24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2"/>
      <c r="AM243" s="12"/>
      <c r="AN243" s="13"/>
      <c r="AO243" s="13"/>
      <c r="AP243" s="13"/>
      <c r="AQ243" s="12"/>
      <c r="AR243" s="13"/>
      <c r="AS243" s="13"/>
    </row>
    <row r="244" ht="24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2"/>
      <c r="AM244" s="12"/>
      <c r="AN244" s="13"/>
      <c r="AO244" s="13"/>
      <c r="AP244" s="13"/>
      <c r="AQ244" s="12"/>
      <c r="AR244" s="13"/>
      <c r="AS244" s="13"/>
    </row>
    <row r="245" ht="24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2"/>
      <c r="AM245" s="12"/>
      <c r="AN245" s="13"/>
      <c r="AO245" s="13"/>
      <c r="AP245" s="13"/>
      <c r="AQ245" s="12"/>
      <c r="AR245" s="13"/>
      <c r="AS245" s="13"/>
    </row>
    <row r="246" ht="24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2"/>
      <c r="AM246" s="12"/>
      <c r="AN246" s="13"/>
      <c r="AO246" s="13"/>
      <c r="AP246" s="13"/>
      <c r="AQ246" s="12"/>
      <c r="AR246" s="13"/>
      <c r="AS246" s="13"/>
    </row>
    <row r="247" ht="24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2"/>
      <c r="AM247" s="12"/>
      <c r="AN247" s="13"/>
      <c r="AO247" s="13"/>
      <c r="AP247" s="13"/>
      <c r="AQ247" s="12"/>
      <c r="AR247" s="13"/>
      <c r="AS247" s="13"/>
    </row>
    <row r="248" ht="24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2"/>
      <c r="AM248" s="12"/>
      <c r="AN248" s="13"/>
      <c r="AO248" s="13"/>
      <c r="AP248" s="13"/>
      <c r="AQ248" s="12"/>
      <c r="AR248" s="13"/>
      <c r="AS248" s="13"/>
    </row>
    <row r="249" ht="24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2"/>
      <c r="AM249" s="12"/>
      <c r="AN249" s="13"/>
      <c r="AO249" s="13"/>
      <c r="AP249" s="13"/>
      <c r="AQ249" s="12"/>
      <c r="AR249" s="13"/>
      <c r="AS249" s="13"/>
    </row>
    <row r="250" ht="24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2"/>
      <c r="AM250" s="12"/>
      <c r="AN250" s="13"/>
      <c r="AO250" s="13"/>
      <c r="AP250" s="13"/>
      <c r="AQ250" s="12"/>
      <c r="AR250" s="13"/>
      <c r="AS250" s="13"/>
    </row>
    <row r="251" ht="24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2"/>
      <c r="AM251" s="12"/>
      <c r="AN251" s="13"/>
      <c r="AO251" s="13"/>
      <c r="AP251" s="13"/>
      <c r="AQ251" s="12"/>
      <c r="AR251" s="13"/>
      <c r="AS251" s="13"/>
    </row>
    <row r="252" ht="24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2"/>
      <c r="AM252" s="12"/>
      <c r="AN252" s="13"/>
      <c r="AO252" s="13"/>
      <c r="AP252" s="13"/>
      <c r="AQ252" s="12"/>
      <c r="AR252" s="13"/>
      <c r="AS252" s="13"/>
    </row>
    <row r="253" ht="24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2"/>
      <c r="AM253" s="12"/>
      <c r="AN253" s="13"/>
      <c r="AO253" s="13"/>
      <c r="AP253" s="13"/>
      <c r="AQ253" s="12"/>
      <c r="AR253" s="13"/>
      <c r="AS253" s="13"/>
    </row>
    <row r="254" ht="24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2"/>
      <c r="AM254" s="12"/>
      <c r="AN254" s="13"/>
      <c r="AO254" s="13"/>
      <c r="AP254" s="13"/>
      <c r="AQ254" s="12"/>
      <c r="AR254" s="13"/>
      <c r="AS254" s="13"/>
    </row>
    <row r="255" ht="24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2"/>
      <c r="AM255" s="12"/>
      <c r="AN255" s="13"/>
      <c r="AO255" s="13"/>
      <c r="AP255" s="13"/>
      <c r="AQ255" s="12"/>
      <c r="AR255" s="13"/>
      <c r="AS255" s="13"/>
    </row>
    <row r="256" ht="24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2"/>
      <c r="AM256" s="12"/>
      <c r="AN256" s="13"/>
      <c r="AO256" s="13"/>
      <c r="AP256" s="13"/>
      <c r="AQ256" s="12"/>
      <c r="AR256" s="13"/>
      <c r="AS256" s="13"/>
    </row>
    <row r="257" ht="24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2"/>
      <c r="AM257" s="12"/>
      <c r="AN257" s="13"/>
      <c r="AO257" s="13"/>
      <c r="AP257" s="13"/>
      <c r="AQ257" s="12"/>
      <c r="AR257" s="13"/>
      <c r="AS257" s="13"/>
    </row>
    <row r="258" ht="24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2"/>
      <c r="AM258" s="12"/>
      <c r="AN258" s="13"/>
      <c r="AO258" s="13"/>
      <c r="AP258" s="13"/>
      <c r="AQ258" s="12"/>
      <c r="AR258" s="13"/>
      <c r="AS258" s="13"/>
    </row>
    <row r="259" ht="24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2"/>
      <c r="AM259" s="12"/>
      <c r="AN259" s="13"/>
      <c r="AO259" s="13"/>
      <c r="AP259" s="13"/>
      <c r="AQ259" s="12"/>
      <c r="AR259" s="13"/>
      <c r="AS259" s="13"/>
    </row>
    <row r="260" ht="24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2"/>
      <c r="AM260" s="12"/>
      <c r="AN260" s="13"/>
      <c r="AO260" s="13"/>
      <c r="AP260" s="13"/>
      <c r="AQ260" s="12"/>
      <c r="AR260" s="13"/>
      <c r="AS260" s="13"/>
    </row>
    <row r="261" ht="24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2"/>
      <c r="AM261" s="12"/>
      <c r="AN261" s="13"/>
      <c r="AO261" s="13"/>
      <c r="AP261" s="13"/>
      <c r="AQ261" s="12"/>
      <c r="AR261" s="13"/>
      <c r="AS261" s="13"/>
    </row>
    <row r="262" ht="24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2"/>
      <c r="AM262" s="12"/>
      <c r="AN262" s="13"/>
      <c r="AO262" s="13"/>
      <c r="AP262" s="13"/>
      <c r="AQ262" s="12"/>
      <c r="AR262" s="13"/>
      <c r="AS262" s="13"/>
    </row>
    <row r="263" ht="24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2"/>
      <c r="AM263" s="12"/>
      <c r="AN263" s="13"/>
      <c r="AO263" s="13"/>
      <c r="AP263" s="13"/>
      <c r="AQ263" s="12"/>
      <c r="AR263" s="13"/>
      <c r="AS263" s="13"/>
    </row>
    <row r="264" ht="24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2"/>
      <c r="AM264" s="12"/>
      <c r="AN264" s="13"/>
      <c r="AO264" s="13"/>
      <c r="AP264" s="13"/>
      <c r="AQ264" s="12"/>
      <c r="AR264" s="13"/>
      <c r="AS264" s="13"/>
    </row>
    <row r="265" ht="24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2"/>
      <c r="AM265" s="12"/>
      <c r="AN265" s="13"/>
      <c r="AO265" s="13"/>
      <c r="AP265" s="13"/>
      <c r="AQ265" s="12"/>
      <c r="AR265" s="13"/>
      <c r="AS265" s="13"/>
    </row>
    <row r="266" ht="24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2"/>
      <c r="AM266" s="12"/>
      <c r="AN266" s="13"/>
      <c r="AO266" s="13"/>
      <c r="AP266" s="13"/>
      <c r="AQ266" s="12"/>
      <c r="AR266" s="13"/>
      <c r="AS266" s="13"/>
    </row>
    <row r="267" ht="24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2"/>
      <c r="AM267" s="12"/>
      <c r="AN267" s="13"/>
      <c r="AO267" s="13"/>
      <c r="AP267" s="13"/>
      <c r="AQ267" s="12"/>
      <c r="AR267" s="13"/>
      <c r="AS267" s="13"/>
    </row>
    <row r="268" ht="24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2"/>
      <c r="AM268" s="12"/>
      <c r="AN268" s="13"/>
      <c r="AO268" s="13"/>
      <c r="AP268" s="13"/>
      <c r="AQ268" s="12"/>
      <c r="AR268" s="13"/>
      <c r="AS268" s="13"/>
    </row>
    <row r="269" ht="24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2"/>
      <c r="AM269" s="12"/>
      <c r="AN269" s="13"/>
      <c r="AO269" s="13"/>
      <c r="AP269" s="13"/>
      <c r="AQ269" s="12"/>
      <c r="AR269" s="13"/>
      <c r="AS269" s="13"/>
    </row>
    <row r="270" ht="24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2"/>
      <c r="AM270" s="12"/>
      <c r="AN270" s="13"/>
      <c r="AO270" s="13"/>
      <c r="AP270" s="13"/>
      <c r="AQ270" s="12"/>
      <c r="AR270" s="13"/>
      <c r="AS270" s="13"/>
    </row>
    <row r="271" ht="24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2"/>
      <c r="AM271" s="12"/>
      <c r="AN271" s="13"/>
      <c r="AO271" s="13"/>
      <c r="AP271" s="13"/>
      <c r="AQ271" s="12"/>
      <c r="AR271" s="13"/>
      <c r="AS271" s="13"/>
    </row>
    <row r="272" ht="24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2"/>
      <c r="AM272" s="12"/>
      <c r="AN272" s="13"/>
      <c r="AO272" s="13"/>
      <c r="AP272" s="13"/>
      <c r="AQ272" s="12"/>
      <c r="AR272" s="13"/>
      <c r="AS272" s="13"/>
    </row>
    <row r="273" ht="24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2"/>
      <c r="AM273" s="12"/>
      <c r="AN273" s="13"/>
      <c r="AO273" s="13"/>
      <c r="AP273" s="13"/>
      <c r="AQ273" s="12"/>
      <c r="AR273" s="13"/>
      <c r="AS273" s="13"/>
    </row>
    <row r="274" ht="24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2"/>
      <c r="AM274" s="12"/>
      <c r="AN274" s="13"/>
      <c r="AO274" s="13"/>
      <c r="AP274" s="13"/>
      <c r="AQ274" s="12"/>
      <c r="AR274" s="13"/>
      <c r="AS274" s="13"/>
    </row>
    <row r="275" ht="24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2"/>
      <c r="AM275" s="12"/>
      <c r="AN275" s="13"/>
      <c r="AO275" s="13"/>
      <c r="AP275" s="13"/>
      <c r="AQ275" s="12"/>
      <c r="AR275" s="13"/>
      <c r="AS275" s="13"/>
    </row>
    <row r="276" ht="24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2"/>
      <c r="AM276" s="12"/>
      <c r="AN276" s="13"/>
      <c r="AO276" s="13"/>
      <c r="AP276" s="13"/>
      <c r="AQ276" s="12"/>
      <c r="AR276" s="13"/>
      <c r="AS276" s="13"/>
    </row>
    <row r="277" ht="24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2"/>
      <c r="AM277" s="12"/>
      <c r="AN277" s="13"/>
      <c r="AO277" s="13"/>
      <c r="AP277" s="13"/>
      <c r="AQ277" s="12"/>
      <c r="AR277" s="13"/>
      <c r="AS277" s="13"/>
    </row>
    <row r="278" ht="24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2"/>
      <c r="AM278" s="12"/>
      <c r="AN278" s="13"/>
      <c r="AO278" s="13"/>
      <c r="AP278" s="13"/>
      <c r="AQ278" s="12"/>
      <c r="AR278" s="13"/>
      <c r="AS278" s="13"/>
    </row>
    <row r="279" ht="24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2"/>
      <c r="AM279" s="12"/>
      <c r="AN279" s="13"/>
      <c r="AO279" s="13"/>
      <c r="AP279" s="13"/>
      <c r="AQ279" s="12"/>
      <c r="AR279" s="13"/>
      <c r="AS279" s="13"/>
    </row>
    <row r="280" ht="24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2"/>
      <c r="AM280" s="12"/>
      <c r="AN280" s="13"/>
      <c r="AO280" s="13"/>
      <c r="AP280" s="13"/>
      <c r="AQ280" s="12"/>
      <c r="AR280" s="13"/>
      <c r="AS280" s="13"/>
    </row>
    <row r="281" ht="24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2"/>
      <c r="AM281" s="12"/>
      <c r="AN281" s="13"/>
      <c r="AO281" s="13"/>
      <c r="AP281" s="13"/>
      <c r="AQ281" s="12"/>
      <c r="AR281" s="13"/>
      <c r="AS281" s="13"/>
    </row>
    <row r="282" ht="24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2"/>
      <c r="AM282" s="12"/>
      <c r="AN282" s="13"/>
      <c r="AO282" s="13"/>
      <c r="AP282" s="13"/>
      <c r="AQ282" s="12"/>
      <c r="AR282" s="13"/>
      <c r="AS282" s="13"/>
    </row>
    <row r="283" ht="24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2"/>
      <c r="AM283" s="12"/>
      <c r="AN283" s="13"/>
      <c r="AO283" s="13"/>
      <c r="AP283" s="13"/>
      <c r="AQ283" s="12"/>
      <c r="AR283" s="13"/>
      <c r="AS283" s="13"/>
    </row>
    <row r="284" ht="24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2"/>
      <c r="AM284" s="12"/>
      <c r="AN284" s="13"/>
      <c r="AO284" s="13"/>
      <c r="AP284" s="13"/>
      <c r="AQ284" s="12"/>
      <c r="AR284" s="13"/>
      <c r="AS284" s="13"/>
    </row>
    <row r="285" ht="24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2"/>
      <c r="AM285" s="12"/>
      <c r="AN285" s="13"/>
      <c r="AO285" s="13"/>
      <c r="AP285" s="13"/>
      <c r="AQ285" s="12"/>
      <c r="AR285" s="13"/>
      <c r="AS285" s="13"/>
    </row>
    <row r="286" ht="24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2"/>
      <c r="AM286" s="12"/>
      <c r="AN286" s="13"/>
      <c r="AO286" s="13"/>
      <c r="AP286" s="13"/>
      <c r="AQ286" s="12"/>
      <c r="AR286" s="13"/>
      <c r="AS286" s="13"/>
    </row>
    <row r="287" ht="24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2"/>
      <c r="AM287" s="12"/>
      <c r="AN287" s="13"/>
      <c r="AO287" s="13"/>
      <c r="AP287" s="13"/>
      <c r="AQ287" s="12"/>
      <c r="AR287" s="13"/>
      <c r="AS287" s="13"/>
    </row>
    <row r="288" ht="24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2"/>
      <c r="AM288" s="12"/>
      <c r="AN288" s="13"/>
      <c r="AO288" s="13"/>
      <c r="AP288" s="13"/>
      <c r="AQ288" s="12"/>
      <c r="AR288" s="13"/>
      <c r="AS288" s="13"/>
    </row>
    <row r="289" ht="24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2"/>
      <c r="AM289" s="12"/>
      <c r="AN289" s="13"/>
      <c r="AO289" s="13"/>
      <c r="AP289" s="13"/>
      <c r="AQ289" s="12"/>
      <c r="AR289" s="13"/>
      <c r="AS289" s="13"/>
    </row>
    <row r="290" ht="24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2"/>
      <c r="AM290" s="12"/>
      <c r="AN290" s="13"/>
      <c r="AO290" s="13"/>
      <c r="AP290" s="13"/>
      <c r="AQ290" s="12"/>
      <c r="AR290" s="13"/>
      <c r="AS290" s="13"/>
    </row>
    <row r="291" ht="24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2"/>
      <c r="AM291" s="12"/>
      <c r="AN291" s="13"/>
      <c r="AO291" s="13"/>
      <c r="AP291" s="13"/>
      <c r="AQ291" s="12"/>
      <c r="AR291" s="13"/>
      <c r="AS291" s="13"/>
    </row>
    <row r="292" ht="24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2"/>
      <c r="AM292" s="12"/>
      <c r="AN292" s="13"/>
      <c r="AO292" s="13"/>
      <c r="AP292" s="13"/>
      <c r="AQ292" s="12"/>
      <c r="AR292" s="13"/>
      <c r="AS292" s="13"/>
    </row>
    <row r="293" ht="24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2"/>
      <c r="AM293" s="12"/>
      <c r="AN293" s="13"/>
      <c r="AO293" s="13"/>
      <c r="AP293" s="13"/>
      <c r="AQ293" s="12"/>
      <c r="AR293" s="13"/>
      <c r="AS293" s="13"/>
    </row>
    <row r="294" ht="24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2"/>
      <c r="AM294" s="12"/>
      <c r="AN294" s="13"/>
      <c r="AO294" s="13"/>
      <c r="AP294" s="13"/>
      <c r="AQ294" s="12"/>
      <c r="AR294" s="13"/>
      <c r="AS294" s="13"/>
    </row>
    <row r="295" ht="24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2"/>
      <c r="AM295" s="12"/>
      <c r="AN295" s="13"/>
      <c r="AO295" s="13"/>
      <c r="AP295" s="13"/>
      <c r="AQ295" s="12"/>
      <c r="AR295" s="13"/>
      <c r="AS295" s="13"/>
    </row>
    <row r="296" ht="24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2"/>
      <c r="AM296" s="12"/>
      <c r="AN296" s="13"/>
      <c r="AO296" s="13"/>
      <c r="AP296" s="13"/>
      <c r="AQ296" s="12"/>
      <c r="AR296" s="13"/>
      <c r="AS296" s="13"/>
    </row>
    <row r="297" ht="24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2"/>
      <c r="AM297" s="12"/>
      <c r="AN297" s="13"/>
      <c r="AO297" s="13"/>
      <c r="AP297" s="13"/>
      <c r="AQ297" s="12"/>
      <c r="AR297" s="13"/>
      <c r="AS297" s="13"/>
    </row>
    <row r="298" ht="24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2"/>
      <c r="AM298" s="12"/>
      <c r="AN298" s="13"/>
      <c r="AO298" s="13"/>
      <c r="AP298" s="13"/>
      <c r="AQ298" s="12"/>
      <c r="AR298" s="13"/>
      <c r="AS298" s="13"/>
    </row>
    <row r="299" ht="24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2"/>
      <c r="AM299" s="12"/>
      <c r="AN299" s="13"/>
      <c r="AO299" s="13"/>
      <c r="AP299" s="13"/>
      <c r="AQ299" s="12"/>
      <c r="AR299" s="13"/>
      <c r="AS299" s="13"/>
    </row>
    <row r="300" ht="24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2"/>
      <c r="AM300" s="12"/>
      <c r="AN300" s="13"/>
      <c r="AO300" s="13"/>
      <c r="AP300" s="13"/>
      <c r="AQ300" s="12"/>
      <c r="AR300" s="13"/>
      <c r="AS300" s="13"/>
    </row>
    <row r="301" ht="24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2"/>
      <c r="AM301" s="12"/>
      <c r="AN301" s="13"/>
      <c r="AO301" s="13"/>
      <c r="AP301" s="13"/>
      <c r="AQ301" s="12"/>
      <c r="AR301" s="13"/>
      <c r="AS301" s="13"/>
    </row>
    <row r="302" ht="24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2"/>
      <c r="AM302" s="12"/>
      <c r="AN302" s="13"/>
      <c r="AO302" s="13"/>
      <c r="AP302" s="13"/>
      <c r="AQ302" s="12"/>
      <c r="AR302" s="13"/>
      <c r="AS302" s="13"/>
    </row>
    <row r="303" ht="24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2"/>
      <c r="AM303" s="12"/>
      <c r="AN303" s="13"/>
      <c r="AO303" s="13"/>
      <c r="AP303" s="13"/>
      <c r="AQ303" s="12"/>
      <c r="AR303" s="13"/>
      <c r="AS303" s="13"/>
    </row>
    <row r="304" ht="24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2"/>
      <c r="AM304" s="12"/>
      <c r="AN304" s="13"/>
      <c r="AO304" s="13"/>
      <c r="AP304" s="13"/>
      <c r="AQ304" s="12"/>
      <c r="AR304" s="13"/>
      <c r="AS304" s="13"/>
    </row>
    <row r="305" ht="24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2"/>
      <c r="AM305" s="12"/>
      <c r="AN305" s="13"/>
      <c r="AO305" s="13"/>
      <c r="AP305" s="13"/>
      <c r="AQ305" s="12"/>
      <c r="AR305" s="13"/>
      <c r="AS305" s="13"/>
    </row>
    <row r="306" ht="24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2"/>
      <c r="AM306" s="12"/>
      <c r="AN306" s="13"/>
      <c r="AO306" s="13"/>
      <c r="AP306" s="13"/>
      <c r="AQ306" s="12"/>
      <c r="AR306" s="13"/>
      <c r="AS306" s="13"/>
    </row>
    <row r="307" ht="24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2"/>
      <c r="AM307" s="12"/>
      <c r="AN307" s="13"/>
      <c r="AO307" s="13"/>
      <c r="AP307" s="13"/>
      <c r="AQ307" s="12"/>
      <c r="AR307" s="13"/>
      <c r="AS307" s="13"/>
    </row>
    <row r="308" ht="24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2"/>
      <c r="AM308" s="12"/>
      <c r="AN308" s="13"/>
      <c r="AO308" s="13"/>
      <c r="AP308" s="13"/>
      <c r="AQ308" s="12"/>
      <c r="AR308" s="13"/>
      <c r="AS308" s="13"/>
    </row>
    <row r="309" ht="24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2"/>
      <c r="AM309" s="12"/>
      <c r="AN309" s="13"/>
      <c r="AO309" s="13"/>
      <c r="AP309" s="13"/>
      <c r="AQ309" s="12"/>
      <c r="AR309" s="13"/>
      <c r="AS309" s="13"/>
    </row>
    <row r="310" ht="24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2"/>
      <c r="AM310" s="12"/>
      <c r="AN310" s="13"/>
      <c r="AO310" s="13"/>
      <c r="AP310" s="13"/>
      <c r="AQ310" s="12"/>
      <c r="AR310" s="13"/>
      <c r="AS310" s="13"/>
    </row>
    <row r="311" ht="24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2"/>
      <c r="AM311" s="12"/>
      <c r="AN311" s="13"/>
      <c r="AO311" s="13"/>
      <c r="AP311" s="13"/>
      <c r="AQ311" s="12"/>
      <c r="AR311" s="13"/>
      <c r="AS311" s="13"/>
    </row>
    <row r="312" ht="24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2"/>
      <c r="AM312" s="12"/>
      <c r="AN312" s="13"/>
      <c r="AO312" s="13"/>
      <c r="AP312" s="13"/>
      <c r="AQ312" s="12"/>
      <c r="AR312" s="13"/>
      <c r="AS312" s="13"/>
    </row>
    <row r="313" ht="24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2"/>
      <c r="AM313" s="12"/>
      <c r="AN313" s="13"/>
      <c r="AO313" s="13"/>
      <c r="AP313" s="13"/>
      <c r="AQ313" s="12"/>
      <c r="AR313" s="13"/>
      <c r="AS313" s="13"/>
    </row>
    <row r="314" ht="24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2"/>
      <c r="AM314" s="12"/>
      <c r="AN314" s="13"/>
      <c r="AO314" s="13"/>
      <c r="AP314" s="13"/>
      <c r="AQ314" s="12"/>
      <c r="AR314" s="13"/>
      <c r="AS314" s="13"/>
    </row>
    <row r="315" ht="24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2"/>
      <c r="AM315" s="12"/>
      <c r="AN315" s="13"/>
      <c r="AO315" s="13"/>
      <c r="AP315" s="13"/>
      <c r="AQ315" s="12"/>
      <c r="AR315" s="13"/>
      <c r="AS315" s="13"/>
    </row>
    <row r="316" ht="24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2"/>
      <c r="AM316" s="12"/>
      <c r="AN316" s="13"/>
      <c r="AO316" s="13"/>
      <c r="AP316" s="13"/>
      <c r="AQ316" s="12"/>
      <c r="AR316" s="13"/>
      <c r="AS316" s="13"/>
    </row>
    <row r="317" ht="24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2"/>
      <c r="AM317" s="12"/>
      <c r="AN317" s="13"/>
      <c r="AO317" s="13"/>
      <c r="AP317" s="13"/>
      <c r="AQ317" s="12"/>
      <c r="AR317" s="13"/>
      <c r="AS317" s="13"/>
    </row>
    <row r="318" ht="24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2"/>
      <c r="AM318" s="12"/>
      <c r="AN318" s="13"/>
      <c r="AO318" s="13"/>
      <c r="AP318" s="13"/>
      <c r="AQ318" s="12"/>
      <c r="AR318" s="13"/>
      <c r="AS318" s="13"/>
    </row>
    <row r="319" ht="24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2"/>
      <c r="AM319" s="12"/>
      <c r="AN319" s="13"/>
      <c r="AO319" s="13"/>
      <c r="AP319" s="13"/>
      <c r="AQ319" s="12"/>
      <c r="AR319" s="13"/>
      <c r="AS319" s="13"/>
    </row>
    <row r="320" ht="24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2"/>
      <c r="AM320" s="12"/>
      <c r="AN320" s="13"/>
      <c r="AO320" s="13"/>
      <c r="AP320" s="13"/>
      <c r="AQ320" s="12"/>
      <c r="AR320" s="13"/>
      <c r="AS320" s="13"/>
    </row>
    <row r="321" ht="24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2"/>
      <c r="AM321" s="12"/>
      <c r="AN321" s="13"/>
      <c r="AO321" s="13"/>
      <c r="AP321" s="13"/>
      <c r="AQ321" s="12"/>
      <c r="AR321" s="13"/>
      <c r="AS321" s="13"/>
    </row>
    <row r="322" ht="24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2"/>
      <c r="AM322" s="12"/>
      <c r="AN322" s="13"/>
      <c r="AO322" s="13"/>
      <c r="AP322" s="13"/>
      <c r="AQ322" s="12"/>
      <c r="AR322" s="13"/>
      <c r="AS322" s="13"/>
    </row>
    <row r="323" ht="24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2"/>
      <c r="AM323" s="12"/>
      <c r="AN323" s="13"/>
      <c r="AO323" s="13"/>
      <c r="AP323" s="13"/>
      <c r="AQ323" s="12"/>
      <c r="AR323" s="13"/>
      <c r="AS323" s="13"/>
    </row>
    <row r="324" ht="24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2"/>
      <c r="AM324" s="12"/>
      <c r="AN324" s="13"/>
      <c r="AO324" s="13"/>
      <c r="AP324" s="13"/>
      <c r="AQ324" s="12"/>
      <c r="AR324" s="13"/>
      <c r="AS324" s="13"/>
    </row>
    <row r="325" ht="24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2"/>
      <c r="AM325" s="12"/>
      <c r="AN325" s="13"/>
      <c r="AO325" s="13"/>
      <c r="AP325" s="13"/>
      <c r="AQ325" s="12"/>
      <c r="AR325" s="13"/>
      <c r="AS325" s="13"/>
    </row>
    <row r="326" ht="24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2"/>
      <c r="AM326" s="12"/>
      <c r="AN326" s="13"/>
      <c r="AO326" s="13"/>
      <c r="AP326" s="13"/>
      <c r="AQ326" s="12"/>
      <c r="AR326" s="13"/>
      <c r="AS326" s="13"/>
    </row>
    <row r="327" ht="24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2"/>
      <c r="AM327" s="12"/>
      <c r="AN327" s="13"/>
      <c r="AO327" s="13"/>
      <c r="AP327" s="13"/>
      <c r="AQ327" s="12"/>
      <c r="AR327" s="13"/>
      <c r="AS327" s="13"/>
    </row>
    <row r="328" ht="24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2"/>
      <c r="AM328" s="12"/>
      <c r="AN328" s="13"/>
      <c r="AO328" s="13"/>
      <c r="AP328" s="13"/>
      <c r="AQ328" s="12"/>
      <c r="AR328" s="13"/>
      <c r="AS328" s="13"/>
    </row>
    <row r="329" ht="24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2"/>
      <c r="AM329" s="12"/>
      <c r="AN329" s="13"/>
      <c r="AO329" s="13"/>
      <c r="AP329" s="13"/>
      <c r="AQ329" s="12"/>
      <c r="AR329" s="13"/>
      <c r="AS329" s="13"/>
    </row>
    <row r="330" ht="24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2"/>
      <c r="AM330" s="12"/>
      <c r="AN330" s="13"/>
      <c r="AO330" s="13"/>
      <c r="AP330" s="13"/>
      <c r="AQ330" s="12"/>
      <c r="AR330" s="13"/>
      <c r="AS330" s="13"/>
    </row>
    <row r="331" ht="24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2"/>
      <c r="AM331" s="12"/>
      <c r="AN331" s="13"/>
      <c r="AO331" s="13"/>
      <c r="AP331" s="13"/>
      <c r="AQ331" s="12"/>
      <c r="AR331" s="13"/>
      <c r="AS331" s="13"/>
    </row>
    <row r="332" ht="24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2"/>
      <c r="AM332" s="12"/>
      <c r="AN332" s="13"/>
      <c r="AO332" s="13"/>
      <c r="AP332" s="13"/>
      <c r="AQ332" s="12"/>
      <c r="AR332" s="13"/>
      <c r="AS332" s="13"/>
    </row>
    <row r="333" ht="24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2"/>
      <c r="AM333" s="12"/>
      <c r="AN333" s="13"/>
      <c r="AO333" s="13"/>
      <c r="AP333" s="13"/>
      <c r="AQ333" s="12"/>
      <c r="AR333" s="13"/>
      <c r="AS333" s="13"/>
    </row>
    <row r="334" ht="24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2"/>
      <c r="AM334" s="12"/>
      <c r="AN334" s="13"/>
      <c r="AO334" s="13"/>
      <c r="AP334" s="13"/>
      <c r="AQ334" s="12"/>
      <c r="AR334" s="13"/>
      <c r="AS334" s="13"/>
    </row>
    <row r="335" ht="24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2"/>
      <c r="AM335" s="12"/>
      <c r="AN335" s="13"/>
      <c r="AO335" s="13"/>
      <c r="AP335" s="13"/>
      <c r="AQ335" s="12"/>
      <c r="AR335" s="13"/>
      <c r="AS335" s="13"/>
    </row>
    <row r="336" ht="24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2"/>
      <c r="AM336" s="12"/>
      <c r="AN336" s="13"/>
      <c r="AO336" s="13"/>
      <c r="AP336" s="13"/>
      <c r="AQ336" s="12"/>
      <c r="AR336" s="13"/>
      <c r="AS336" s="13"/>
    </row>
    <row r="337" ht="24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2"/>
      <c r="AM337" s="12"/>
      <c r="AN337" s="13"/>
      <c r="AO337" s="13"/>
      <c r="AP337" s="13"/>
      <c r="AQ337" s="12"/>
      <c r="AR337" s="13"/>
      <c r="AS337" s="13"/>
    </row>
    <row r="338" ht="24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2"/>
      <c r="AM338" s="12"/>
      <c r="AN338" s="13"/>
      <c r="AO338" s="13"/>
      <c r="AP338" s="13"/>
      <c r="AQ338" s="12"/>
      <c r="AR338" s="13"/>
      <c r="AS338" s="13"/>
    </row>
    <row r="339" ht="24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2"/>
      <c r="AM339" s="12"/>
      <c r="AN339" s="13"/>
      <c r="AO339" s="13"/>
      <c r="AP339" s="13"/>
      <c r="AQ339" s="12"/>
      <c r="AR339" s="13"/>
      <c r="AS339" s="13"/>
    </row>
    <row r="340" ht="24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2"/>
      <c r="AM340" s="12"/>
      <c r="AN340" s="13"/>
      <c r="AO340" s="13"/>
      <c r="AP340" s="13"/>
      <c r="AQ340" s="12"/>
      <c r="AR340" s="13"/>
      <c r="AS340" s="13"/>
    </row>
    <row r="341" ht="24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2"/>
      <c r="AM341" s="12"/>
      <c r="AN341" s="13"/>
      <c r="AO341" s="13"/>
      <c r="AP341" s="13"/>
      <c r="AQ341" s="12"/>
      <c r="AR341" s="13"/>
      <c r="AS341" s="13"/>
    </row>
    <row r="342" ht="24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2"/>
      <c r="AM342" s="12"/>
      <c r="AN342" s="13"/>
      <c r="AO342" s="13"/>
      <c r="AP342" s="13"/>
      <c r="AQ342" s="12"/>
      <c r="AR342" s="13"/>
      <c r="AS342" s="13"/>
    </row>
    <row r="343" ht="24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2"/>
      <c r="AM343" s="12"/>
      <c r="AN343" s="13"/>
      <c r="AO343" s="13"/>
      <c r="AP343" s="13"/>
      <c r="AQ343" s="12"/>
      <c r="AR343" s="13"/>
      <c r="AS343" s="13"/>
    </row>
    <row r="344" ht="24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2"/>
      <c r="AM344" s="12"/>
      <c r="AN344" s="13"/>
      <c r="AO344" s="13"/>
      <c r="AP344" s="13"/>
      <c r="AQ344" s="12"/>
      <c r="AR344" s="13"/>
      <c r="AS344" s="13"/>
    </row>
    <row r="345" ht="24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2"/>
      <c r="AM345" s="12"/>
      <c r="AN345" s="13"/>
      <c r="AO345" s="13"/>
      <c r="AP345" s="13"/>
      <c r="AQ345" s="12"/>
      <c r="AR345" s="13"/>
      <c r="AS345" s="13"/>
    </row>
    <row r="346" ht="24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2"/>
      <c r="AM346" s="12"/>
      <c r="AN346" s="13"/>
      <c r="AO346" s="13"/>
      <c r="AP346" s="13"/>
      <c r="AQ346" s="12"/>
      <c r="AR346" s="13"/>
      <c r="AS346" s="13"/>
    </row>
    <row r="347" ht="24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2"/>
      <c r="AM347" s="12"/>
      <c r="AN347" s="13"/>
      <c r="AO347" s="13"/>
      <c r="AP347" s="13"/>
      <c r="AQ347" s="12"/>
      <c r="AR347" s="13"/>
      <c r="AS347" s="13"/>
    </row>
    <row r="348" ht="24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2"/>
      <c r="AM348" s="12"/>
      <c r="AN348" s="13"/>
      <c r="AO348" s="13"/>
      <c r="AP348" s="13"/>
      <c r="AQ348" s="12"/>
      <c r="AR348" s="13"/>
      <c r="AS348" s="13"/>
    </row>
    <row r="349" ht="24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2"/>
      <c r="AM349" s="12"/>
      <c r="AN349" s="13"/>
      <c r="AO349" s="13"/>
      <c r="AP349" s="13"/>
      <c r="AQ349" s="12"/>
      <c r="AR349" s="13"/>
      <c r="AS349" s="13"/>
    </row>
    <row r="350" ht="24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2"/>
      <c r="AM350" s="12"/>
      <c r="AN350" s="13"/>
      <c r="AO350" s="13"/>
      <c r="AP350" s="13"/>
      <c r="AQ350" s="12"/>
      <c r="AR350" s="13"/>
      <c r="AS350" s="13"/>
    </row>
    <row r="351" ht="24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2"/>
      <c r="AM351" s="12"/>
      <c r="AN351" s="13"/>
      <c r="AO351" s="13"/>
      <c r="AP351" s="13"/>
      <c r="AQ351" s="12"/>
      <c r="AR351" s="13"/>
      <c r="AS351" s="13"/>
    </row>
    <row r="352" ht="24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2"/>
      <c r="AM352" s="12"/>
      <c r="AN352" s="13"/>
      <c r="AO352" s="13"/>
      <c r="AP352" s="13"/>
      <c r="AQ352" s="12"/>
      <c r="AR352" s="13"/>
      <c r="AS352" s="13"/>
    </row>
    <row r="353" ht="24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2"/>
      <c r="AM353" s="12"/>
      <c r="AN353" s="13"/>
      <c r="AO353" s="13"/>
      <c r="AP353" s="13"/>
      <c r="AQ353" s="12"/>
      <c r="AR353" s="13"/>
      <c r="AS353" s="13"/>
    </row>
    <row r="354" ht="24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2"/>
      <c r="AM354" s="12"/>
      <c r="AN354" s="13"/>
      <c r="AO354" s="13"/>
      <c r="AP354" s="13"/>
      <c r="AQ354" s="12"/>
      <c r="AR354" s="13"/>
      <c r="AS354" s="13"/>
    </row>
    <row r="355" ht="24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2"/>
      <c r="AM355" s="12"/>
      <c r="AN355" s="13"/>
      <c r="AO355" s="13"/>
      <c r="AP355" s="13"/>
      <c r="AQ355" s="12"/>
      <c r="AR355" s="13"/>
      <c r="AS355" s="13"/>
    </row>
    <row r="356" ht="24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2"/>
      <c r="AM356" s="12"/>
      <c r="AN356" s="13"/>
      <c r="AO356" s="13"/>
      <c r="AP356" s="13"/>
      <c r="AQ356" s="12"/>
      <c r="AR356" s="13"/>
      <c r="AS356" s="13"/>
    </row>
    <row r="357" ht="24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2"/>
      <c r="AM357" s="12"/>
      <c r="AN357" s="13"/>
      <c r="AO357" s="13"/>
      <c r="AP357" s="13"/>
      <c r="AQ357" s="12"/>
      <c r="AR357" s="13"/>
      <c r="AS357" s="13"/>
    </row>
    <row r="358" ht="24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2"/>
      <c r="AM358" s="12"/>
      <c r="AN358" s="13"/>
      <c r="AO358" s="13"/>
      <c r="AP358" s="13"/>
      <c r="AQ358" s="12"/>
      <c r="AR358" s="13"/>
      <c r="AS358" s="13"/>
    </row>
    <row r="359" ht="24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2"/>
      <c r="AM359" s="12"/>
      <c r="AN359" s="13"/>
      <c r="AO359" s="13"/>
      <c r="AP359" s="13"/>
      <c r="AQ359" s="12"/>
      <c r="AR359" s="13"/>
      <c r="AS359" s="13"/>
    </row>
    <row r="360" ht="24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2"/>
      <c r="AM360" s="12"/>
      <c r="AN360" s="13"/>
      <c r="AO360" s="13"/>
      <c r="AP360" s="13"/>
      <c r="AQ360" s="12"/>
      <c r="AR360" s="13"/>
      <c r="AS360" s="13"/>
    </row>
    <row r="361" ht="24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2"/>
      <c r="AM361" s="12"/>
      <c r="AN361" s="13"/>
      <c r="AO361" s="13"/>
      <c r="AP361" s="13"/>
      <c r="AQ361" s="12"/>
      <c r="AR361" s="13"/>
      <c r="AS361" s="13"/>
    </row>
    <row r="362" ht="24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2"/>
      <c r="AM362" s="12"/>
      <c r="AN362" s="13"/>
      <c r="AO362" s="13"/>
      <c r="AP362" s="13"/>
      <c r="AQ362" s="12"/>
      <c r="AR362" s="13"/>
      <c r="AS362" s="13"/>
    </row>
    <row r="363" ht="24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2"/>
      <c r="AM363" s="12"/>
      <c r="AN363" s="13"/>
      <c r="AO363" s="13"/>
      <c r="AP363" s="13"/>
      <c r="AQ363" s="12"/>
      <c r="AR363" s="13"/>
      <c r="AS363" s="13"/>
    </row>
    <row r="364" ht="24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2"/>
      <c r="AM364" s="12"/>
      <c r="AN364" s="13"/>
      <c r="AO364" s="13"/>
      <c r="AP364" s="13"/>
      <c r="AQ364" s="12"/>
      <c r="AR364" s="13"/>
      <c r="AS364" s="13"/>
    </row>
    <row r="365" ht="24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2"/>
      <c r="AM365" s="12"/>
      <c r="AN365" s="13"/>
      <c r="AO365" s="13"/>
      <c r="AP365" s="13"/>
      <c r="AQ365" s="12"/>
      <c r="AR365" s="13"/>
      <c r="AS365" s="13"/>
    </row>
    <row r="366" ht="24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2"/>
      <c r="AM366" s="12"/>
      <c r="AN366" s="13"/>
      <c r="AO366" s="13"/>
      <c r="AP366" s="13"/>
      <c r="AQ366" s="12"/>
      <c r="AR366" s="13"/>
      <c r="AS366" s="13"/>
    </row>
    <row r="367" ht="24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2"/>
      <c r="AM367" s="12"/>
      <c r="AN367" s="13"/>
      <c r="AO367" s="13"/>
      <c r="AP367" s="13"/>
      <c r="AQ367" s="12"/>
      <c r="AR367" s="13"/>
      <c r="AS367" s="13"/>
    </row>
    <row r="368" ht="24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2"/>
      <c r="AM368" s="12"/>
      <c r="AN368" s="13"/>
      <c r="AO368" s="13"/>
      <c r="AP368" s="13"/>
      <c r="AQ368" s="12"/>
      <c r="AR368" s="13"/>
      <c r="AS368" s="13"/>
    </row>
    <row r="369" ht="24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2"/>
      <c r="AM369" s="12"/>
      <c r="AN369" s="13"/>
      <c r="AO369" s="13"/>
      <c r="AP369" s="13"/>
      <c r="AQ369" s="12"/>
      <c r="AR369" s="13"/>
      <c r="AS369" s="13"/>
    </row>
    <row r="370" ht="24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2"/>
      <c r="AM370" s="12"/>
      <c r="AN370" s="13"/>
      <c r="AO370" s="13"/>
      <c r="AP370" s="13"/>
      <c r="AQ370" s="12"/>
      <c r="AR370" s="13"/>
      <c r="AS370" s="13"/>
    </row>
    <row r="371" ht="24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2"/>
      <c r="AM371" s="12"/>
      <c r="AN371" s="13"/>
      <c r="AO371" s="13"/>
      <c r="AP371" s="13"/>
      <c r="AQ371" s="12"/>
      <c r="AR371" s="13"/>
      <c r="AS371" s="13"/>
    </row>
    <row r="372" ht="24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2"/>
      <c r="AM372" s="12"/>
      <c r="AN372" s="13"/>
      <c r="AO372" s="13"/>
      <c r="AP372" s="13"/>
      <c r="AQ372" s="12"/>
      <c r="AR372" s="13"/>
      <c r="AS372" s="13"/>
    </row>
    <row r="373" ht="24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2"/>
      <c r="AM373" s="12"/>
      <c r="AN373" s="13"/>
      <c r="AO373" s="13"/>
      <c r="AP373" s="13"/>
      <c r="AQ373" s="12"/>
      <c r="AR373" s="13"/>
      <c r="AS373" s="13"/>
    </row>
    <row r="374" ht="24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2"/>
      <c r="AM374" s="12"/>
      <c r="AN374" s="13"/>
      <c r="AO374" s="13"/>
      <c r="AP374" s="13"/>
      <c r="AQ374" s="12"/>
      <c r="AR374" s="13"/>
      <c r="AS374" s="13"/>
    </row>
    <row r="375" ht="24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2"/>
      <c r="AM375" s="12"/>
      <c r="AN375" s="13"/>
      <c r="AO375" s="13"/>
      <c r="AP375" s="13"/>
      <c r="AQ375" s="12"/>
      <c r="AR375" s="13"/>
      <c r="AS375" s="13"/>
    </row>
    <row r="376" ht="24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2"/>
      <c r="AM376" s="12"/>
      <c r="AN376" s="13"/>
      <c r="AO376" s="13"/>
      <c r="AP376" s="13"/>
      <c r="AQ376" s="12"/>
      <c r="AR376" s="13"/>
      <c r="AS376" s="13"/>
    </row>
    <row r="377" ht="24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2"/>
      <c r="AM377" s="12"/>
      <c r="AN377" s="13"/>
      <c r="AO377" s="13"/>
      <c r="AP377" s="13"/>
      <c r="AQ377" s="12"/>
      <c r="AR377" s="13"/>
      <c r="AS377" s="13"/>
    </row>
    <row r="378" ht="24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2"/>
      <c r="AM378" s="12"/>
      <c r="AN378" s="13"/>
      <c r="AO378" s="13"/>
      <c r="AP378" s="13"/>
      <c r="AQ378" s="12"/>
      <c r="AR378" s="13"/>
      <c r="AS378" s="13"/>
    </row>
    <row r="379" ht="24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2"/>
      <c r="AM379" s="12"/>
      <c r="AN379" s="13"/>
      <c r="AO379" s="13"/>
      <c r="AP379" s="13"/>
      <c r="AQ379" s="12"/>
      <c r="AR379" s="13"/>
      <c r="AS379" s="13"/>
    </row>
    <row r="380" ht="24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2"/>
      <c r="AM380" s="12"/>
      <c r="AN380" s="13"/>
      <c r="AO380" s="13"/>
      <c r="AP380" s="13"/>
      <c r="AQ380" s="12"/>
      <c r="AR380" s="13"/>
      <c r="AS380" s="13"/>
    </row>
    <row r="381" ht="24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2"/>
      <c r="AM381" s="12"/>
      <c r="AN381" s="13"/>
      <c r="AO381" s="13"/>
      <c r="AP381" s="13"/>
      <c r="AQ381" s="12"/>
      <c r="AR381" s="13"/>
      <c r="AS381" s="13"/>
    </row>
    <row r="382" ht="24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2"/>
      <c r="AM382" s="12"/>
      <c r="AN382" s="13"/>
      <c r="AO382" s="13"/>
      <c r="AP382" s="13"/>
      <c r="AQ382" s="12"/>
      <c r="AR382" s="13"/>
      <c r="AS382" s="13"/>
    </row>
    <row r="383" ht="24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2"/>
      <c r="AM383" s="12"/>
      <c r="AN383" s="13"/>
      <c r="AO383" s="13"/>
      <c r="AP383" s="13"/>
      <c r="AQ383" s="12"/>
      <c r="AR383" s="13"/>
      <c r="AS383" s="13"/>
    </row>
    <row r="384" ht="24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2"/>
      <c r="AM384" s="12"/>
      <c r="AN384" s="13"/>
      <c r="AO384" s="13"/>
      <c r="AP384" s="13"/>
      <c r="AQ384" s="12"/>
      <c r="AR384" s="13"/>
      <c r="AS384" s="13"/>
    </row>
    <row r="385" ht="24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2"/>
      <c r="AM385" s="12"/>
      <c r="AN385" s="13"/>
      <c r="AO385" s="13"/>
      <c r="AP385" s="13"/>
      <c r="AQ385" s="12"/>
      <c r="AR385" s="13"/>
      <c r="AS385" s="13"/>
    </row>
    <row r="386" ht="24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2"/>
      <c r="AM386" s="12"/>
      <c r="AN386" s="13"/>
      <c r="AO386" s="13"/>
      <c r="AP386" s="13"/>
      <c r="AQ386" s="12"/>
      <c r="AR386" s="13"/>
      <c r="AS386" s="13"/>
    </row>
    <row r="387" ht="24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2"/>
      <c r="AM387" s="12"/>
      <c r="AN387" s="13"/>
      <c r="AO387" s="13"/>
      <c r="AP387" s="13"/>
      <c r="AQ387" s="12"/>
      <c r="AR387" s="13"/>
      <c r="AS387" s="13"/>
    </row>
    <row r="388" ht="24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2"/>
      <c r="AM388" s="12"/>
      <c r="AN388" s="13"/>
      <c r="AO388" s="13"/>
      <c r="AP388" s="13"/>
      <c r="AQ388" s="12"/>
      <c r="AR388" s="13"/>
      <c r="AS388" s="13"/>
    </row>
    <row r="389" ht="24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2"/>
      <c r="AM389" s="12"/>
      <c r="AN389" s="13"/>
      <c r="AO389" s="13"/>
      <c r="AP389" s="13"/>
      <c r="AQ389" s="12"/>
      <c r="AR389" s="13"/>
      <c r="AS389" s="13"/>
    </row>
    <row r="390" ht="24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2"/>
      <c r="AM390" s="12"/>
      <c r="AN390" s="13"/>
      <c r="AO390" s="13"/>
      <c r="AP390" s="13"/>
      <c r="AQ390" s="12"/>
      <c r="AR390" s="13"/>
      <c r="AS390" s="13"/>
    </row>
    <row r="391" ht="24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2"/>
      <c r="AM391" s="12"/>
      <c r="AN391" s="13"/>
      <c r="AO391" s="13"/>
      <c r="AP391" s="13"/>
      <c r="AQ391" s="12"/>
      <c r="AR391" s="13"/>
      <c r="AS391" s="13"/>
    </row>
    <row r="392" ht="24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2"/>
      <c r="AM392" s="12"/>
      <c r="AN392" s="13"/>
      <c r="AO392" s="13"/>
      <c r="AP392" s="13"/>
      <c r="AQ392" s="12"/>
      <c r="AR392" s="13"/>
      <c r="AS392" s="13"/>
    </row>
    <row r="393" ht="24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2"/>
      <c r="AM393" s="12"/>
      <c r="AN393" s="13"/>
      <c r="AO393" s="13"/>
      <c r="AP393" s="13"/>
      <c r="AQ393" s="12"/>
      <c r="AR393" s="13"/>
      <c r="AS393" s="13"/>
    </row>
    <row r="394" ht="24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2"/>
      <c r="AM394" s="12"/>
      <c r="AN394" s="13"/>
      <c r="AO394" s="13"/>
      <c r="AP394" s="13"/>
      <c r="AQ394" s="12"/>
      <c r="AR394" s="13"/>
      <c r="AS394" s="13"/>
    </row>
    <row r="395" ht="24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2"/>
      <c r="AM395" s="12"/>
      <c r="AN395" s="13"/>
      <c r="AO395" s="13"/>
      <c r="AP395" s="13"/>
      <c r="AQ395" s="12"/>
      <c r="AR395" s="13"/>
      <c r="AS395" s="13"/>
    </row>
    <row r="396" ht="24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2"/>
      <c r="AM396" s="12"/>
      <c r="AN396" s="13"/>
      <c r="AO396" s="13"/>
      <c r="AP396" s="13"/>
      <c r="AQ396" s="12"/>
      <c r="AR396" s="13"/>
      <c r="AS396" s="13"/>
    </row>
    <row r="397" ht="24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2"/>
      <c r="AM397" s="12"/>
      <c r="AN397" s="13"/>
      <c r="AO397" s="13"/>
      <c r="AP397" s="13"/>
      <c r="AQ397" s="12"/>
      <c r="AR397" s="13"/>
      <c r="AS397" s="13"/>
    </row>
    <row r="398" ht="24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2"/>
      <c r="AM398" s="12"/>
      <c r="AN398" s="13"/>
      <c r="AO398" s="13"/>
      <c r="AP398" s="13"/>
      <c r="AQ398" s="12"/>
      <c r="AR398" s="13"/>
      <c r="AS398" s="13"/>
    </row>
    <row r="399" ht="24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2"/>
      <c r="AM399" s="12"/>
      <c r="AN399" s="13"/>
      <c r="AO399" s="13"/>
      <c r="AP399" s="13"/>
      <c r="AQ399" s="12"/>
      <c r="AR399" s="13"/>
      <c r="AS399" s="13"/>
    </row>
    <row r="400" ht="24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2"/>
      <c r="AM400" s="12"/>
      <c r="AN400" s="13"/>
      <c r="AO400" s="13"/>
      <c r="AP400" s="13"/>
      <c r="AQ400" s="12"/>
      <c r="AR400" s="13"/>
      <c r="AS400" s="13"/>
    </row>
    <row r="401" ht="24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2"/>
      <c r="AM401" s="12"/>
      <c r="AN401" s="13"/>
      <c r="AO401" s="13"/>
      <c r="AP401" s="13"/>
      <c r="AQ401" s="12"/>
      <c r="AR401" s="13"/>
      <c r="AS401" s="13"/>
    </row>
    <row r="402" ht="24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2"/>
      <c r="AM402" s="12"/>
      <c r="AN402" s="13"/>
      <c r="AO402" s="13"/>
      <c r="AP402" s="13"/>
      <c r="AQ402" s="12"/>
      <c r="AR402" s="13"/>
      <c r="AS402" s="13"/>
    </row>
    <row r="403" ht="24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2"/>
      <c r="AM403" s="12"/>
      <c r="AN403" s="13"/>
      <c r="AO403" s="13"/>
      <c r="AP403" s="13"/>
      <c r="AQ403" s="12"/>
      <c r="AR403" s="13"/>
      <c r="AS403" s="13"/>
    </row>
    <row r="404" ht="24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2"/>
      <c r="AM404" s="12"/>
      <c r="AN404" s="13"/>
      <c r="AO404" s="13"/>
      <c r="AP404" s="13"/>
      <c r="AQ404" s="12"/>
      <c r="AR404" s="13"/>
      <c r="AS404" s="13"/>
    </row>
    <row r="405" ht="24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2"/>
      <c r="AM405" s="12"/>
      <c r="AN405" s="13"/>
      <c r="AO405" s="13"/>
      <c r="AP405" s="13"/>
      <c r="AQ405" s="12"/>
      <c r="AR405" s="13"/>
      <c r="AS405" s="13"/>
    </row>
    <row r="406" ht="24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2"/>
      <c r="AM406" s="12"/>
      <c r="AN406" s="13"/>
      <c r="AO406" s="13"/>
      <c r="AP406" s="13"/>
      <c r="AQ406" s="12"/>
      <c r="AR406" s="13"/>
      <c r="AS406" s="13"/>
    </row>
    <row r="407" ht="24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2"/>
      <c r="AM407" s="12"/>
      <c r="AN407" s="13"/>
      <c r="AO407" s="13"/>
      <c r="AP407" s="13"/>
      <c r="AQ407" s="12"/>
      <c r="AR407" s="13"/>
      <c r="AS407" s="13"/>
    </row>
    <row r="408" ht="24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2"/>
      <c r="AM408" s="12"/>
      <c r="AN408" s="13"/>
      <c r="AO408" s="13"/>
      <c r="AP408" s="13"/>
      <c r="AQ408" s="12"/>
      <c r="AR408" s="13"/>
      <c r="AS408" s="13"/>
    </row>
    <row r="409" ht="24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2"/>
      <c r="AM409" s="12"/>
      <c r="AN409" s="13"/>
      <c r="AO409" s="13"/>
      <c r="AP409" s="13"/>
      <c r="AQ409" s="12"/>
      <c r="AR409" s="13"/>
      <c r="AS409" s="13"/>
    </row>
    <row r="410" ht="24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2"/>
      <c r="AM410" s="12"/>
      <c r="AN410" s="13"/>
      <c r="AO410" s="13"/>
      <c r="AP410" s="13"/>
      <c r="AQ410" s="12"/>
      <c r="AR410" s="13"/>
      <c r="AS410" s="13"/>
    </row>
    <row r="411" ht="24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2"/>
      <c r="AM411" s="12"/>
      <c r="AN411" s="13"/>
      <c r="AO411" s="13"/>
      <c r="AP411" s="13"/>
      <c r="AQ411" s="12"/>
      <c r="AR411" s="13"/>
      <c r="AS411" s="13"/>
    </row>
    <row r="412" ht="24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2"/>
      <c r="AM412" s="12"/>
      <c r="AN412" s="13"/>
      <c r="AO412" s="13"/>
      <c r="AP412" s="13"/>
      <c r="AQ412" s="12"/>
      <c r="AR412" s="13"/>
      <c r="AS412" s="13"/>
    </row>
    <row r="413" ht="24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2"/>
      <c r="AM413" s="12"/>
      <c r="AN413" s="13"/>
      <c r="AO413" s="13"/>
      <c r="AP413" s="13"/>
      <c r="AQ413" s="12"/>
      <c r="AR413" s="13"/>
      <c r="AS413" s="13"/>
    </row>
    <row r="414" ht="24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2"/>
      <c r="AM414" s="12"/>
      <c r="AN414" s="13"/>
      <c r="AO414" s="13"/>
      <c r="AP414" s="13"/>
      <c r="AQ414" s="12"/>
      <c r="AR414" s="13"/>
      <c r="AS414" s="13"/>
    </row>
    <row r="415" ht="24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2"/>
      <c r="AM415" s="12"/>
      <c r="AN415" s="13"/>
      <c r="AO415" s="13"/>
      <c r="AP415" s="13"/>
      <c r="AQ415" s="12"/>
      <c r="AR415" s="13"/>
      <c r="AS415" s="13"/>
    </row>
    <row r="416" ht="24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2"/>
      <c r="AM416" s="12"/>
      <c r="AN416" s="13"/>
      <c r="AO416" s="13"/>
      <c r="AP416" s="13"/>
      <c r="AQ416" s="12"/>
      <c r="AR416" s="13"/>
      <c r="AS416" s="13"/>
    </row>
    <row r="417" ht="24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2"/>
      <c r="AM417" s="12"/>
      <c r="AN417" s="13"/>
      <c r="AO417" s="13"/>
      <c r="AP417" s="13"/>
      <c r="AQ417" s="12"/>
      <c r="AR417" s="13"/>
      <c r="AS417" s="13"/>
    </row>
    <row r="418" ht="24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2"/>
      <c r="AM418" s="12"/>
      <c r="AN418" s="13"/>
      <c r="AO418" s="13"/>
      <c r="AP418" s="13"/>
      <c r="AQ418" s="12"/>
      <c r="AR418" s="13"/>
      <c r="AS418" s="13"/>
    </row>
    <row r="419" ht="24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2"/>
      <c r="AM419" s="12"/>
      <c r="AN419" s="13"/>
      <c r="AO419" s="13"/>
      <c r="AP419" s="13"/>
      <c r="AQ419" s="12"/>
      <c r="AR419" s="13"/>
      <c r="AS419" s="13"/>
    </row>
    <row r="420" ht="24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2"/>
      <c r="AM420" s="12"/>
      <c r="AN420" s="13"/>
      <c r="AO420" s="13"/>
      <c r="AP420" s="13"/>
      <c r="AQ420" s="12"/>
      <c r="AR420" s="13"/>
      <c r="AS420" s="13"/>
    </row>
    <row r="421" ht="24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2"/>
      <c r="AM421" s="12"/>
      <c r="AN421" s="13"/>
      <c r="AO421" s="13"/>
      <c r="AP421" s="13"/>
      <c r="AQ421" s="12"/>
      <c r="AR421" s="13"/>
      <c r="AS421" s="13"/>
    </row>
    <row r="422" ht="24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2"/>
      <c r="AM422" s="12"/>
      <c r="AN422" s="13"/>
      <c r="AO422" s="13"/>
      <c r="AP422" s="13"/>
      <c r="AQ422" s="12"/>
      <c r="AR422" s="13"/>
      <c r="AS422" s="13"/>
    </row>
    <row r="423" ht="24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2"/>
      <c r="AM423" s="12"/>
      <c r="AN423" s="13"/>
      <c r="AO423" s="13"/>
      <c r="AP423" s="13"/>
      <c r="AQ423" s="12"/>
      <c r="AR423" s="13"/>
      <c r="AS423" s="13"/>
    </row>
    <row r="424" ht="24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2"/>
      <c r="AM424" s="12"/>
      <c r="AN424" s="13"/>
      <c r="AO424" s="13"/>
      <c r="AP424" s="13"/>
      <c r="AQ424" s="12"/>
      <c r="AR424" s="13"/>
      <c r="AS424" s="13"/>
    </row>
    <row r="425" ht="24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2"/>
      <c r="AM425" s="12"/>
      <c r="AN425" s="13"/>
      <c r="AO425" s="13"/>
      <c r="AP425" s="13"/>
      <c r="AQ425" s="12"/>
      <c r="AR425" s="13"/>
      <c r="AS425" s="13"/>
    </row>
    <row r="426" ht="24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2"/>
      <c r="AM426" s="12"/>
      <c r="AN426" s="13"/>
      <c r="AO426" s="13"/>
      <c r="AP426" s="13"/>
      <c r="AQ426" s="12"/>
      <c r="AR426" s="13"/>
      <c r="AS426" s="13"/>
    </row>
    <row r="427" ht="24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2"/>
      <c r="AM427" s="12"/>
      <c r="AN427" s="13"/>
      <c r="AO427" s="13"/>
      <c r="AP427" s="13"/>
      <c r="AQ427" s="12"/>
      <c r="AR427" s="13"/>
      <c r="AS427" s="13"/>
    </row>
    <row r="428" ht="24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2"/>
      <c r="AM428" s="12"/>
      <c r="AN428" s="13"/>
      <c r="AO428" s="13"/>
      <c r="AP428" s="13"/>
      <c r="AQ428" s="12"/>
      <c r="AR428" s="13"/>
      <c r="AS428" s="13"/>
    </row>
    <row r="429" ht="24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2"/>
      <c r="AM429" s="12"/>
      <c r="AN429" s="13"/>
      <c r="AO429" s="13"/>
      <c r="AP429" s="13"/>
      <c r="AQ429" s="12"/>
      <c r="AR429" s="13"/>
      <c r="AS429" s="13"/>
    </row>
    <row r="430" ht="24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2"/>
      <c r="AM430" s="12"/>
      <c r="AN430" s="13"/>
      <c r="AO430" s="13"/>
      <c r="AP430" s="13"/>
      <c r="AQ430" s="12"/>
      <c r="AR430" s="13"/>
      <c r="AS430" s="13"/>
    </row>
    <row r="431" ht="24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2"/>
      <c r="AM431" s="12"/>
      <c r="AN431" s="13"/>
      <c r="AO431" s="13"/>
      <c r="AP431" s="13"/>
      <c r="AQ431" s="12"/>
      <c r="AR431" s="13"/>
      <c r="AS431" s="13"/>
    </row>
    <row r="432" ht="24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2"/>
      <c r="AM432" s="12"/>
      <c r="AN432" s="13"/>
      <c r="AO432" s="13"/>
      <c r="AP432" s="13"/>
      <c r="AQ432" s="12"/>
      <c r="AR432" s="13"/>
      <c r="AS432" s="13"/>
    </row>
    <row r="433" ht="24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2"/>
      <c r="AM433" s="12"/>
      <c r="AN433" s="13"/>
      <c r="AO433" s="13"/>
      <c r="AP433" s="13"/>
      <c r="AQ433" s="12"/>
      <c r="AR433" s="13"/>
      <c r="AS433" s="13"/>
    </row>
    <row r="434" ht="24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2"/>
      <c r="AM434" s="12"/>
      <c r="AN434" s="13"/>
      <c r="AO434" s="13"/>
      <c r="AP434" s="13"/>
      <c r="AQ434" s="12"/>
      <c r="AR434" s="13"/>
      <c r="AS434" s="13"/>
    </row>
    <row r="435" ht="24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2"/>
      <c r="AM435" s="12"/>
      <c r="AN435" s="13"/>
      <c r="AO435" s="13"/>
      <c r="AP435" s="13"/>
      <c r="AQ435" s="12"/>
      <c r="AR435" s="13"/>
      <c r="AS435" s="13"/>
    </row>
    <row r="436" ht="24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2"/>
      <c r="AM436" s="12"/>
      <c r="AN436" s="13"/>
      <c r="AO436" s="13"/>
      <c r="AP436" s="13"/>
      <c r="AQ436" s="12"/>
      <c r="AR436" s="13"/>
      <c r="AS436" s="13"/>
    </row>
    <row r="437" ht="24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2"/>
      <c r="AM437" s="12"/>
      <c r="AN437" s="13"/>
      <c r="AO437" s="13"/>
      <c r="AP437" s="13"/>
      <c r="AQ437" s="12"/>
      <c r="AR437" s="13"/>
      <c r="AS437" s="13"/>
    </row>
    <row r="438" ht="24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2"/>
      <c r="AM438" s="12"/>
      <c r="AN438" s="13"/>
      <c r="AO438" s="13"/>
      <c r="AP438" s="13"/>
      <c r="AQ438" s="12"/>
      <c r="AR438" s="13"/>
      <c r="AS438" s="13"/>
    </row>
    <row r="439" ht="24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2"/>
      <c r="AM439" s="12"/>
      <c r="AN439" s="13"/>
      <c r="AO439" s="13"/>
      <c r="AP439" s="13"/>
      <c r="AQ439" s="12"/>
      <c r="AR439" s="13"/>
      <c r="AS439" s="13"/>
    </row>
    <row r="440" ht="24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2"/>
      <c r="AM440" s="12"/>
      <c r="AN440" s="13"/>
      <c r="AO440" s="13"/>
      <c r="AP440" s="13"/>
      <c r="AQ440" s="12"/>
      <c r="AR440" s="13"/>
      <c r="AS440" s="13"/>
    </row>
    <row r="441" ht="24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2"/>
      <c r="AM441" s="12"/>
      <c r="AN441" s="13"/>
      <c r="AO441" s="13"/>
      <c r="AP441" s="13"/>
      <c r="AQ441" s="12"/>
      <c r="AR441" s="13"/>
      <c r="AS441" s="13"/>
    </row>
    <row r="442" ht="24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2"/>
      <c r="AM442" s="12"/>
      <c r="AN442" s="13"/>
      <c r="AO442" s="13"/>
      <c r="AP442" s="13"/>
      <c r="AQ442" s="12"/>
      <c r="AR442" s="13"/>
      <c r="AS442" s="13"/>
    </row>
    <row r="443" ht="24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2"/>
      <c r="AM443" s="12"/>
      <c r="AN443" s="13"/>
      <c r="AO443" s="13"/>
      <c r="AP443" s="13"/>
      <c r="AQ443" s="12"/>
      <c r="AR443" s="13"/>
      <c r="AS443" s="13"/>
    </row>
    <row r="444" ht="24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2"/>
      <c r="AM444" s="12"/>
      <c r="AN444" s="13"/>
      <c r="AO444" s="13"/>
      <c r="AP444" s="13"/>
      <c r="AQ444" s="12"/>
      <c r="AR444" s="13"/>
      <c r="AS444" s="13"/>
    </row>
    <row r="445" ht="24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2"/>
      <c r="AM445" s="12"/>
      <c r="AN445" s="13"/>
      <c r="AO445" s="13"/>
      <c r="AP445" s="13"/>
      <c r="AQ445" s="12"/>
      <c r="AR445" s="13"/>
      <c r="AS445" s="13"/>
    </row>
    <row r="446" ht="24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2"/>
      <c r="AM446" s="12"/>
      <c r="AN446" s="13"/>
      <c r="AO446" s="13"/>
      <c r="AP446" s="13"/>
      <c r="AQ446" s="12"/>
      <c r="AR446" s="13"/>
      <c r="AS446" s="13"/>
    </row>
    <row r="447" ht="24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2"/>
      <c r="AM447" s="12"/>
      <c r="AN447" s="13"/>
      <c r="AO447" s="13"/>
      <c r="AP447" s="13"/>
      <c r="AQ447" s="12"/>
      <c r="AR447" s="13"/>
      <c r="AS447" s="13"/>
    </row>
    <row r="448" ht="24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2"/>
      <c r="AM448" s="12"/>
      <c r="AN448" s="13"/>
      <c r="AO448" s="13"/>
      <c r="AP448" s="13"/>
      <c r="AQ448" s="12"/>
      <c r="AR448" s="13"/>
      <c r="AS448" s="13"/>
    </row>
    <row r="449" ht="24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2"/>
      <c r="AM449" s="12"/>
      <c r="AN449" s="13"/>
      <c r="AO449" s="13"/>
      <c r="AP449" s="13"/>
      <c r="AQ449" s="12"/>
      <c r="AR449" s="13"/>
      <c r="AS449" s="13"/>
    </row>
    <row r="450" ht="24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2"/>
      <c r="AM450" s="12"/>
      <c r="AN450" s="13"/>
      <c r="AO450" s="13"/>
      <c r="AP450" s="13"/>
      <c r="AQ450" s="12"/>
      <c r="AR450" s="13"/>
      <c r="AS450" s="13"/>
    </row>
    <row r="451" ht="24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2"/>
      <c r="AM451" s="12"/>
      <c r="AN451" s="13"/>
      <c r="AO451" s="13"/>
      <c r="AP451" s="13"/>
      <c r="AQ451" s="12"/>
      <c r="AR451" s="13"/>
      <c r="AS451" s="13"/>
    </row>
    <row r="452" ht="24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2"/>
      <c r="AM452" s="12"/>
      <c r="AN452" s="13"/>
      <c r="AO452" s="13"/>
      <c r="AP452" s="13"/>
      <c r="AQ452" s="12"/>
      <c r="AR452" s="13"/>
      <c r="AS452" s="13"/>
    </row>
    <row r="453" ht="24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2"/>
      <c r="AM453" s="12"/>
      <c r="AN453" s="13"/>
      <c r="AO453" s="13"/>
      <c r="AP453" s="13"/>
      <c r="AQ453" s="12"/>
      <c r="AR453" s="13"/>
      <c r="AS453" s="13"/>
    </row>
    <row r="454" ht="24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2"/>
      <c r="AM454" s="12"/>
      <c r="AN454" s="13"/>
      <c r="AO454" s="13"/>
      <c r="AP454" s="13"/>
      <c r="AQ454" s="12"/>
      <c r="AR454" s="13"/>
      <c r="AS454" s="13"/>
    </row>
    <row r="455" ht="24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2"/>
      <c r="AM455" s="12"/>
      <c r="AN455" s="13"/>
      <c r="AO455" s="13"/>
      <c r="AP455" s="13"/>
      <c r="AQ455" s="12"/>
      <c r="AR455" s="13"/>
      <c r="AS455" s="13"/>
    </row>
    <row r="456" ht="24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2"/>
      <c r="AM456" s="12"/>
      <c r="AN456" s="13"/>
      <c r="AO456" s="13"/>
      <c r="AP456" s="13"/>
      <c r="AQ456" s="12"/>
      <c r="AR456" s="13"/>
      <c r="AS456" s="13"/>
    </row>
    <row r="457" ht="24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2"/>
      <c r="AM457" s="12"/>
      <c r="AN457" s="13"/>
      <c r="AO457" s="13"/>
      <c r="AP457" s="13"/>
      <c r="AQ457" s="12"/>
      <c r="AR457" s="13"/>
      <c r="AS457" s="13"/>
    </row>
    <row r="458" ht="24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2"/>
      <c r="AM458" s="12"/>
      <c r="AN458" s="13"/>
      <c r="AO458" s="13"/>
      <c r="AP458" s="13"/>
      <c r="AQ458" s="12"/>
      <c r="AR458" s="13"/>
      <c r="AS458" s="13"/>
    </row>
    <row r="459" ht="24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2"/>
      <c r="AM459" s="12"/>
      <c r="AN459" s="13"/>
      <c r="AO459" s="13"/>
      <c r="AP459" s="13"/>
      <c r="AQ459" s="12"/>
      <c r="AR459" s="13"/>
      <c r="AS459" s="13"/>
    </row>
    <row r="460" ht="24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2"/>
      <c r="AM460" s="12"/>
      <c r="AN460" s="13"/>
      <c r="AO460" s="13"/>
      <c r="AP460" s="13"/>
      <c r="AQ460" s="12"/>
      <c r="AR460" s="13"/>
      <c r="AS460" s="13"/>
    </row>
    <row r="461" ht="24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2"/>
      <c r="AM461" s="12"/>
      <c r="AN461" s="13"/>
      <c r="AO461" s="13"/>
      <c r="AP461" s="13"/>
      <c r="AQ461" s="12"/>
      <c r="AR461" s="13"/>
      <c r="AS461" s="13"/>
    </row>
    <row r="462" ht="24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2"/>
      <c r="AM462" s="12"/>
      <c r="AN462" s="13"/>
      <c r="AO462" s="13"/>
      <c r="AP462" s="13"/>
      <c r="AQ462" s="12"/>
      <c r="AR462" s="13"/>
      <c r="AS462" s="13"/>
    </row>
    <row r="463" ht="24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2"/>
      <c r="AM463" s="12"/>
      <c r="AN463" s="13"/>
      <c r="AO463" s="13"/>
      <c r="AP463" s="13"/>
      <c r="AQ463" s="12"/>
      <c r="AR463" s="13"/>
      <c r="AS463" s="13"/>
    </row>
    <row r="464" ht="24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2"/>
      <c r="AM464" s="12"/>
      <c r="AN464" s="13"/>
      <c r="AO464" s="13"/>
      <c r="AP464" s="13"/>
      <c r="AQ464" s="12"/>
      <c r="AR464" s="13"/>
      <c r="AS464" s="13"/>
    </row>
    <row r="465" ht="24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2"/>
      <c r="AM465" s="12"/>
      <c r="AN465" s="13"/>
      <c r="AO465" s="13"/>
      <c r="AP465" s="13"/>
      <c r="AQ465" s="12"/>
      <c r="AR465" s="13"/>
      <c r="AS465" s="13"/>
    </row>
    <row r="466" ht="24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2"/>
      <c r="AM466" s="12"/>
      <c r="AN466" s="13"/>
      <c r="AO466" s="13"/>
      <c r="AP466" s="13"/>
      <c r="AQ466" s="12"/>
      <c r="AR466" s="13"/>
      <c r="AS466" s="13"/>
    </row>
    <row r="467" ht="24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2"/>
      <c r="AM467" s="12"/>
      <c r="AN467" s="13"/>
      <c r="AO467" s="13"/>
      <c r="AP467" s="13"/>
      <c r="AQ467" s="12"/>
      <c r="AR467" s="13"/>
      <c r="AS467" s="13"/>
    </row>
    <row r="468" ht="24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2"/>
      <c r="AM468" s="12"/>
      <c r="AN468" s="13"/>
      <c r="AO468" s="13"/>
      <c r="AP468" s="13"/>
      <c r="AQ468" s="12"/>
      <c r="AR468" s="13"/>
      <c r="AS468" s="13"/>
    </row>
    <row r="469" ht="24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2"/>
      <c r="AM469" s="12"/>
      <c r="AN469" s="13"/>
      <c r="AO469" s="13"/>
      <c r="AP469" s="13"/>
      <c r="AQ469" s="12"/>
      <c r="AR469" s="13"/>
      <c r="AS469" s="13"/>
    </row>
    <row r="470" ht="24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2"/>
      <c r="AM470" s="12"/>
      <c r="AN470" s="13"/>
      <c r="AO470" s="13"/>
      <c r="AP470" s="13"/>
      <c r="AQ470" s="12"/>
      <c r="AR470" s="13"/>
      <c r="AS470" s="13"/>
    </row>
    <row r="471" ht="24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2"/>
      <c r="AM471" s="12"/>
      <c r="AN471" s="13"/>
      <c r="AO471" s="13"/>
      <c r="AP471" s="13"/>
      <c r="AQ471" s="12"/>
      <c r="AR471" s="13"/>
      <c r="AS471" s="13"/>
    </row>
    <row r="472" ht="24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2"/>
      <c r="AM472" s="12"/>
      <c r="AN472" s="13"/>
      <c r="AO472" s="13"/>
      <c r="AP472" s="13"/>
      <c r="AQ472" s="12"/>
      <c r="AR472" s="13"/>
      <c r="AS472" s="13"/>
    </row>
    <row r="473" ht="24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2"/>
      <c r="AM473" s="12"/>
      <c r="AN473" s="13"/>
      <c r="AO473" s="13"/>
      <c r="AP473" s="13"/>
      <c r="AQ473" s="12"/>
      <c r="AR473" s="13"/>
      <c r="AS473" s="13"/>
    </row>
    <row r="474" ht="24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2"/>
      <c r="AM474" s="12"/>
      <c r="AN474" s="13"/>
      <c r="AO474" s="13"/>
      <c r="AP474" s="13"/>
      <c r="AQ474" s="12"/>
      <c r="AR474" s="13"/>
      <c r="AS474" s="13"/>
    </row>
    <row r="475" ht="24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2"/>
      <c r="AM475" s="12"/>
      <c r="AN475" s="13"/>
      <c r="AO475" s="13"/>
      <c r="AP475" s="13"/>
      <c r="AQ475" s="12"/>
      <c r="AR475" s="13"/>
      <c r="AS475" s="13"/>
    </row>
    <row r="476" ht="24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2"/>
      <c r="AM476" s="12"/>
      <c r="AN476" s="13"/>
      <c r="AO476" s="13"/>
      <c r="AP476" s="13"/>
      <c r="AQ476" s="12"/>
      <c r="AR476" s="13"/>
      <c r="AS476" s="13"/>
    </row>
    <row r="477" ht="24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2"/>
      <c r="AM477" s="12"/>
      <c r="AN477" s="13"/>
      <c r="AO477" s="13"/>
      <c r="AP477" s="13"/>
      <c r="AQ477" s="12"/>
      <c r="AR477" s="13"/>
      <c r="AS477" s="13"/>
    </row>
    <row r="478" ht="24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2"/>
      <c r="AM478" s="12"/>
      <c r="AN478" s="13"/>
      <c r="AO478" s="13"/>
      <c r="AP478" s="13"/>
      <c r="AQ478" s="12"/>
      <c r="AR478" s="13"/>
      <c r="AS478" s="13"/>
    </row>
    <row r="479" ht="24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2"/>
      <c r="AM479" s="12"/>
      <c r="AN479" s="13"/>
      <c r="AO479" s="13"/>
      <c r="AP479" s="13"/>
      <c r="AQ479" s="12"/>
      <c r="AR479" s="13"/>
      <c r="AS479" s="13"/>
    </row>
    <row r="480" ht="24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2"/>
      <c r="AM480" s="12"/>
      <c r="AN480" s="13"/>
      <c r="AO480" s="13"/>
      <c r="AP480" s="13"/>
      <c r="AQ480" s="12"/>
      <c r="AR480" s="13"/>
      <c r="AS480" s="13"/>
    </row>
    <row r="481" ht="24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2"/>
      <c r="AM481" s="12"/>
      <c r="AN481" s="13"/>
      <c r="AO481" s="13"/>
      <c r="AP481" s="13"/>
      <c r="AQ481" s="12"/>
      <c r="AR481" s="13"/>
      <c r="AS481" s="13"/>
    </row>
    <row r="482" ht="24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2"/>
      <c r="AM482" s="12"/>
      <c r="AN482" s="13"/>
      <c r="AO482" s="13"/>
      <c r="AP482" s="13"/>
      <c r="AQ482" s="12"/>
      <c r="AR482" s="13"/>
      <c r="AS482" s="13"/>
    </row>
    <row r="483" ht="24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2"/>
      <c r="AM483" s="12"/>
      <c r="AN483" s="13"/>
      <c r="AO483" s="13"/>
      <c r="AP483" s="13"/>
      <c r="AQ483" s="12"/>
      <c r="AR483" s="13"/>
      <c r="AS483" s="13"/>
    </row>
    <row r="484" ht="24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2"/>
      <c r="AM484" s="12"/>
      <c r="AN484" s="13"/>
      <c r="AO484" s="13"/>
      <c r="AP484" s="13"/>
      <c r="AQ484" s="12"/>
      <c r="AR484" s="13"/>
      <c r="AS484" s="13"/>
    </row>
    <row r="485" ht="24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2"/>
      <c r="AM485" s="12"/>
      <c r="AN485" s="13"/>
      <c r="AO485" s="13"/>
      <c r="AP485" s="13"/>
      <c r="AQ485" s="12"/>
      <c r="AR485" s="13"/>
      <c r="AS485" s="13"/>
    </row>
    <row r="486" ht="24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2"/>
      <c r="AM486" s="12"/>
      <c r="AN486" s="13"/>
      <c r="AO486" s="13"/>
      <c r="AP486" s="13"/>
      <c r="AQ486" s="12"/>
      <c r="AR486" s="13"/>
      <c r="AS486" s="13"/>
    </row>
    <row r="487" ht="24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2"/>
      <c r="AM487" s="12"/>
      <c r="AN487" s="13"/>
      <c r="AO487" s="13"/>
      <c r="AP487" s="13"/>
      <c r="AQ487" s="12"/>
      <c r="AR487" s="13"/>
      <c r="AS487" s="13"/>
    </row>
    <row r="488" ht="24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2"/>
      <c r="AM488" s="12"/>
      <c r="AN488" s="13"/>
      <c r="AO488" s="13"/>
      <c r="AP488" s="13"/>
      <c r="AQ488" s="12"/>
      <c r="AR488" s="13"/>
      <c r="AS488" s="13"/>
    </row>
    <row r="489" ht="24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2"/>
      <c r="AM489" s="12"/>
      <c r="AN489" s="13"/>
      <c r="AO489" s="13"/>
      <c r="AP489" s="13"/>
      <c r="AQ489" s="12"/>
      <c r="AR489" s="13"/>
      <c r="AS489" s="13"/>
    </row>
    <row r="490" ht="24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2"/>
      <c r="AM490" s="12"/>
      <c r="AN490" s="13"/>
      <c r="AO490" s="13"/>
      <c r="AP490" s="13"/>
      <c r="AQ490" s="12"/>
      <c r="AR490" s="13"/>
      <c r="AS490" s="13"/>
    </row>
    <row r="491" ht="24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2"/>
      <c r="AM491" s="12"/>
      <c r="AN491" s="13"/>
      <c r="AO491" s="13"/>
      <c r="AP491" s="13"/>
      <c r="AQ491" s="12"/>
      <c r="AR491" s="13"/>
      <c r="AS491" s="13"/>
    </row>
    <row r="492" ht="24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2"/>
      <c r="AM492" s="12"/>
      <c r="AN492" s="13"/>
      <c r="AO492" s="13"/>
      <c r="AP492" s="13"/>
      <c r="AQ492" s="12"/>
      <c r="AR492" s="13"/>
      <c r="AS492" s="13"/>
    </row>
    <row r="493" ht="24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2"/>
      <c r="AM493" s="12"/>
      <c r="AN493" s="13"/>
      <c r="AO493" s="13"/>
      <c r="AP493" s="13"/>
      <c r="AQ493" s="12"/>
      <c r="AR493" s="13"/>
      <c r="AS493" s="13"/>
    </row>
    <row r="494" ht="24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2"/>
      <c r="AM494" s="12"/>
      <c r="AN494" s="13"/>
      <c r="AO494" s="13"/>
      <c r="AP494" s="13"/>
      <c r="AQ494" s="12"/>
      <c r="AR494" s="13"/>
      <c r="AS494" s="13"/>
    </row>
    <row r="495" ht="24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2"/>
      <c r="AM495" s="12"/>
      <c r="AN495" s="13"/>
      <c r="AO495" s="13"/>
      <c r="AP495" s="13"/>
      <c r="AQ495" s="12"/>
      <c r="AR495" s="13"/>
      <c r="AS495" s="13"/>
    </row>
    <row r="496" ht="24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2"/>
      <c r="AM496" s="12"/>
      <c r="AN496" s="13"/>
      <c r="AO496" s="13"/>
      <c r="AP496" s="13"/>
      <c r="AQ496" s="12"/>
      <c r="AR496" s="13"/>
      <c r="AS496" s="13"/>
    </row>
    <row r="497" ht="24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2"/>
      <c r="AM497" s="12"/>
      <c r="AN497" s="13"/>
      <c r="AO497" s="13"/>
      <c r="AP497" s="13"/>
      <c r="AQ497" s="12"/>
      <c r="AR497" s="13"/>
      <c r="AS497" s="13"/>
    </row>
    <row r="498" ht="24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2"/>
      <c r="AM498" s="12"/>
      <c r="AN498" s="13"/>
      <c r="AO498" s="13"/>
      <c r="AP498" s="13"/>
      <c r="AQ498" s="12"/>
      <c r="AR498" s="13"/>
      <c r="AS498" s="13"/>
    </row>
    <row r="499" ht="24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2"/>
      <c r="AM499" s="12"/>
      <c r="AN499" s="13"/>
      <c r="AO499" s="13"/>
      <c r="AP499" s="13"/>
      <c r="AQ499" s="12"/>
      <c r="AR499" s="13"/>
      <c r="AS499" s="13"/>
    </row>
    <row r="500" ht="24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2"/>
      <c r="AM500" s="12"/>
      <c r="AN500" s="13"/>
      <c r="AO500" s="13"/>
      <c r="AP500" s="13"/>
      <c r="AQ500" s="12"/>
      <c r="AR500" s="13"/>
      <c r="AS500" s="13"/>
    </row>
    <row r="501" ht="24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2"/>
      <c r="AM501" s="12"/>
      <c r="AN501" s="13"/>
      <c r="AO501" s="13"/>
      <c r="AP501" s="13"/>
      <c r="AQ501" s="12"/>
      <c r="AR501" s="13"/>
      <c r="AS501" s="13"/>
    </row>
    <row r="502" ht="24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2"/>
      <c r="AM502" s="12"/>
      <c r="AN502" s="13"/>
      <c r="AO502" s="13"/>
      <c r="AP502" s="13"/>
      <c r="AQ502" s="12"/>
      <c r="AR502" s="13"/>
      <c r="AS502" s="13"/>
    </row>
    <row r="503" ht="24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2"/>
      <c r="AM503" s="12"/>
      <c r="AN503" s="13"/>
      <c r="AO503" s="13"/>
      <c r="AP503" s="13"/>
      <c r="AQ503" s="12"/>
      <c r="AR503" s="13"/>
      <c r="AS503" s="13"/>
    </row>
    <row r="504" ht="24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2"/>
      <c r="AM504" s="12"/>
      <c r="AN504" s="13"/>
      <c r="AO504" s="13"/>
      <c r="AP504" s="13"/>
      <c r="AQ504" s="12"/>
      <c r="AR504" s="13"/>
      <c r="AS504" s="13"/>
    </row>
    <row r="505" ht="24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2"/>
      <c r="AM505" s="12"/>
      <c r="AN505" s="13"/>
      <c r="AO505" s="13"/>
      <c r="AP505" s="13"/>
      <c r="AQ505" s="12"/>
      <c r="AR505" s="13"/>
      <c r="AS505" s="13"/>
    </row>
    <row r="506" ht="24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2"/>
      <c r="AM506" s="12"/>
      <c r="AN506" s="13"/>
      <c r="AO506" s="13"/>
      <c r="AP506" s="13"/>
      <c r="AQ506" s="12"/>
      <c r="AR506" s="13"/>
      <c r="AS506" s="13"/>
    </row>
    <row r="507" ht="24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2"/>
      <c r="AM507" s="12"/>
      <c r="AN507" s="13"/>
      <c r="AO507" s="13"/>
      <c r="AP507" s="13"/>
      <c r="AQ507" s="12"/>
      <c r="AR507" s="13"/>
      <c r="AS507" s="13"/>
    </row>
    <row r="508" ht="24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2"/>
      <c r="AM508" s="12"/>
      <c r="AN508" s="13"/>
      <c r="AO508" s="13"/>
      <c r="AP508" s="13"/>
      <c r="AQ508" s="12"/>
      <c r="AR508" s="13"/>
      <c r="AS508" s="13"/>
    </row>
    <row r="509" ht="24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2"/>
      <c r="AM509" s="12"/>
      <c r="AN509" s="13"/>
      <c r="AO509" s="13"/>
      <c r="AP509" s="13"/>
      <c r="AQ509" s="12"/>
      <c r="AR509" s="13"/>
      <c r="AS509" s="13"/>
    </row>
    <row r="510" ht="24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2"/>
      <c r="AM510" s="12"/>
      <c r="AN510" s="13"/>
      <c r="AO510" s="13"/>
      <c r="AP510" s="13"/>
      <c r="AQ510" s="12"/>
      <c r="AR510" s="13"/>
      <c r="AS510" s="13"/>
    </row>
    <row r="511" ht="24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2"/>
      <c r="AM511" s="12"/>
      <c r="AN511" s="13"/>
      <c r="AO511" s="13"/>
      <c r="AP511" s="13"/>
      <c r="AQ511" s="12"/>
      <c r="AR511" s="13"/>
      <c r="AS511" s="13"/>
    </row>
    <row r="512" ht="24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2"/>
      <c r="AM512" s="12"/>
      <c r="AN512" s="13"/>
      <c r="AO512" s="13"/>
      <c r="AP512" s="13"/>
      <c r="AQ512" s="12"/>
      <c r="AR512" s="13"/>
      <c r="AS512" s="13"/>
    </row>
    <row r="513" ht="24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2"/>
      <c r="AM513" s="12"/>
      <c r="AN513" s="13"/>
      <c r="AO513" s="13"/>
      <c r="AP513" s="13"/>
      <c r="AQ513" s="12"/>
      <c r="AR513" s="13"/>
      <c r="AS513" s="13"/>
    </row>
    <row r="514" ht="24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2"/>
      <c r="AM514" s="12"/>
      <c r="AN514" s="13"/>
      <c r="AO514" s="13"/>
      <c r="AP514" s="13"/>
      <c r="AQ514" s="12"/>
      <c r="AR514" s="13"/>
      <c r="AS514" s="13"/>
    </row>
    <row r="515" ht="24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2"/>
      <c r="AM515" s="12"/>
      <c r="AN515" s="13"/>
      <c r="AO515" s="13"/>
      <c r="AP515" s="13"/>
      <c r="AQ515" s="12"/>
      <c r="AR515" s="13"/>
      <c r="AS515" s="13"/>
    </row>
    <row r="516" ht="24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2"/>
      <c r="AM516" s="12"/>
      <c r="AN516" s="13"/>
      <c r="AO516" s="13"/>
      <c r="AP516" s="13"/>
      <c r="AQ516" s="12"/>
      <c r="AR516" s="13"/>
      <c r="AS516" s="13"/>
    </row>
    <row r="517" ht="24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2"/>
      <c r="AM517" s="12"/>
      <c r="AN517" s="13"/>
      <c r="AO517" s="13"/>
      <c r="AP517" s="13"/>
      <c r="AQ517" s="12"/>
      <c r="AR517" s="13"/>
      <c r="AS517" s="13"/>
    </row>
    <row r="518" ht="24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2"/>
      <c r="AM518" s="12"/>
      <c r="AN518" s="13"/>
      <c r="AO518" s="13"/>
      <c r="AP518" s="13"/>
      <c r="AQ518" s="12"/>
      <c r="AR518" s="13"/>
      <c r="AS518" s="13"/>
    </row>
    <row r="519" ht="24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2"/>
      <c r="AM519" s="12"/>
      <c r="AN519" s="13"/>
      <c r="AO519" s="13"/>
      <c r="AP519" s="13"/>
      <c r="AQ519" s="12"/>
      <c r="AR519" s="13"/>
      <c r="AS519" s="13"/>
    </row>
    <row r="520" ht="24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2"/>
      <c r="AM520" s="12"/>
      <c r="AN520" s="13"/>
      <c r="AO520" s="13"/>
      <c r="AP520" s="13"/>
      <c r="AQ520" s="12"/>
      <c r="AR520" s="13"/>
      <c r="AS520" s="13"/>
    </row>
    <row r="521" ht="24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2"/>
      <c r="AM521" s="12"/>
      <c r="AN521" s="13"/>
      <c r="AO521" s="13"/>
      <c r="AP521" s="13"/>
      <c r="AQ521" s="12"/>
      <c r="AR521" s="13"/>
      <c r="AS521" s="13"/>
    </row>
    <row r="522" ht="24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2"/>
      <c r="AM522" s="12"/>
      <c r="AN522" s="13"/>
      <c r="AO522" s="13"/>
      <c r="AP522" s="13"/>
      <c r="AQ522" s="12"/>
      <c r="AR522" s="13"/>
      <c r="AS522" s="13"/>
    </row>
    <row r="523" ht="24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2"/>
      <c r="AM523" s="12"/>
      <c r="AN523" s="13"/>
      <c r="AO523" s="13"/>
      <c r="AP523" s="13"/>
      <c r="AQ523" s="12"/>
      <c r="AR523" s="13"/>
      <c r="AS523" s="13"/>
    </row>
    <row r="524" ht="24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2"/>
      <c r="AM524" s="12"/>
      <c r="AN524" s="13"/>
      <c r="AO524" s="13"/>
      <c r="AP524" s="13"/>
      <c r="AQ524" s="12"/>
      <c r="AR524" s="13"/>
      <c r="AS524" s="13"/>
    </row>
    <row r="525" ht="24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2"/>
      <c r="AM525" s="12"/>
      <c r="AN525" s="13"/>
      <c r="AO525" s="13"/>
      <c r="AP525" s="13"/>
      <c r="AQ525" s="12"/>
      <c r="AR525" s="13"/>
      <c r="AS525" s="13"/>
    </row>
    <row r="526" ht="24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2"/>
      <c r="AM526" s="12"/>
      <c r="AN526" s="13"/>
      <c r="AO526" s="13"/>
      <c r="AP526" s="13"/>
      <c r="AQ526" s="12"/>
      <c r="AR526" s="13"/>
      <c r="AS526" s="13"/>
    </row>
    <row r="527" ht="24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2"/>
      <c r="AM527" s="12"/>
      <c r="AN527" s="13"/>
      <c r="AO527" s="13"/>
      <c r="AP527" s="13"/>
      <c r="AQ527" s="12"/>
      <c r="AR527" s="13"/>
      <c r="AS527" s="13"/>
    </row>
    <row r="528" ht="24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2"/>
      <c r="AM528" s="12"/>
      <c r="AN528" s="13"/>
      <c r="AO528" s="13"/>
      <c r="AP528" s="13"/>
      <c r="AQ528" s="12"/>
      <c r="AR528" s="13"/>
      <c r="AS528" s="13"/>
    </row>
    <row r="529" ht="24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2"/>
      <c r="AM529" s="12"/>
      <c r="AN529" s="13"/>
      <c r="AO529" s="13"/>
      <c r="AP529" s="13"/>
      <c r="AQ529" s="12"/>
      <c r="AR529" s="13"/>
      <c r="AS529" s="13"/>
    </row>
    <row r="530" ht="24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2"/>
      <c r="AM530" s="12"/>
      <c r="AN530" s="13"/>
      <c r="AO530" s="13"/>
      <c r="AP530" s="13"/>
      <c r="AQ530" s="12"/>
      <c r="AR530" s="13"/>
      <c r="AS530" s="13"/>
    </row>
    <row r="531" ht="24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2"/>
      <c r="AM531" s="12"/>
      <c r="AN531" s="13"/>
      <c r="AO531" s="13"/>
      <c r="AP531" s="13"/>
      <c r="AQ531" s="12"/>
      <c r="AR531" s="13"/>
      <c r="AS531" s="13"/>
    </row>
    <row r="532" ht="24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2"/>
      <c r="AM532" s="12"/>
      <c r="AN532" s="13"/>
      <c r="AO532" s="13"/>
      <c r="AP532" s="13"/>
      <c r="AQ532" s="12"/>
      <c r="AR532" s="13"/>
      <c r="AS532" s="13"/>
    </row>
    <row r="533" ht="24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2"/>
      <c r="AM533" s="12"/>
      <c r="AN533" s="13"/>
      <c r="AO533" s="13"/>
      <c r="AP533" s="13"/>
      <c r="AQ533" s="12"/>
      <c r="AR533" s="13"/>
      <c r="AS533" s="13"/>
    </row>
    <row r="534" ht="24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2"/>
      <c r="AM534" s="12"/>
      <c r="AN534" s="13"/>
      <c r="AO534" s="13"/>
      <c r="AP534" s="13"/>
      <c r="AQ534" s="12"/>
      <c r="AR534" s="13"/>
      <c r="AS534" s="13"/>
    </row>
    <row r="535" ht="24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2"/>
      <c r="AM535" s="12"/>
      <c r="AN535" s="13"/>
      <c r="AO535" s="13"/>
      <c r="AP535" s="13"/>
      <c r="AQ535" s="12"/>
      <c r="AR535" s="13"/>
      <c r="AS535" s="13"/>
    </row>
    <row r="536" ht="24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2"/>
      <c r="AM536" s="12"/>
      <c r="AN536" s="13"/>
      <c r="AO536" s="13"/>
      <c r="AP536" s="13"/>
      <c r="AQ536" s="12"/>
      <c r="AR536" s="13"/>
      <c r="AS536" s="13"/>
    </row>
    <row r="537" ht="24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2"/>
      <c r="AM537" s="12"/>
      <c r="AN537" s="13"/>
      <c r="AO537" s="13"/>
      <c r="AP537" s="13"/>
      <c r="AQ537" s="12"/>
      <c r="AR537" s="13"/>
      <c r="AS537" s="13"/>
    </row>
    <row r="538" ht="24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2"/>
      <c r="AM538" s="12"/>
      <c r="AN538" s="13"/>
      <c r="AO538" s="13"/>
      <c r="AP538" s="13"/>
      <c r="AQ538" s="12"/>
      <c r="AR538" s="13"/>
      <c r="AS538" s="13"/>
    </row>
    <row r="539" ht="24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2"/>
      <c r="AM539" s="12"/>
      <c r="AN539" s="13"/>
      <c r="AO539" s="13"/>
      <c r="AP539" s="13"/>
      <c r="AQ539" s="12"/>
      <c r="AR539" s="13"/>
      <c r="AS539" s="13"/>
    </row>
    <row r="540" ht="24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2"/>
      <c r="AM540" s="12"/>
      <c r="AN540" s="13"/>
      <c r="AO540" s="13"/>
      <c r="AP540" s="13"/>
      <c r="AQ540" s="12"/>
      <c r="AR540" s="13"/>
      <c r="AS540" s="13"/>
    </row>
    <row r="541" ht="24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2"/>
      <c r="AM541" s="12"/>
      <c r="AN541" s="13"/>
      <c r="AO541" s="13"/>
      <c r="AP541" s="13"/>
      <c r="AQ541" s="12"/>
      <c r="AR541" s="13"/>
      <c r="AS541" s="13"/>
    </row>
    <row r="542" ht="24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2"/>
      <c r="AM542" s="12"/>
      <c r="AN542" s="13"/>
      <c r="AO542" s="13"/>
      <c r="AP542" s="13"/>
      <c r="AQ542" s="12"/>
      <c r="AR542" s="13"/>
      <c r="AS542" s="13"/>
    </row>
    <row r="543" ht="24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2"/>
      <c r="AM543" s="12"/>
      <c r="AN543" s="13"/>
      <c r="AO543" s="13"/>
      <c r="AP543" s="13"/>
      <c r="AQ543" s="12"/>
      <c r="AR543" s="13"/>
      <c r="AS543" s="13"/>
    </row>
    <row r="544" ht="24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2"/>
      <c r="AM544" s="12"/>
      <c r="AN544" s="13"/>
      <c r="AO544" s="13"/>
      <c r="AP544" s="13"/>
      <c r="AQ544" s="12"/>
      <c r="AR544" s="13"/>
      <c r="AS544" s="13"/>
    </row>
    <row r="545" ht="24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2"/>
      <c r="AM545" s="12"/>
      <c r="AN545" s="13"/>
      <c r="AO545" s="13"/>
      <c r="AP545" s="13"/>
      <c r="AQ545" s="12"/>
      <c r="AR545" s="13"/>
      <c r="AS545" s="13"/>
    </row>
    <row r="546" ht="24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2"/>
      <c r="AM546" s="12"/>
      <c r="AN546" s="13"/>
      <c r="AO546" s="13"/>
      <c r="AP546" s="13"/>
      <c r="AQ546" s="12"/>
      <c r="AR546" s="13"/>
      <c r="AS546" s="13"/>
    </row>
    <row r="547" ht="24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2"/>
      <c r="AM547" s="12"/>
      <c r="AN547" s="13"/>
      <c r="AO547" s="13"/>
      <c r="AP547" s="13"/>
      <c r="AQ547" s="12"/>
      <c r="AR547" s="13"/>
      <c r="AS547" s="13"/>
    </row>
    <row r="548" ht="24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2"/>
      <c r="AM548" s="12"/>
      <c r="AN548" s="13"/>
      <c r="AO548" s="13"/>
      <c r="AP548" s="13"/>
      <c r="AQ548" s="12"/>
      <c r="AR548" s="13"/>
      <c r="AS548" s="13"/>
    </row>
    <row r="549" ht="24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2"/>
      <c r="AM549" s="12"/>
      <c r="AN549" s="13"/>
      <c r="AO549" s="13"/>
      <c r="AP549" s="13"/>
      <c r="AQ549" s="12"/>
      <c r="AR549" s="13"/>
      <c r="AS549" s="13"/>
    </row>
    <row r="550" ht="24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2"/>
      <c r="AM550" s="12"/>
      <c r="AN550" s="13"/>
      <c r="AO550" s="13"/>
      <c r="AP550" s="13"/>
      <c r="AQ550" s="12"/>
      <c r="AR550" s="13"/>
      <c r="AS550" s="13"/>
    </row>
    <row r="551" ht="24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2"/>
      <c r="AM551" s="12"/>
      <c r="AN551" s="13"/>
      <c r="AO551" s="13"/>
      <c r="AP551" s="13"/>
      <c r="AQ551" s="12"/>
      <c r="AR551" s="13"/>
      <c r="AS551" s="13"/>
    </row>
    <row r="552" ht="24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2"/>
      <c r="AM552" s="12"/>
      <c r="AN552" s="13"/>
      <c r="AO552" s="13"/>
      <c r="AP552" s="13"/>
      <c r="AQ552" s="12"/>
      <c r="AR552" s="13"/>
      <c r="AS552" s="13"/>
    </row>
    <row r="553" ht="24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2"/>
      <c r="AM553" s="12"/>
      <c r="AN553" s="13"/>
      <c r="AO553" s="13"/>
      <c r="AP553" s="13"/>
      <c r="AQ553" s="12"/>
      <c r="AR553" s="13"/>
      <c r="AS553" s="13"/>
    </row>
    <row r="554" ht="24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2"/>
      <c r="AM554" s="12"/>
      <c r="AN554" s="13"/>
      <c r="AO554" s="13"/>
      <c r="AP554" s="13"/>
      <c r="AQ554" s="12"/>
      <c r="AR554" s="13"/>
      <c r="AS554" s="13"/>
    </row>
    <row r="555" ht="24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2"/>
      <c r="AM555" s="12"/>
      <c r="AN555" s="13"/>
      <c r="AO555" s="13"/>
      <c r="AP555" s="13"/>
      <c r="AQ555" s="12"/>
      <c r="AR555" s="13"/>
      <c r="AS555" s="13"/>
    </row>
    <row r="556" ht="24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2"/>
      <c r="AM556" s="12"/>
      <c r="AN556" s="13"/>
      <c r="AO556" s="13"/>
      <c r="AP556" s="13"/>
      <c r="AQ556" s="12"/>
      <c r="AR556" s="13"/>
      <c r="AS556" s="13"/>
    </row>
    <row r="557" ht="24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2"/>
      <c r="AM557" s="12"/>
      <c r="AN557" s="13"/>
      <c r="AO557" s="13"/>
      <c r="AP557" s="13"/>
      <c r="AQ557" s="12"/>
      <c r="AR557" s="13"/>
      <c r="AS557" s="13"/>
    </row>
    <row r="558" ht="24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2"/>
      <c r="AM558" s="12"/>
      <c r="AN558" s="13"/>
      <c r="AO558" s="13"/>
      <c r="AP558" s="13"/>
      <c r="AQ558" s="12"/>
      <c r="AR558" s="13"/>
      <c r="AS558" s="13"/>
    </row>
    <row r="559" ht="24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2"/>
      <c r="AM559" s="12"/>
      <c r="AN559" s="13"/>
      <c r="AO559" s="13"/>
      <c r="AP559" s="13"/>
      <c r="AQ559" s="12"/>
      <c r="AR559" s="13"/>
      <c r="AS559" s="13"/>
    </row>
    <row r="560" ht="24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2"/>
      <c r="AM560" s="12"/>
      <c r="AN560" s="13"/>
      <c r="AO560" s="13"/>
      <c r="AP560" s="13"/>
      <c r="AQ560" s="12"/>
      <c r="AR560" s="13"/>
      <c r="AS560" s="13"/>
    </row>
    <row r="561" ht="24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2"/>
      <c r="AM561" s="12"/>
      <c r="AN561" s="13"/>
      <c r="AO561" s="13"/>
      <c r="AP561" s="13"/>
      <c r="AQ561" s="12"/>
      <c r="AR561" s="13"/>
      <c r="AS561" s="13"/>
    </row>
    <row r="562" ht="24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2"/>
      <c r="AM562" s="12"/>
      <c r="AN562" s="13"/>
      <c r="AO562" s="13"/>
      <c r="AP562" s="13"/>
      <c r="AQ562" s="12"/>
      <c r="AR562" s="13"/>
      <c r="AS562" s="13"/>
    </row>
    <row r="563" ht="24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2"/>
      <c r="AM563" s="12"/>
      <c r="AN563" s="13"/>
      <c r="AO563" s="13"/>
      <c r="AP563" s="13"/>
      <c r="AQ563" s="12"/>
      <c r="AR563" s="13"/>
      <c r="AS563" s="13"/>
    </row>
    <row r="564" ht="24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2"/>
      <c r="AM564" s="12"/>
      <c r="AN564" s="13"/>
      <c r="AO564" s="13"/>
      <c r="AP564" s="13"/>
      <c r="AQ564" s="12"/>
      <c r="AR564" s="13"/>
      <c r="AS564" s="13"/>
    </row>
    <row r="565" ht="24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2"/>
      <c r="AM565" s="12"/>
      <c r="AN565" s="13"/>
      <c r="AO565" s="13"/>
      <c r="AP565" s="13"/>
      <c r="AQ565" s="12"/>
      <c r="AR565" s="13"/>
      <c r="AS565" s="13"/>
    </row>
    <row r="566" ht="24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2"/>
      <c r="AM566" s="12"/>
      <c r="AN566" s="13"/>
      <c r="AO566" s="13"/>
      <c r="AP566" s="13"/>
      <c r="AQ566" s="12"/>
      <c r="AR566" s="13"/>
      <c r="AS566" s="13"/>
    </row>
    <row r="567" ht="24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2"/>
      <c r="AM567" s="12"/>
      <c r="AN567" s="13"/>
      <c r="AO567" s="13"/>
      <c r="AP567" s="13"/>
      <c r="AQ567" s="12"/>
      <c r="AR567" s="13"/>
      <c r="AS567" s="13"/>
    </row>
    <row r="568" ht="24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2"/>
      <c r="AM568" s="12"/>
      <c r="AN568" s="13"/>
      <c r="AO568" s="13"/>
      <c r="AP568" s="13"/>
      <c r="AQ568" s="12"/>
      <c r="AR568" s="13"/>
      <c r="AS568" s="13"/>
    </row>
    <row r="569" ht="24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2"/>
      <c r="AM569" s="12"/>
      <c r="AN569" s="13"/>
      <c r="AO569" s="13"/>
      <c r="AP569" s="13"/>
      <c r="AQ569" s="12"/>
      <c r="AR569" s="13"/>
      <c r="AS569" s="13"/>
    </row>
    <row r="570" ht="24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2"/>
      <c r="AM570" s="12"/>
      <c r="AN570" s="13"/>
      <c r="AO570" s="13"/>
      <c r="AP570" s="13"/>
      <c r="AQ570" s="12"/>
      <c r="AR570" s="13"/>
      <c r="AS570" s="13"/>
    </row>
    <row r="571" ht="24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2"/>
      <c r="AM571" s="12"/>
      <c r="AN571" s="13"/>
      <c r="AO571" s="13"/>
      <c r="AP571" s="13"/>
      <c r="AQ571" s="12"/>
      <c r="AR571" s="13"/>
      <c r="AS571" s="13"/>
    </row>
    <row r="572" ht="24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2"/>
      <c r="AM572" s="12"/>
      <c r="AN572" s="13"/>
      <c r="AO572" s="13"/>
      <c r="AP572" s="13"/>
      <c r="AQ572" s="12"/>
      <c r="AR572" s="13"/>
      <c r="AS572" s="13"/>
    </row>
    <row r="573" ht="24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2"/>
      <c r="AM573" s="12"/>
      <c r="AN573" s="13"/>
      <c r="AO573" s="13"/>
      <c r="AP573" s="13"/>
      <c r="AQ573" s="12"/>
      <c r="AR573" s="13"/>
      <c r="AS573" s="13"/>
    </row>
    <row r="574" ht="24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2"/>
      <c r="AM574" s="12"/>
      <c r="AN574" s="13"/>
      <c r="AO574" s="13"/>
      <c r="AP574" s="13"/>
      <c r="AQ574" s="12"/>
      <c r="AR574" s="13"/>
      <c r="AS574" s="13"/>
    </row>
    <row r="575" ht="24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2"/>
      <c r="AM575" s="12"/>
      <c r="AN575" s="13"/>
      <c r="AO575" s="13"/>
      <c r="AP575" s="13"/>
      <c r="AQ575" s="12"/>
      <c r="AR575" s="13"/>
      <c r="AS575" s="13"/>
    </row>
    <row r="576" ht="24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2"/>
      <c r="AM576" s="12"/>
      <c r="AN576" s="13"/>
      <c r="AO576" s="13"/>
      <c r="AP576" s="13"/>
      <c r="AQ576" s="12"/>
      <c r="AR576" s="13"/>
      <c r="AS576" s="13"/>
    </row>
    <row r="577" ht="24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2"/>
      <c r="AM577" s="12"/>
      <c r="AN577" s="13"/>
      <c r="AO577" s="13"/>
      <c r="AP577" s="13"/>
      <c r="AQ577" s="12"/>
      <c r="AR577" s="13"/>
      <c r="AS577" s="13"/>
    </row>
    <row r="578" ht="24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2"/>
      <c r="AM578" s="12"/>
      <c r="AN578" s="13"/>
      <c r="AO578" s="13"/>
      <c r="AP578" s="13"/>
      <c r="AQ578" s="12"/>
      <c r="AR578" s="13"/>
      <c r="AS578" s="13"/>
    </row>
    <row r="579" ht="24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2"/>
      <c r="AM579" s="12"/>
      <c r="AN579" s="13"/>
      <c r="AO579" s="13"/>
      <c r="AP579" s="13"/>
      <c r="AQ579" s="12"/>
      <c r="AR579" s="13"/>
      <c r="AS579" s="13"/>
    </row>
    <row r="580" ht="24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2"/>
      <c r="AM580" s="12"/>
      <c r="AN580" s="13"/>
      <c r="AO580" s="13"/>
      <c r="AP580" s="13"/>
      <c r="AQ580" s="12"/>
      <c r="AR580" s="13"/>
      <c r="AS580" s="13"/>
    </row>
    <row r="581" ht="24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2"/>
      <c r="AM581" s="12"/>
      <c r="AN581" s="13"/>
      <c r="AO581" s="13"/>
      <c r="AP581" s="13"/>
      <c r="AQ581" s="12"/>
      <c r="AR581" s="13"/>
      <c r="AS581" s="13"/>
    </row>
    <row r="582" ht="24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2"/>
      <c r="AM582" s="12"/>
      <c r="AN582" s="13"/>
      <c r="AO582" s="13"/>
      <c r="AP582" s="13"/>
      <c r="AQ582" s="12"/>
      <c r="AR582" s="13"/>
      <c r="AS582" s="13"/>
    </row>
    <row r="583" ht="24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2"/>
      <c r="AM583" s="12"/>
      <c r="AN583" s="13"/>
      <c r="AO583" s="13"/>
      <c r="AP583" s="13"/>
      <c r="AQ583" s="12"/>
      <c r="AR583" s="13"/>
      <c r="AS583" s="13"/>
    </row>
    <row r="584" ht="24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2"/>
      <c r="AM584" s="12"/>
      <c r="AN584" s="13"/>
      <c r="AO584" s="13"/>
      <c r="AP584" s="13"/>
      <c r="AQ584" s="12"/>
      <c r="AR584" s="13"/>
      <c r="AS584" s="13"/>
    </row>
    <row r="585" ht="24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2"/>
      <c r="AM585" s="12"/>
      <c r="AN585" s="13"/>
      <c r="AO585" s="13"/>
      <c r="AP585" s="13"/>
      <c r="AQ585" s="12"/>
      <c r="AR585" s="13"/>
      <c r="AS585" s="13"/>
    </row>
    <row r="586" ht="24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2"/>
      <c r="AM586" s="12"/>
      <c r="AN586" s="13"/>
      <c r="AO586" s="13"/>
      <c r="AP586" s="13"/>
      <c r="AQ586" s="12"/>
      <c r="AR586" s="13"/>
      <c r="AS586" s="13"/>
    </row>
    <row r="587" ht="24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2"/>
      <c r="AM587" s="12"/>
      <c r="AN587" s="13"/>
      <c r="AO587" s="13"/>
      <c r="AP587" s="13"/>
      <c r="AQ587" s="12"/>
      <c r="AR587" s="13"/>
      <c r="AS587" s="13"/>
    </row>
    <row r="588" ht="24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2"/>
      <c r="AM588" s="12"/>
      <c r="AN588" s="13"/>
      <c r="AO588" s="13"/>
      <c r="AP588" s="13"/>
      <c r="AQ588" s="12"/>
      <c r="AR588" s="13"/>
      <c r="AS588" s="13"/>
    </row>
    <row r="589" ht="24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2"/>
      <c r="AM589" s="12"/>
      <c r="AN589" s="13"/>
      <c r="AO589" s="13"/>
      <c r="AP589" s="13"/>
      <c r="AQ589" s="12"/>
      <c r="AR589" s="13"/>
      <c r="AS589" s="13"/>
    </row>
    <row r="590" ht="24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2"/>
      <c r="AM590" s="12"/>
      <c r="AN590" s="13"/>
      <c r="AO590" s="13"/>
      <c r="AP590" s="13"/>
      <c r="AQ590" s="12"/>
      <c r="AR590" s="13"/>
      <c r="AS590" s="13"/>
    </row>
    <row r="591" ht="24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2"/>
      <c r="AM591" s="12"/>
      <c r="AN591" s="13"/>
      <c r="AO591" s="13"/>
      <c r="AP591" s="13"/>
      <c r="AQ591" s="12"/>
      <c r="AR591" s="13"/>
      <c r="AS591" s="13"/>
    </row>
    <row r="592" ht="24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2"/>
      <c r="AM592" s="12"/>
      <c r="AN592" s="13"/>
      <c r="AO592" s="13"/>
      <c r="AP592" s="13"/>
      <c r="AQ592" s="12"/>
      <c r="AR592" s="13"/>
      <c r="AS592" s="13"/>
    </row>
    <row r="593" ht="24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2"/>
      <c r="AM593" s="12"/>
      <c r="AN593" s="13"/>
      <c r="AO593" s="13"/>
      <c r="AP593" s="13"/>
      <c r="AQ593" s="12"/>
      <c r="AR593" s="13"/>
      <c r="AS593" s="13"/>
    </row>
    <row r="594" ht="24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2"/>
      <c r="AM594" s="12"/>
      <c r="AN594" s="13"/>
      <c r="AO594" s="13"/>
      <c r="AP594" s="13"/>
      <c r="AQ594" s="12"/>
      <c r="AR594" s="13"/>
      <c r="AS594" s="13"/>
    </row>
    <row r="595" ht="24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2"/>
      <c r="AM595" s="12"/>
      <c r="AN595" s="13"/>
      <c r="AO595" s="13"/>
      <c r="AP595" s="13"/>
      <c r="AQ595" s="12"/>
      <c r="AR595" s="13"/>
      <c r="AS595" s="13"/>
    </row>
    <row r="596" ht="24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2"/>
      <c r="AM596" s="12"/>
      <c r="AN596" s="13"/>
      <c r="AO596" s="13"/>
      <c r="AP596" s="13"/>
      <c r="AQ596" s="12"/>
      <c r="AR596" s="13"/>
      <c r="AS596" s="13"/>
    </row>
    <row r="597" ht="24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2"/>
      <c r="AM597" s="12"/>
      <c r="AN597" s="13"/>
      <c r="AO597" s="13"/>
      <c r="AP597" s="13"/>
      <c r="AQ597" s="12"/>
      <c r="AR597" s="13"/>
      <c r="AS597" s="13"/>
    </row>
    <row r="598" ht="24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2"/>
      <c r="AM598" s="12"/>
      <c r="AN598" s="13"/>
      <c r="AO598" s="13"/>
      <c r="AP598" s="13"/>
      <c r="AQ598" s="12"/>
      <c r="AR598" s="13"/>
      <c r="AS598" s="13"/>
    </row>
    <row r="599" ht="24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2"/>
      <c r="AM599" s="12"/>
      <c r="AN599" s="13"/>
      <c r="AO599" s="13"/>
      <c r="AP599" s="13"/>
      <c r="AQ599" s="12"/>
      <c r="AR599" s="13"/>
      <c r="AS599" s="13"/>
    </row>
    <row r="600" ht="24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2"/>
      <c r="AM600" s="12"/>
      <c r="AN600" s="13"/>
      <c r="AO600" s="13"/>
      <c r="AP600" s="13"/>
      <c r="AQ600" s="12"/>
      <c r="AR600" s="13"/>
      <c r="AS600" s="13"/>
    </row>
    <row r="601" ht="24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2"/>
      <c r="AM601" s="12"/>
      <c r="AN601" s="13"/>
      <c r="AO601" s="13"/>
      <c r="AP601" s="13"/>
      <c r="AQ601" s="12"/>
      <c r="AR601" s="13"/>
      <c r="AS601" s="13"/>
    </row>
    <row r="602" ht="24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2"/>
      <c r="AM602" s="12"/>
      <c r="AN602" s="13"/>
      <c r="AO602" s="13"/>
      <c r="AP602" s="13"/>
      <c r="AQ602" s="12"/>
      <c r="AR602" s="13"/>
      <c r="AS602" s="13"/>
    </row>
    <row r="603" ht="24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2"/>
      <c r="AM603" s="12"/>
      <c r="AN603" s="13"/>
      <c r="AO603" s="13"/>
      <c r="AP603" s="13"/>
      <c r="AQ603" s="12"/>
      <c r="AR603" s="13"/>
      <c r="AS603" s="13"/>
    </row>
    <row r="604" ht="24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2"/>
      <c r="AM604" s="12"/>
      <c r="AN604" s="13"/>
      <c r="AO604" s="13"/>
      <c r="AP604" s="13"/>
      <c r="AQ604" s="12"/>
      <c r="AR604" s="13"/>
      <c r="AS604" s="13"/>
    </row>
    <row r="605" ht="24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2"/>
      <c r="AM605" s="12"/>
      <c r="AN605" s="13"/>
      <c r="AO605" s="13"/>
      <c r="AP605" s="13"/>
      <c r="AQ605" s="12"/>
      <c r="AR605" s="13"/>
      <c r="AS605" s="13"/>
    </row>
    <row r="606" ht="24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2"/>
      <c r="AM606" s="12"/>
      <c r="AN606" s="13"/>
      <c r="AO606" s="13"/>
      <c r="AP606" s="13"/>
      <c r="AQ606" s="12"/>
      <c r="AR606" s="13"/>
      <c r="AS606" s="13"/>
    </row>
    <row r="607" ht="24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2"/>
      <c r="AM607" s="12"/>
      <c r="AN607" s="13"/>
      <c r="AO607" s="13"/>
      <c r="AP607" s="13"/>
      <c r="AQ607" s="12"/>
      <c r="AR607" s="13"/>
      <c r="AS607" s="13"/>
    </row>
    <row r="608" ht="24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2"/>
      <c r="AM608" s="12"/>
      <c r="AN608" s="13"/>
      <c r="AO608" s="13"/>
      <c r="AP608" s="13"/>
      <c r="AQ608" s="12"/>
      <c r="AR608" s="13"/>
      <c r="AS608" s="13"/>
    </row>
    <row r="609" ht="24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2"/>
      <c r="AM609" s="12"/>
      <c r="AN609" s="13"/>
      <c r="AO609" s="13"/>
      <c r="AP609" s="13"/>
      <c r="AQ609" s="12"/>
      <c r="AR609" s="13"/>
      <c r="AS609" s="13"/>
    </row>
    <row r="610" ht="24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2"/>
      <c r="AM610" s="12"/>
      <c r="AN610" s="13"/>
      <c r="AO610" s="13"/>
      <c r="AP610" s="13"/>
      <c r="AQ610" s="12"/>
      <c r="AR610" s="13"/>
      <c r="AS610" s="13"/>
    </row>
    <row r="611" ht="24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2"/>
      <c r="AM611" s="12"/>
      <c r="AN611" s="13"/>
      <c r="AO611" s="13"/>
      <c r="AP611" s="13"/>
      <c r="AQ611" s="12"/>
      <c r="AR611" s="13"/>
      <c r="AS611" s="13"/>
    </row>
    <row r="612" ht="24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2"/>
      <c r="AM612" s="12"/>
      <c r="AN612" s="13"/>
      <c r="AO612" s="13"/>
      <c r="AP612" s="13"/>
      <c r="AQ612" s="12"/>
      <c r="AR612" s="13"/>
      <c r="AS612" s="13"/>
    </row>
    <row r="613" ht="24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2"/>
      <c r="AM613" s="12"/>
      <c r="AN613" s="13"/>
      <c r="AO613" s="13"/>
      <c r="AP613" s="13"/>
      <c r="AQ613" s="12"/>
      <c r="AR613" s="13"/>
      <c r="AS613" s="13"/>
    </row>
    <row r="614" ht="24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2"/>
      <c r="AM614" s="12"/>
      <c r="AN614" s="13"/>
      <c r="AO614" s="13"/>
      <c r="AP614" s="13"/>
      <c r="AQ614" s="12"/>
      <c r="AR614" s="13"/>
      <c r="AS614" s="13"/>
    </row>
    <row r="615" ht="24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2"/>
      <c r="AM615" s="12"/>
      <c r="AN615" s="13"/>
      <c r="AO615" s="13"/>
      <c r="AP615" s="13"/>
      <c r="AQ615" s="12"/>
      <c r="AR615" s="13"/>
      <c r="AS615" s="13"/>
    </row>
    <row r="616" ht="24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2"/>
      <c r="AM616" s="12"/>
      <c r="AN616" s="13"/>
      <c r="AO616" s="13"/>
      <c r="AP616" s="13"/>
      <c r="AQ616" s="12"/>
      <c r="AR616" s="13"/>
      <c r="AS616" s="13"/>
    </row>
    <row r="617" ht="24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2"/>
      <c r="AM617" s="12"/>
      <c r="AN617" s="13"/>
      <c r="AO617" s="13"/>
      <c r="AP617" s="13"/>
      <c r="AQ617" s="12"/>
      <c r="AR617" s="13"/>
      <c r="AS617" s="13"/>
    </row>
    <row r="618" ht="24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2"/>
      <c r="AM618" s="12"/>
      <c r="AN618" s="13"/>
      <c r="AO618" s="13"/>
      <c r="AP618" s="13"/>
      <c r="AQ618" s="12"/>
      <c r="AR618" s="13"/>
      <c r="AS618" s="13"/>
    </row>
    <row r="619" ht="24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2"/>
      <c r="AM619" s="12"/>
      <c r="AN619" s="13"/>
      <c r="AO619" s="13"/>
      <c r="AP619" s="13"/>
      <c r="AQ619" s="12"/>
      <c r="AR619" s="13"/>
      <c r="AS619" s="13"/>
    </row>
    <row r="620" ht="24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2"/>
      <c r="AM620" s="12"/>
      <c r="AN620" s="13"/>
      <c r="AO620" s="13"/>
      <c r="AP620" s="13"/>
      <c r="AQ620" s="12"/>
      <c r="AR620" s="13"/>
      <c r="AS620" s="13"/>
    </row>
    <row r="621" ht="24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2"/>
      <c r="AM621" s="12"/>
      <c r="AN621" s="13"/>
      <c r="AO621" s="13"/>
      <c r="AP621" s="13"/>
      <c r="AQ621" s="12"/>
      <c r="AR621" s="13"/>
      <c r="AS621" s="13"/>
    </row>
    <row r="622" ht="24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2"/>
      <c r="AM622" s="12"/>
      <c r="AN622" s="13"/>
      <c r="AO622" s="13"/>
      <c r="AP622" s="13"/>
      <c r="AQ622" s="12"/>
      <c r="AR622" s="13"/>
      <c r="AS622" s="13"/>
    </row>
    <row r="623" ht="24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2"/>
      <c r="AM623" s="12"/>
      <c r="AN623" s="13"/>
      <c r="AO623" s="13"/>
      <c r="AP623" s="13"/>
      <c r="AQ623" s="12"/>
      <c r="AR623" s="13"/>
      <c r="AS623" s="13"/>
    </row>
    <row r="624" ht="24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2"/>
      <c r="AM624" s="12"/>
      <c r="AN624" s="13"/>
      <c r="AO624" s="13"/>
      <c r="AP624" s="13"/>
      <c r="AQ624" s="12"/>
      <c r="AR624" s="13"/>
      <c r="AS624" s="13"/>
    </row>
    <row r="625" ht="24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2"/>
      <c r="AM625" s="12"/>
      <c r="AN625" s="13"/>
      <c r="AO625" s="13"/>
      <c r="AP625" s="13"/>
      <c r="AQ625" s="12"/>
      <c r="AR625" s="13"/>
      <c r="AS625" s="13"/>
    </row>
    <row r="626" ht="24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2"/>
      <c r="AM626" s="12"/>
      <c r="AN626" s="13"/>
      <c r="AO626" s="13"/>
      <c r="AP626" s="13"/>
      <c r="AQ626" s="12"/>
      <c r="AR626" s="13"/>
      <c r="AS626" s="13"/>
    </row>
    <row r="627" ht="24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2"/>
      <c r="AM627" s="12"/>
      <c r="AN627" s="13"/>
      <c r="AO627" s="13"/>
      <c r="AP627" s="13"/>
      <c r="AQ627" s="12"/>
      <c r="AR627" s="13"/>
      <c r="AS627" s="13"/>
    </row>
    <row r="628" ht="24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2"/>
      <c r="AM628" s="12"/>
      <c r="AN628" s="13"/>
      <c r="AO628" s="13"/>
      <c r="AP628" s="13"/>
      <c r="AQ628" s="12"/>
      <c r="AR628" s="13"/>
      <c r="AS628" s="13"/>
    </row>
    <row r="629" ht="24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2"/>
      <c r="AM629" s="12"/>
      <c r="AN629" s="13"/>
      <c r="AO629" s="13"/>
      <c r="AP629" s="13"/>
      <c r="AQ629" s="12"/>
      <c r="AR629" s="13"/>
      <c r="AS629" s="13"/>
    </row>
    <row r="630" ht="24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2"/>
      <c r="AM630" s="12"/>
      <c r="AN630" s="13"/>
      <c r="AO630" s="13"/>
      <c r="AP630" s="13"/>
      <c r="AQ630" s="12"/>
      <c r="AR630" s="13"/>
      <c r="AS630" s="13"/>
    </row>
    <row r="631" ht="24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2"/>
      <c r="AM631" s="12"/>
      <c r="AN631" s="13"/>
      <c r="AO631" s="13"/>
      <c r="AP631" s="13"/>
      <c r="AQ631" s="12"/>
      <c r="AR631" s="13"/>
      <c r="AS631" s="13"/>
    </row>
    <row r="632" ht="24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2"/>
      <c r="AM632" s="12"/>
      <c r="AN632" s="13"/>
      <c r="AO632" s="13"/>
      <c r="AP632" s="13"/>
      <c r="AQ632" s="12"/>
      <c r="AR632" s="13"/>
      <c r="AS632" s="13"/>
    </row>
    <row r="633" ht="24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2"/>
      <c r="AM633" s="12"/>
      <c r="AN633" s="13"/>
      <c r="AO633" s="13"/>
      <c r="AP633" s="13"/>
      <c r="AQ633" s="12"/>
      <c r="AR633" s="13"/>
      <c r="AS633" s="13"/>
    </row>
    <row r="634" ht="24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2"/>
      <c r="AM634" s="12"/>
      <c r="AN634" s="13"/>
      <c r="AO634" s="13"/>
      <c r="AP634" s="13"/>
      <c r="AQ634" s="12"/>
      <c r="AR634" s="13"/>
      <c r="AS634" s="13"/>
    </row>
    <row r="635" ht="24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2"/>
      <c r="AM635" s="12"/>
      <c r="AN635" s="13"/>
      <c r="AO635" s="13"/>
      <c r="AP635" s="13"/>
      <c r="AQ635" s="12"/>
      <c r="AR635" s="13"/>
      <c r="AS635" s="13"/>
    </row>
    <row r="636" ht="24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2"/>
      <c r="AM636" s="12"/>
      <c r="AN636" s="13"/>
      <c r="AO636" s="13"/>
      <c r="AP636" s="13"/>
      <c r="AQ636" s="12"/>
      <c r="AR636" s="13"/>
      <c r="AS636" s="13"/>
    </row>
    <row r="637" ht="24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2"/>
      <c r="AM637" s="12"/>
      <c r="AN637" s="13"/>
      <c r="AO637" s="13"/>
      <c r="AP637" s="13"/>
      <c r="AQ637" s="12"/>
      <c r="AR637" s="13"/>
      <c r="AS637" s="13"/>
    </row>
    <row r="638" ht="24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2"/>
      <c r="AM638" s="12"/>
      <c r="AN638" s="13"/>
      <c r="AO638" s="13"/>
      <c r="AP638" s="13"/>
      <c r="AQ638" s="12"/>
      <c r="AR638" s="13"/>
      <c r="AS638" s="13"/>
    </row>
    <row r="639" ht="24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2"/>
      <c r="AM639" s="12"/>
      <c r="AN639" s="13"/>
      <c r="AO639" s="13"/>
      <c r="AP639" s="13"/>
      <c r="AQ639" s="12"/>
      <c r="AR639" s="13"/>
      <c r="AS639" s="13"/>
    </row>
    <row r="640" ht="24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2"/>
      <c r="AM640" s="12"/>
      <c r="AN640" s="13"/>
      <c r="AO640" s="13"/>
      <c r="AP640" s="13"/>
      <c r="AQ640" s="12"/>
      <c r="AR640" s="13"/>
      <c r="AS640" s="13"/>
    </row>
    <row r="641" ht="24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2"/>
      <c r="AM641" s="12"/>
      <c r="AN641" s="13"/>
      <c r="AO641" s="13"/>
      <c r="AP641" s="13"/>
      <c r="AQ641" s="12"/>
      <c r="AR641" s="13"/>
      <c r="AS641" s="13"/>
    </row>
    <row r="642" ht="24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2"/>
      <c r="AM642" s="12"/>
      <c r="AN642" s="13"/>
      <c r="AO642" s="13"/>
      <c r="AP642" s="13"/>
      <c r="AQ642" s="12"/>
      <c r="AR642" s="13"/>
      <c r="AS642" s="13"/>
    </row>
    <row r="643" ht="24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2"/>
      <c r="AM643" s="12"/>
      <c r="AN643" s="13"/>
      <c r="AO643" s="13"/>
      <c r="AP643" s="13"/>
      <c r="AQ643" s="12"/>
      <c r="AR643" s="13"/>
      <c r="AS643" s="13"/>
    </row>
    <row r="644" ht="24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2"/>
      <c r="AM644" s="12"/>
      <c r="AN644" s="13"/>
      <c r="AO644" s="13"/>
      <c r="AP644" s="13"/>
      <c r="AQ644" s="12"/>
      <c r="AR644" s="13"/>
      <c r="AS644" s="13"/>
    </row>
    <row r="645" ht="24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2"/>
      <c r="AM645" s="12"/>
      <c r="AN645" s="13"/>
      <c r="AO645" s="13"/>
      <c r="AP645" s="13"/>
      <c r="AQ645" s="12"/>
      <c r="AR645" s="13"/>
      <c r="AS645" s="13"/>
    </row>
    <row r="646" ht="24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2"/>
      <c r="AM646" s="12"/>
      <c r="AN646" s="13"/>
      <c r="AO646" s="13"/>
      <c r="AP646" s="13"/>
      <c r="AQ646" s="12"/>
      <c r="AR646" s="13"/>
      <c r="AS646" s="13"/>
    </row>
    <row r="647" ht="24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2"/>
      <c r="AM647" s="12"/>
      <c r="AN647" s="13"/>
      <c r="AO647" s="13"/>
      <c r="AP647" s="13"/>
      <c r="AQ647" s="12"/>
      <c r="AR647" s="13"/>
      <c r="AS647" s="13"/>
    </row>
    <row r="648" ht="24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2"/>
      <c r="AM648" s="12"/>
      <c r="AN648" s="13"/>
      <c r="AO648" s="13"/>
      <c r="AP648" s="13"/>
      <c r="AQ648" s="12"/>
      <c r="AR648" s="13"/>
      <c r="AS648" s="13"/>
    </row>
    <row r="649" ht="24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2"/>
      <c r="AM649" s="12"/>
      <c r="AN649" s="13"/>
      <c r="AO649" s="13"/>
      <c r="AP649" s="13"/>
      <c r="AQ649" s="12"/>
      <c r="AR649" s="13"/>
      <c r="AS649" s="13"/>
    </row>
    <row r="650" ht="24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2"/>
      <c r="AM650" s="12"/>
      <c r="AN650" s="13"/>
      <c r="AO650" s="13"/>
      <c r="AP650" s="13"/>
      <c r="AQ650" s="12"/>
      <c r="AR650" s="13"/>
      <c r="AS650" s="13"/>
    </row>
    <row r="651" ht="24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2"/>
      <c r="AM651" s="12"/>
      <c r="AN651" s="13"/>
      <c r="AO651" s="13"/>
      <c r="AP651" s="13"/>
      <c r="AQ651" s="12"/>
      <c r="AR651" s="13"/>
      <c r="AS651" s="13"/>
    </row>
    <row r="652" ht="24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2"/>
      <c r="AM652" s="12"/>
      <c r="AN652" s="13"/>
      <c r="AO652" s="13"/>
      <c r="AP652" s="13"/>
      <c r="AQ652" s="12"/>
      <c r="AR652" s="13"/>
      <c r="AS652" s="13"/>
    </row>
    <row r="653" ht="24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2"/>
      <c r="AM653" s="12"/>
      <c r="AN653" s="13"/>
      <c r="AO653" s="13"/>
      <c r="AP653" s="13"/>
      <c r="AQ653" s="12"/>
      <c r="AR653" s="13"/>
      <c r="AS653" s="13"/>
    </row>
    <row r="654" ht="24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2"/>
      <c r="AM654" s="12"/>
      <c r="AN654" s="13"/>
      <c r="AO654" s="13"/>
      <c r="AP654" s="13"/>
      <c r="AQ654" s="12"/>
      <c r="AR654" s="13"/>
      <c r="AS654" s="13"/>
    </row>
    <row r="655" ht="24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2"/>
      <c r="AM655" s="12"/>
      <c r="AN655" s="13"/>
      <c r="AO655" s="13"/>
      <c r="AP655" s="13"/>
      <c r="AQ655" s="12"/>
      <c r="AR655" s="13"/>
      <c r="AS655" s="13"/>
    </row>
    <row r="656" ht="24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2"/>
      <c r="AM656" s="12"/>
      <c r="AN656" s="13"/>
      <c r="AO656" s="13"/>
      <c r="AP656" s="13"/>
      <c r="AQ656" s="12"/>
      <c r="AR656" s="13"/>
      <c r="AS656" s="13"/>
    </row>
    <row r="657" ht="24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2"/>
      <c r="AM657" s="12"/>
      <c r="AN657" s="13"/>
      <c r="AO657" s="13"/>
      <c r="AP657" s="13"/>
      <c r="AQ657" s="12"/>
      <c r="AR657" s="13"/>
      <c r="AS657" s="13"/>
    </row>
    <row r="658" ht="24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2"/>
      <c r="AM658" s="12"/>
      <c r="AN658" s="13"/>
      <c r="AO658" s="13"/>
      <c r="AP658" s="13"/>
      <c r="AQ658" s="12"/>
      <c r="AR658" s="13"/>
      <c r="AS658" s="13"/>
    </row>
    <row r="659" ht="24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2"/>
      <c r="AM659" s="12"/>
      <c r="AN659" s="13"/>
      <c r="AO659" s="13"/>
      <c r="AP659" s="13"/>
      <c r="AQ659" s="12"/>
      <c r="AR659" s="13"/>
      <c r="AS659" s="13"/>
    </row>
    <row r="660" ht="24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2"/>
      <c r="AM660" s="12"/>
      <c r="AN660" s="13"/>
      <c r="AO660" s="13"/>
      <c r="AP660" s="13"/>
      <c r="AQ660" s="12"/>
      <c r="AR660" s="13"/>
      <c r="AS660" s="13"/>
    </row>
    <row r="661" ht="24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2"/>
      <c r="AM661" s="12"/>
      <c r="AN661" s="13"/>
      <c r="AO661" s="13"/>
      <c r="AP661" s="13"/>
      <c r="AQ661" s="12"/>
      <c r="AR661" s="13"/>
      <c r="AS661" s="13"/>
    </row>
    <row r="662" ht="24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2"/>
      <c r="AM662" s="12"/>
      <c r="AN662" s="13"/>
      <c r="AO662" s="13"/>
      <c r="AP662" s="13"/>
      <c r="AQ662" s="12"/>
      <c r="AR662" s="13"/>
      <c r="AS662" s="13"/>
    </row>
    <row r="663" ht="24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2"/>
      <c r="AM663" s="12"/>
      <c r="AN663" s="13"/>
      <c r="AO663" s="13"/>
      <c r="AP663" s="13"/>
      <c r="AQ663" s="12"/>
      <c r="AR663" s="13"/>
      <c r="AS663" s="13"/>
    </row>
    <row r="664" ht="24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2"/>
      <c r="AM664" s="12"/>
      <c r="AN664" s="13"/>
      <c r="AO664" s="13"/>
      <c r="AP664" s="13"/>
      <c r="AQ664" s="12"/>
      <c r="AR664" s="13"/>
      <c r="AS664" s="13"/>
    </row>
    <row r="665" ht="24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2"/>
      <c r="AM665" s="12"/>
      <c r="AN665" s="13"/>
      <c r="AO665" s="13"/>
      <c r="AP665" s="13"/>
      <c r="AQ665" s="12"/>
      <c r="AR665" s="13"/>
      <c r="AS665" s="13"/>
    </row>
    <row r="666" ht="24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2"/>
      <c r="AM666" s="12"/>
      <c r="AN666" s="13"/>
      <c r="AO666" s="13"/>
      <c r="AP666" s="13"/>
      <c r="AQ666" s="12"/>
      <c r="AR666" s="13"/>
      <c r="AS666" s="13"/>
    </row>
    <row r="667" ht="24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2"/>
      <c r="AM667" s="12"/>
      <c r="AN667" s="13"/>
      <c r="AO667" s="13"/>
      <c r="AP667" s="13"/>
      <c r="AQ667" s="12"/>
      <c r="AR667" s="13"/>
      <c r="AS667" s="13"/>
    </row>
    <row r="668" ht="24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2"/>
      <c r="AM668" s="12"/>
      <c r="AN668" s="13"/>
      <c r="AO668" s="13"/>
      <c r="AP668" s="13"/>
      <c r="AQ668" s="12"/>
      <c r="AR668" s="13"/>
      <c r="AS668" s="13"/>
    </row>
    <row r="669" ht="24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2"/>
      <c r="AM669" s="12"/>
      <c r="AN669" s="13"/>
      <c r="AO669" s="13"/>
      <c r="AP669" s="13"/>
      <c r="AQ669" s="12"/>
      <c r="AR669" s="13"/>
      <c r="AS669" s="13"/>
    </row>
    <row r="670" ht="24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2"/>
      <c r="AM670" s="12"/>
      <c r="AN670" s="13"/>
      <c r="AO670" s="13"/>
      <c r="AP670" s="13"/>
      <c r="AQ670" s="12"/>
      <c r="AR670" s="13"/>
      <c r="AS670" s="13"/>
    </row>
    <row r="671" ht="24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2"/>
      <c r="AM671" s="12"/>
      <c r="AN671" s="13"/>
      <c r="AO671" s="13"/>
      <c r="AP671" s="13"/>
      <c r="AQ671" s="12"/>
      <c r="AR671" s="13"/>
      <c r="AS671" s="13"/>
    </row>
    <row r="672" ht="24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2"/>
      <c r="AM672" s="12"/>
      <c r="AN672" s="13"/>
      <c r="AO672" s="13"/>
      <c r="AP672" s="13"/>
      <c r="AQ672" s="12"/>
      <c r="AR672" s="13"/>
      <c r="AS672" s="13"/>
    </row>
    <row r="673" ht="24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2"/>
      <c r="AM673" s="12"/>
      <c r="AN673" s="13"/>
      <c r="AO673" s="13"/>
      <c r="AP673" s="13"/>
      <c r="AQ673" s="12"/>
      <c r="AR673" s="13"/>
      <c r="AS673" s="13"/>
    </row>
    <row r="674" ht="24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2"/>
      <c r="AM674" s="12"/>
      <c r="AN674" s="13"/>
      <c r="AO674" s="13"/>
      <c r="AP674" s="13"/>
      <c r="AQ674" s="12"/>
      <c r="AR674" s="13"/>
      <c r="AS674" s="13"/>
    </row>
    <row r="675" ht="24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2"/>
      <c r="AM675" s="12"/>
      <c r="AN675" s="13"/>
      <c r="AO675" s="13"/>
      <c r="AP675" s="13"/>
      <c r="AQ675" s="12"/>
      <c r="AR675" s="13"/>
      <c r="AS675" s="13"/>
    </row>
    <row r="676" ht="24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2"/>
      <c r="AM676" s="12"/>
      <c r="AN676" s="13"/>
      <c r="AO676" s="13"/>
      <c r="AP676" s="13"/>
      <c r="AQ676" s="12"/>
      <c r="AR676" s="13"/>
      <c r="AS676" s="13"/>
    </row>
    <row r="677" ht="24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2"/>
      <c r="AM677" s="12"/>
      <c r="AN677" s="13"/>
      <c r="AO677" s="13"/>
      <c r="AP677" s="13"/>
      <c r="AQ677" s="12"/>
      <c r="AR677" s="13"/>
      <c r="AS677" s="13"/>
    </row>
    <row r="678" ht="24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2"/>
      <c r="AM678" s="12"/>
      <c r="AN678" s="13"/>
      <c r="AO678" s="13"/>
      <c r="AP678" s="13"/>
      <c r="AQ678" s="12"/>
      <c r="AR678" s="13"/>
      <c r="AS678" s="13"/>
    </row>
    <row r="679" ht="24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2"/>
      <c r="AM679" s="12"/>
      <c r="AN679" s="13"/>
      <c r="AO679" s="13"/>
      <c r="AP679" s="13"/>
      <c r="AQ679" s="12"/>
      <c r="AR679" s="13"/>
      <c r="AS679" s="13"/>
    </row>
    <row r="680" ht="24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2"/>
      <c r="AM680" s="12"/>
      <c r="AN680" s="13"/>
      <c r="AO680" s="13"/>
      <c r="AP680" s="13"/>
      <c r="AQ680" s="12"/>
      <c r="AR680" s="13"/>
      <c r="AS680" s="13"/>
    </row>
    <row r="681" ht="24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2"/>
      <c r="AM681" s="12"/>
      <c r="AN681" s="13"/>
      <c r="AO681" s="13"/>
      <c r="AP681" s="13"/>
      <c r="AQ681" s="12"/>
      <c r="AR681" s="13"/>
      <c r="AS681" s="13"/>
    </row>
    <row r="682" ht="24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2"/>
      <c r="AM682" s="12"/>
      <c r="AN682" s="13"/>
      <c r="AO682" s="13"/>
      <c r="AP682" s="13"/>
      <c r="AQ682" s="12"/>
      <c r="AR682" s="13"/>
      <c r="AS682" s="13"/>
    </row>
    <row r="683" ht="24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2"/>
      <c r="AM683" s="12"/>
      <c r="AN683" s="13"/>
      <c r="AO683" s="13"/>
      <c r="AP683" s="13"/>
      <c r="AQ683" s="12"/>
      <c r="AR683" s="13"/>
      <c r="AS683" s="13"/>
    </row>
    <row r="684" ht="24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2"/>
      <c r="AM684" s="12"/>
      <c r="AN684" s="13"/>
      <c r="AO684" s="13"/>
      <c r="AP684" s="13"/>
      <c r="AQ684" s="12"/>
      <c r="AR684" s="13"/>
      <c r="AS684" s="13"/>
    </row>
    <row r="685" ht="24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2"/>
      <c r="AM685" s="12"/>
      <c r="AN685" s="13"/>
      <c r="AO685" s="13"/>
      <c r="AP685" s="13"/>
      <c r="AQ685" s="12"/>
      <c r="AR685" s="13"/>
      <c r="AS685" s="13"/>
    </row>
    <row r="686" ht="24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2"/>
      <c r="AM686" s="12"/>
      <c r="AN686" s="13"/>
      <c r="AO686" s="13"/>
      <c r="AP686" s="13"/>
      <c r="AQ686" s="12"/>
      <c r="AR686" s="13"/>
      <c r="AS686" s="13"/>
    </row>
    <row r="687" ht="24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2"/>
      <c r="AM687" s="12"/>
      <c r="AN687" s="13"/>
      <c r="AO687" s="13"/>
      <c r="AP687" s="13"/>
      <c r="AQ687" s="12"/>
      <c r="AR687" s="13"/>
      <c r="AS687" s="13"/>
    </row>
    <row r="688" ht="24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2"/>
      <c r="AM688" s="12"/>
      <c r="AN688" s="13"/>
      <c r="AO688" s="13"/>
      <c r="AP688" s="13"/>
      <c r="AQ688" s="12"/>
      <c r="AR688" s="13"/>
      <c r="AS688" s="13"/>
    </row>
    <row r="689" ht="24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2"/>
      <c r="AM689" s="12"/>
      <c r="AN689" s="13"/>
      <c r="AO689" s="13"/>
      <c r="AP689" s="13"/>
      <c r="AQ689" s="12"/>
      <c r="AR689" s="13"/>
      <c r="AS689" s="13"/>
    </row>
    <row r="690" ht="24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2"/>
      <c r="AM690" s="12"/>
      <c r="AN690" s="13"/>
      <c r="AO690" s="13"/>
      <c r="AP690" s="13"/>
      <c r="AQ690" s="12"/>
      <c r="AR690" s="13"/>
      <c r="AS690" s="13"/>
    </row>
    <row r="691" ht="24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2"/>
      <c r="AM691" s="12"/>
      <c r="AN691" s="13"/>
      <c r="AO691" s="13"/>
      <c r="AP691" s="13"/>
      <c r="AQ691" s="12"/>
      <c r="AR691" s="13"/>
      <c r="AS691" s="13"/>
    </row>
    <row r="692" ht="24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2"/>
      <c r="AM692" s="12"/>
      <c r="AN692" s="13"/>
      <c r="AO692" s="13"/>
      <c r="AP692" s="13"/>
      <c r="AQ692" s="12"/>
      <c r="AR692" s="13"/>
      <c r="AS692" s="13"/>
    </row>
    <row r="693" ht="24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2"/>
      <c r="AM693" s="12"/>
      <c r="AN693" s="13"/>
      <c r="AO693" s="13"/>
      <c r="AP693" s="13"/>
      <c r="AQ693" s="12"/>
      <c r="AR693" s="13"/>
      <c r="AS693" s="13"/>
    </row>
    <row r="694" ht="24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2"/>
      <c r="AM694" s="12"/>
      <c r="AN694" s="13"/>
      <c r="AO694" s="13"/>
      <c r="AP694" s="13"/>
      <c r="AQ694" s="12"/>
      <c r="AR694" s="13"/>
      <c r="AS694" s="13"/>
    </row>
    <row r="695" ht="24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2"/>
      <c r="AM695" s="12"/>
      <c r="AN695" s="13"/>
      <c r="AO695" s="13"/>
      <c r="AP695" s="13"/>
      <c r="AQ695" s="12"/>
      <c r="AR695" s="13"/>
      <c r="AS695" s="13"/>
    </row>
    <row r="696" ht="24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2"/>
      <c r="AM696" s="12"/>
      <c r="AN696" s="13"/>
      <c r="AO696" s="13"/>
      <c r="AP696" s="13"/>
      <c r="AQ696" s="12"/>
      <c r="AR696" s="13"/>
      <c r="AS696" s="13"/>
    </row>
    <row r="697" ht="24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2"/>
      <c r="AM697" s="12"/>
      <c r="AN697" s="13"/>
      <c r="AO697" s="13"/>
      <c r="AP697" s="13"/>
      <c r="AQ697" s="12"/>
      <c r="AR697" s="13"/>
      <c r="AS697" s="13"/>
    </row>
    <row r="698" ht="24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2"/>
      <c r="AM698" s="12"/>
      <c r="AN698" s="13"/>
      <c r="AO698" s="13"/>
      <c r="AP698" s="13"/>
      <c r="AQ698" s="12"/>
      <c r="AR698" s="13"/>
      <c r="AS698" s="13"/>
    </row>
    <row r="699" ht="24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2"/>
      <c r="AM699" s="12"/>
      <c r="AN699" s="13"/>
      <c r="AO699" s="13"/>
      <c r="AP699" s="13"/>
      <c r="AQ699" s="12"/>
      <c r="AR699" s="13"/>
      <c r="AS699" s="13"/>
    </row>
    <row r="700" ht="24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2"/>
      <c r="AM700" s="12"/>
      <c r="AN700" s="13"/>
      <c r="AO700" s="13"/>
      <c r="AP700" s="13"/>
      <c r="AQ700" s="12"/>
      <c r="AR700" s="13"/>
      <c r="AS700" s="13"/>
    </row>
    <row r="701" ht="24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2"/>
      <c r="AM701" s="12"/>
      <c r="AN701" s="13"/>
      <c r="AO701" s="13"/>
      <c r="AP701" s="13"/>
      <c r="AQ701" s="12"/>
      <c r="AR701" s="13"/>
      <c r="AS701" s="13"/>
    </row>
    <row r="702" ht="24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2"/>
      <c r="AM702" s="12"/>
      <c r="AN702" s="13"/>
      <c r="AO702" s="13"/>
      <c r="AP702" s="13"/>
      <c r="AQ702" s="12"/>
      <c r="AR702" s="13"/>
      <c r="AS702" s="13"/>
    </row>
    <row r="703" ht="24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2"/>
      <c r="AM703" s="12"/>
      <c r="AN703" s="13"/>
      <c r="AO703" s="13"/>
      <c r="AP703" s="13"/>
      <c r="AQ703" s="12"/>
      <c r="AR703" s="13"/>
      <c r="AS703" s="13"/>
    </row>
    <row r="704" ht="24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2"/>
      <c r="AM704" s="12"/>
      <c r="AN704" s="13"/>
      <c r="AO704" s="13"/>
      <c r="AP704" s="13"/>
      <c r="AQ704" s="12"/>
      <c r="AR704" s="13"/>
      <c r="AS704" s="13"/>
    </row>
    <row r="705" ht="24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2"/>
      <c r="AM705" s="12"/>
      <c r="AN705" s="13"/>
      <c r="AO705" s="13"/>
      <c r="AP705" s="13"/>
      <c r="AQ705" s="12"/>
      <c r="AR705" s="13"/>
      <c r="AS705" s="13"/>
    </row>
    <row r="706" ht="24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2"/>
      <c r="AM706" s="12"/>
      <c r="AN706" s="13"/>
      <c r="AO706" s="13"/>
      <c r="AP706" s="13"/>
      <c r="AQ706" s="12"/>
      <c r="AR706" s="13"/>
      <c r="AS706" s="13"/>
    </row>
    <row r="707" ht="24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2"/>
      <c r="AM707" s="12"/>
      <c r="AN707" s="13"/>
      <c r="AO707" s="13"/>
      <c r="AP707" s="13"/>
      <c r="AQ707" s="12"/>
      <c r="AR707" s="13"/>
      <c r="AS707" s="13"/>
    </row>
    <row r="708" ht="24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2"/>
      <c r="AM708" s="12"/>
      <c r="AN708" s="13"/>
      <c r="AO708" s="13"/>
      <c r="AP708" s="13"/>
      <c r="AQ708" s="12"/>
      <c r="AR708" s="13"/>
      <c r="AS708" s="13"/>
    </row>
    <row r="709" ht="24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2"/>
      <c r="AM709" s="12"/>
      <c r="AN709" s="13"/>
      <c r="AO709" s="13"/>
      <c r="AP709" s="13"/>
      <c r="AQ709" s="12"/>
      <c r="AR709" s="13"/>
      <c r="AS709" s="13"/>
    </row>
    <row r="710" ht="24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2"/>
      <c r="AM710" s="12"/>
      <c r="AN710" s="13"/>
      <c r="AO710" s="13"/>
      <c r="AP710" s="13"/>
      <c r="AQ710" s="12"/>
      <c r="AR710" s="13"/>
      <c r="AS710" s="13"/>
    </row>
    <row r="711" ht="24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2"/>
      <c r="AM711" s="12"/>
      <c r="AN711" s="13"/>
      <c r="AO711" s="13"/>
      <c r="AP711" s="13"/>
      <c r="AQ711" s="12"/>
      <c r="AR711" s="13"/>
      <c r="AS711" s="13"/>
    </row>
    <row r="712" ht="24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2"/>
      <c r="AM712" s="12"/>
      <c r="AN712" s="13"/>
      <c r="AO712" s="13"/>
      <c r="AP712" s="13"/>
      <c r="AQ712" s="12"/>
      <c r="AR712" s="13"/>
      <c r="AS712" s="13"/>
    </row>
    <row r="713" ht="24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2"/>
      <c r="AM713" s="12"/>
      <c r="AN713" s="13"/>
      <c r="AO713" s="13"/>
      <c r="AP713" s="13"/>
      <c r="AQ713" s="12"/>
      <c r="AR713" s="13"/>
      <c r="AS713" s="13"/>
    </row>
    <row r="714" ht="24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2"/>
      <c r="AM714" s="12"/>
      <c r="AN714" s="13"/>
      <c r="AO714" s="13"/>
      <c r="AP714" s="13"/>
      <c r="AQ714" s="12"/>
      <c r="AR714" s="13"/>
      <c r="AS714" s="13"/>
    </row>
    <row r="715" ht="24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2"/>
      <c r="AM715" s="12"/>
      <c r="AN715" s="13"/>
      <c r="AO715" s="13"/>
      <c r="AP715" s="13"/>
      <c r="AQ715" s="12"/>
      <c r="AR715" s="13"/>
      <c r="AS715" s="13"/>
    </row>
    <row r="716" ht="24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2"/>
      <c r="AM716" s="12"/>
      <c r="AN716" s="13"/>
      <c r="AO716" s="13"/>
      <c r="AP716" s="13"/>
      <c r="AQ716" s="12"/>
      <c r="AR716" s="13"/>
      <c r="AS716" s="13"/>
    </row>
    <row r="717" ht="24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2"/>
      <c r="AM717" s="12"/>
      <c r="AN717" s="13"/>
      <c r="AO717" s="13"/>
      <c r="AP717" s="13"/>
      <c r="AQ717" s="12"/>
      <c r="AR717" s="13"/>
      <c r="AS717" s="13"/>
    </row>
    <row r="718" ht="24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2"/>
      <c r="AM718" s="12"/>
      <c r="AN718" s="13"/>
      <c r="AO718" s="13"/>
      <c r="AP718" s="13"/>
      <c r="AQ718" s="12"/>
      <c r="AR718" s="13"/>
      <c r="AS718" s="13"/>
    </row>
    <row r="719" ht="24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2"/>
      <c r="AM719" s="12"/>
      <c r="AN719" s="13"/>
      <c r="AO719" s="13"/>
      <c r="AP719" s="13"/>
      <c r="AQ719" s="12"/>
      <c r="AR719" s="13"/>
      <c r="AS719" s="13"/>
    </row>
    <row r="720" ht="24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2"/>
      <c r="AM720" s="12"/>
      <c r="AN720" s="13"/>
      <c r="AO720" s="13"/>
      <c r="AP720" s="13"/>
      <c r="AQ720" s="12"/>
      <c r="AR720" s="13"/>
      <c r="AS720" s="13"/>
    </row>
    <row r="721" ht="24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2"/>
      <c r="AM721" s="12"/>
      <c r="AN721" s="13"/>
      <c r="AO721" s="13"/>
      <c r="AP721" s="13"/>
      <c r="AQ721" s="12"/>
      <c r="AR721" s="13"/>
      <c r="AS721" s="13"/>
    </row>
    <row r="722" ht="24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2"/>
      <c r="AM722" s="12"/>
      <c r="AN722" s="13"/>
      <c r="AO722" s="13"/>
      <c r="AP722" s="13"/>
      <c r="AQ722" s="12"/>
      <c r="AR722" s="13"/>
      <c r="AS722" s="13"/>
    </row>
    <row r="723" ht="24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2"/>
      <c r="AM723" s="12"/>
      <c r="AN723" s="13"/>
      <c r="AO723" s="13"/>
      <c r="AP723" s="13"/>
      <c r="AQ723" s="12"/>
      <c r="AR723" s="13"/>
      <c r="AS723" s="13"/>
    </row>
    <row r="724" ht="24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2"/>
      <c r="AM724" s="12"/>
      <c r="AN724" s="13"/>
      <c r="AO724" s="13"/>
      <c r="AP724" s="13"/>
      <c r="AQ724" s="12"/>
      <c r="AR724" s="13"/>
      <c r="AS724" s="13"/>
    </row>
    <row r="725" ht="24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2"/>
      <c r="AM725" s="12"/>
      <c r="AN725" s="13"/>
      <c r="AO725" s="13"/>
      <c r="AP725" s="13"/>
      <c r="AQ725" s="12"/>
      <c r="AR725" s="13"/>
      <c r="AS725" s="13"/>
    </row>
    <row r="726" ht="24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2"/>
      <c r="AM726" s="12"/>
      <c r="AN726" s="13"/>
      <c r="AO726" s="13"/>
      <c r="AP726" s="13"/>
      <c r="AQ726" s="12"/>
      <c r="AR726" s="13"/>
      <c r="AS726" s="13"/>
    </row>
    <row r="727" ht="24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2"/>
      <c r="AM727" s="12"/>
      <c r="AN727" s="13"/>
      <c r="AO727" s="13"/>
      <c r="AP727" s="13"/>
      <c r="AQ727" s="12"/>
      <c r="AR727" s="13"/>
      <c r="AS727" s="13"/>
    </row>
    <row r="728" ht="24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2"/>
      <c r="AM728" s="12"/>
      <c r="AN728" s="13"/>
      <c r="AO728" s="13"/>
      <c r="AP728" s="13"/>
      <c r="AQ728" s="12"/>
      <c r="AR728" s="13"/>
      <c r="AS728" s="13"/>
    </row>
    <row r="729" ht="24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2"/>
      <c r="AM729" s="12"/>
      <c r="AN729" s="13"/>
      <c r="AO729" s="13"/>
      <c r="AP729" s="13"/>
      <c r="AQ729" s="12"/>
      <c r="AR729" s="13"/>
      <c r="AS729" s="13"/>
    </row>
    <row r="730" ht="24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2"/>
      <c r="AM730" s="12"/>
      <c r="AN730" s="13"/>
      <c r="AO730" s="13"/>
      <c r="AP730" s="13"/>
      <c r="AQ730" s="12"/>
      <c r="AR730" s="13"/>
      <c r="AS730" s="13"/>
    </row>
    <row r="731" ht="24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2"/>
      <c r="AM731" s="12"/>
      <c r="AN731" s="13"/>
      <c r="AO731" s="13"/>
      <c r="AP731" s="13"/>
      <c r="AQ731" s="12"/>
      <c r="AR731" s="13"/>
      <c r="AS731" s="13"/>
    </row>
    <row r="732" ht="24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2"/>
      <c r="AM732" s="12"/>
      <c r="AN732" s="13"/>
      <c r="AO732" s="13"/>
      <c r="AP732" s="13"/>
      <c r="AQ732" s="12"/>
      <c r="AR732" s="13"/>
      <c r="AS732" s="13"/>
    </row>
    <row r="733" ht="24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2"/>
      <c r="AM733" s="12"/>
      <c r="AN733" s="13"/>
      <c r="AO733" s="13"/>
      <c r="AP733" s="13"/>
      <c r="AQ733" s="12"/>
      <c r="AR733" s="13"/>
      <c r="AS733" s="13"/>
    </row>
    <row r="734" ht="24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2"/>
      <c r="AM734" s="12"/>
      <c r="AN734" s="13"/>
      <c r="AO734" s="13"/>
      <c r="AP734" s="13"/>
      <c r="AQ734" s="12"/>
      <c r="AR734" s="13"/>
      <c r="AS734" s="13"/>
    </row>
    <row r="735" ht="24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2"/>
      <c r="AM735" s="12"/>
      <c r="AN735" s="13"/>
      <c r="AO735" s="13"/>
      <c r="AP735" s="13"/>
      <c r="AQ735" s="12"/>
      <c r="AR735" s="13"/>
      <c r="AS735" s="13"/>
    </row>
    <row r="736" ht="24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2"/>
      <c r="AM736" s="12"/>
      <c r="AN736" s="13"/>
      <c r="AO736" s="13"/>
      <c r="AP736" s="13"/>
      <c r="AQ736" s="12"/>
      <c r="AR736" s="13"/>
      <c r="AS736" s="13"/>
    </row>
    <row r="737" ht="24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2"/>
      <c r="AM737" s="12"/>
      <c r="AN737" s="13"/>
      <c r="AO737" s="13"/>
      <c r="AP737" s="13"/>
      <c r="AQ737" s="12"/>
      <c r="AR737" s="13"/>
      <c r="AS737" s="13"/>
    </row>
    <row r="738" ht="24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2"/>
      <c r="AM738" s="12"/>
      <c r="AN738" s="13"/>
      <c r="AO738" s="13"/>
      <c r="AP738" s="13"/>
      <c r="AQ738" s="12"/>
      <c r="AR738" s="13"/>
      <c r="AS738" s="13"/>
    </row>
    <row r="739" ht="24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2"/>
      <c r="AM739" s="12"/>
      <c r="AN739" s="13"/>
      <c r="AO739" s="13"/>
      <c r="AP739" s="13"/>
      <c r="AQ739" s="12"/>
      <c r="AR739" s="13"/>
      <c r="AS739" s="13"/>
    </row>
    <row r="740" ht="24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2"/>
      <c r="AM740" s="12"/>
      <c r="AN740" s="13"/>
      <c r="AO740" s="13"/>
      <c r="AP740" s="13"/>
      <c r="AQ740" s="12"/>
      <c r="AR740" s="13"/>
      <c r="AS740" s="13"/>
    </row>
    <row r="741" ht="24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2"/>
      <c r="AM741" s="12"/>
      <c r="AN741" s="13"/>
      <c r="AO741" s="13"/>
      <c r="AP741" s="13"/>
      <c r="AQ741" s="12"/>
      <c r="AR741" s="13"/>
      <c r="AS741" s="13"/>
    </row>
    <row r="742" ht="24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2"/>
      <c r="AM742" s="12"/>
      <c r="AN742" s="13"/>
      <c r="AO742" s="13"/>
      <c r="AP742" s="13"/>
      <c r="AQ742" s="12"/>
      <c r="AR742" s="13"/>
      <c r="AS742" s="13"/>
    </row>
    <row r="743" ht="24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2"/>
      <c r="AM743" s="12"/>
      <c r="AN743" s="13"/>
      <c r="AO743" s="13"/>
      <c r="AP743" s="13"/>
      <c r="AQ743" s="12"/>
      <c r="AR743" s="13"/>
      <c r="AS743" s="13"/>
    </row>
    <row r="744" ht="24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2"/>
      <c r="AM744" s="12"/>
      <c r="AN744" s="13"/>
      <c r="AO744" s="13"/>
      <c r="AP744" s="13"/>
      <c r="AQ744" s="12"/>
      <c r="AR744" s="13"/>
      <c r="AS744" s="13"/>
    </row>
    <row r="745" ht="24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2"/>
      <c r="AM745" s="12"/>
      <c r="AN745" s="13"/>
      <c r="AO745" s="13"/>
      <c r="AP745" s="13"/>
      <c r="AQ745" s="12"/>
      <c r="AR745" s="13"/>
      <c r="AS745" s="13"/>
    </row>
    <row r="746" ht="24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2"/>
      <c r="AM746" s="12"/>
      <c r="AN746" s="13"/>
      <c r="AO746" s="13"/>
      <c r="AP746" s="13"/>
      <c r="AQ746" s="12"/>
      <c r="AR746" s="13"/>
      <c r="AS746" s="13"/>
    </row>
    <row r="747" ht="24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2"/>
      <c r="AM747" s="12"/>
      <c r="AN747" s="13"/>
      <c r="AO747" s="13"/>
      <c r="AP747" s="13"/>
      <c r="AQ747" s="12"/>
      <c r="AR747" s="13"/>
      <c r="AS747" s="13"/>
    </row>
    <row r="748" ht="24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2"/>
      <c r="AM748" s="12"/>
      <c r="AN748" s="13"/>
      <c r="AO748" s="13"/>
      <c r="AP748" s="13"/>
      <c r="AQ748" s="12"/>
      <c r="AR748" s="13"/>
      <c r="AS748" s="13"/>
    </row>
    <row r="749" ht="24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2"/>
      <c r="AM749" s="12"/>
      <c r="AN749" s="13"/>
      <c r="AO749" s="13"/>
      <c r="AP749" s="13"/>
      <c r="AQ749" s="12"/>
      <c r="AR749" s="13"/>
      <c r="AS749" s="13"/>
    </row>
    <row r="750" ht="24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2"/>
      <c r="AM750" s="12"/>
      <c r="AN750" s="13"/>
      <c r="AO750" s="13"/>
      <c r="AP750" s="13"/>
      <c r="AQ750" s="12"/>
      <c r="AR750" s="13"/>
      <c r="AS750" s="13"/>
    </row>
    <row r="751" ht="24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2"/>
      <c r="AM751" s="12"/>
      <c r="AN751" s="13"/>
      <c r="AO751" s="13"/>
      <c r="AP751" s="13"/>
      <c r="AQ751" s="12"/>
      <c r="AR751" s="13"/>
      <c r="AS751" s="13"/>
    </row>
    <row r="752" ht="24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2"/>
      <c r="AM752" s="12"/>
      <c r="AN752" s="13"/>
      <c r="AO752" s="13"/>
      <c r="AP752" s="13"/>
      <c r="AQ752" s="12"/>
      <c r="AR752" s="13"/>
      <c r="AS752" s="13"/>
    </row>
    <row r="753" ht="24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2"/>
      <c r="AM753" s="12"/>
      <c r="AN753" s="13"/>
      <c r="AO753" s="13"/>
      <c r="AP753" s="13"/>
      <c r="AQ753" s="12"/>
      <c r="AR753" s="13"/>
      <c r="AS753" s="13"/>
    </row>
    <row r="754" ht="24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2"/>
      <c r="AM754" s="12"/>
      <c r="AN754" s="13"/>
      <c r="AO754" s="13"/>
      <c r="AP754" s="13"/>
      <c r="AQ754" s="12"/>
      <c r="AR754" s="13"/>
      <c r="AS754" s="13"/>
    </row>
    <row r="755" ht="24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2"/>
      <c r="AM755" s="12"/>
      <c r="AN755" s="13"/>
      <c r="AO755" s="13"/>
      <c r="AP755" s="13"/>
      <c r="AQ755" s="12"/>
      <c r="AR755" s="13"/>
      <c r="AS755" s="13"/>
    </row>
    <row r="756" ht="24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2"/>
      <c r="AM756" s="12"/>
      <c r="AN756" s="13"/>
      <c r="AO756" s="13"/>
      <c r="AP756" s="13"/>
      <c r="AQ756" s="12"/>
      <c r="AR756" s="13"/>
      <c r="AS756" s="13"/>
    </row>
    <row r="757" ht="24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2"/>
      <c r="AM757" s="12"/>
      <c r="AN757" s="13"/>
      <c r="AO757" s="13"/>
      <c r="AP757" s="13"/>
      <c r="AQ757" s="12"/>
      <c r="AR757" s="13"/>
      <c r="AS757" s="13"/>
    </row>
    <row r="758" ht="24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2"/>
      <c r="AM758" s="12"/>
      <c r="AN758" s="13"/>
      <c r="AO758" s="13"/>
      <c r="AP758" s="13"/>
      <c r="AQ758" s="12"/>
      <c r="AR758" s="13"/>
      <c r="AS758" s="13"/>
    </row>
    <row r="759" ht="24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2"/>
      <c r="AM759" s="12"/>
      <c r="AN759" s="13"/>
      <c r="AO759" s="13"/>
      <c r="AP759" s="13"/>
      <c r="AQ759" s="12"/>
      <c r="AR759" s="13"/>
      <c r="AS759" s="13"/>
    </row>
    <row r="760" ht="24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2"/>
      <c r="AM760" s="12"/>
      <c r="AN760" s="13"/>
      <c r="AO760" s="13"/>
      <c r="AP760" s="13"/>
      <c r="AQ760" s="12"/>
      <c r="AR760" s="13"/>
      <c r="AS760" s="13"/>
    </row>
    <row r="761" ht="24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2"/>
      <c r="AM761" s="12"/>
      <c r="AN761" s="13"/>
      <c r="AO761" s="13"/>
      <c r="AP761" s="13"/>
      <c r="AQ761" s="12"/>
      <c r="AR761" s="13"/>
      <c r="AS761" s="13"/>
    </row>
    <row r="762" ht="24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2"/>
      <c r="AM762" s="12"/>
      <c r="AN762" s="13"/>
      <c r="AO762" s="13"/>
      <c r="AP762" s="13"/>
      <c r="AQ762" s="12"/>
      <c r="AR762" s="13"/>
      <c r="AS762" s="13"/>
    </row>
    <row r="763" ht="24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2"/>
      <c r="AM763" s="12"/>
      <c r="AN763" s="13"/>
      <c r="AO763" s="13"/>
      <c r="AP763" s="13"/>
      <c r="AQ763" s="12"/>
      <c r="AR763" s="13"/>
      <c r="AS763" s="13"/>
    </row>
    <row r="764" ht="24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2"/>
      <c r="AM764" s="12"/>
      <c r="AN764" s="13"/>
      <c r="AO764" s="13"/>
      <c r="AP764" s="13"/>
      <c r="AQ764" s="12"/>
      <c r="AR764" s="13"/>
      <c r="AS764" s="13"/>
    </row>
    <row r="765" ht="24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2"/>
      <c r="AM765" s="12"/>
      <c r="AN765" s="13"/>
      <c r="AO765" s="13"/>
      <c r="AP765" s="13"/>
      <c r="AQ765" s="12"/>
      <c r="AR765" s="13"/>
      <c r="AS765" s="13"/>
    </row>
    <row r="766" ht="24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2"/>
      <c r="AM766" s="12"/>
      <c r="AN766" s="13"/>
      <c r="AO766" s="13"/>
      <c r="AP766" s="13"/>
      <c r="AQ766" s="12"/>
      <c r="AR766" s="13"/>
      <c r="AS766" s="13"/>
    </row>
    <row r="767" ht="24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2"/>
      <c r="AM767" s="12"/>
      <c r="AN767" s="13"/>
      <c r="AO767" s="13"/>
      <c r="AP767" s="13"/>
      <c r="AQ767" s="12"/>
      <c r="AR767" s="13"/>
      <c r="AS767" s="13"/>
    </row>
    <row r="768" ht="24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2"/>
      <c r="AM768" s="12"/>
      <c r="AN768" s="13"/>
      <c r="AO768" s="13"/>
      <c r="AP768" s="13"/>
      <c r="AQ768" s="12"/>
      <c r="AR768" s="13"/>
      <c r="AS768" s="13"/>
    </row>
    <row r="769" ht="24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2"/>
      <c r="AM769" s="12"/>
      <c r="AN769" s="13"/>
      <c r="AO769" s="13"/>
      <c r="AP769" s="13"/>
      <c r="AQ769" s="12"/>
      <c r="AR769" s="13"/>
      <c r="AS769" s="13"/>
    </row>
    <row r="770" ht="24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2"/>
      <c r="AM770" s="12"/>
      <c r="AN770" s="13"/>
      <c r="AO770" s="13"/>
      <c r="AP770" s="13"/>
      <c r="AQ770" s="12"/>
      <c r="AR770" s="13"/>
      <c r="AS770" s="13"/>
    </row>
    <row r="771" ht="24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2"/>
      <c r="AM771" s="12"/>
      <c r="AN771" s="13"/>
      <c r="AO771" s="13"/>
      <c r="AP771" s="13"/>
      <c r="AQ771" s="12"/>
      <c r="AR771" s="13"/>
      <c r="AS771" s="13"/>
    </row>
    <row r="772" ht="24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2"/>
      <c r="AM772" s="12"/>
      <c r="AN772" s="13"/>
      <c r="AO772" s="13"/>
      <c r="AP772" s="13"/>
      <c r="AQ772" s="12"/>
      <c r="AR772" s="13"/>
      <c r="AS772" s="13"/>
    </row>
    <row r="773" ht="24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2"/>
      <c r="AM773" s="12"/>
      <c r="AN773" s="13"/>
      <c r="AO773" s="13"/>
      <c r="AP773" s="13"/>
      <c r="AQ773" s="12"/>
      <c r="AR773" s="13"/>
      <c r="AS773" s="13"/>
    </row>
    <row r="774" ht="24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2"/>
      <c r="AM774" s="12"/>
      <c r="AN774" s="13"/>
      <c r="AO774" s="13"/>
      <c r="AP774" s="13"/>
      <c r="AQ774" s="12"/>
      <c r="AR774" s="13"/>
      <c r="AS774" s="13"/>
    </row>
    <row r="775" ht="24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2"/>
      <c r="AM775" s="12"/>
      <c r="AN775" s="13"/>
      <c r="AO775" s="13"/>
      <c r="AP775" s="13"/>
      <c r="AQ775" s="12"/>
      <c r="AR775" s="13"/>
      <c r="AS775" s="13"/>
    </row>
    <row r="776" ht="24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2"/>
      <c r="AM776" s="12"/>
      <c r="AN776" s="13"/>
      <c r="AO776" s="13"/>
      <c r="AP776" s="13"/>
      <c r="AQ776" s="12"/>
      <c r="AR776" s="13"/>
      <c r="AS776" s="13"/>
    </row>
    <row r="777" ht="24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2"/>
      <c r="AM777" s="12"/>
      <c r="AN777" s="13"/>
      <c r="AO777" s="13"/>
      <c r="AP777" s="13"/>
      <c r="AQ777" s="12"/>
      <c r="AR777" s="13"/>
      <c r="AS777" s="13"/>
    </row>
    <row r="778" ht="24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2"/>
      <c r="AM778" s="12"/>
      <c r="AN778" s="13"/>
      <c r="AO778" s="13"/>
      <c r="AP778" s="13"/>
      <c r="AQ778" s="12"/>
      <c r="AR778" s="13"/>
      <c r="AS778" s="13"/>
    </row>
    <row r="779" ht="24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2"/>
      <c r="AM779" s="12"/>
      <c r="AN779" s="13"/>
      <c r="AO779" s="13"/>
      <c r="AP779" s="13"/>
      <c r="AQ779" s="12"/>
      <c r="AR779" s="13"/>
      <c r="AS779" s="13"/>
    </row>
    <row r="780" ht="24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2"/>
      <c r="AM780" s="12"/>
      <c r="AN780" s="13"/>
      <c r="AO780" s="13"/>
      <c r="AP780" s="13"/>
      <c r="AQ780" s="12"/>
      <c r="AR780" s="13"/>
      <c r="AS780" s="13"/>
    </row>
    <row r="781" ht="24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2"/>
      <c r="AM781" s="12"/>
      <c r="AN781" s="13"/>
      <c r="AO781" s="13"/>
      <c r="AP781" s="13"/>
      <c r="AQ781" s="12"/>
      <c r="AR781" s="13"/>
      <c r="AS781" s="13"/>
    </row>
    <row r="782" ht="24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2"/>
      <c r="AM782" s="12"/>
      <c r="AN782" s="13"/>
      <c r="AO782" s="13"/>
      <c r="AP782" s="13"/>
      <c r="AQ782" s="12"/>
      <c r="AR782" s="13"/>
      <c r="AS782" s="13"/>
    </row>
    <row r="783" ht="24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2"/>
      <c r="AM783" s="12"/>
      <c r="AN783" s="13"/>
      <c r="AO783" s="13"/>
      <c r="AP783" s="13"/>
      <c r="AQ783" s="12"/>
      <c r="AR783" s="13"/>
      <c r="AS783" s="13"/>
    </row>
    <row r="784" ht="24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2"/>
      <c r="AM784" s="12"/>
      <c r="AN784" s="13"/>
      <c r="AO784" s="13"/>
      <c r="AP784" s="13"/>
      <c r="AQ784" s="12"/>
      <c r="AR784" s="13"/>
      <c r="AS784" s="13"/>
    </row>
    <row r="785" ht="24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2"/>
      <c r="AM785" s="12"/>
      <c r="AN785" s="13"/>
      <c r="AO785" s="13"/>
      <c r="AP785" s="13"/>
      <c r="AQ785" s="12"/>
      <c r="AR785" s="13"/>
      <c r="AS785" s="13"/>
    </row>
    <row r="786" ht="24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2"/>
      <c r="AM786" s="12"/>
      <c r="AN786" s="13"/>
      <c r="AO786" s="13"/>
      <c r="AP786" s="13"/>
      <c r="AQ786" s="12"/>
      <c r="AR786" s="13"/>
      <c r="AS786" s="13"/>
    </row>
    <row r="787" ht="24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2"/>
      <c r="AM787" s="12"/>
      <c r="AN787" s="13"/>
      <c r="AO787" s="13"/>
      <c r="AP787" s="13"/>
      <c r="AQ787" s="12"/>
      <c r="AR787" s="13"/>
      <c r="AS787" s="13"/>
    </row>
    <row r="788" ht="24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2"/>
      <c r="AM788" s="12"/>
      <c r="AN788" s="13"/>
      <c r="AO788" s="13"/>
      <c r="AP788" s="13"/>
      <c r="AQ788" s="12"/>
      <c r="AR788" s="13"/>
      <c r="AS788" s="13"/>
    </row>
    <row r="789" ht="24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2"/>
      <c r="AM789" s="12"/>
      <c r="AN789" s="13"/>
      <c r="AO789" s="13"/>
      <c r="AP789" s="13"/>
      <c r="AQ789" s="12"/>
      <c r="AR789" s="13"/>
      <c r="AS789" s="13"/>
    </row>
    <row r="790" ht="24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2"/>
      <c r="AM790" s="12"/>
      <c r="AN790" s="13"/>
      <c r="AO790" s="13"/>
      <c r="AP790" s="13"/>
      <c r="AQ790" s="12"/>
      <c r="AR790" s="13"/>
      <c r="AS790" s="13"/>
    </row>
    <row r="791" ht="24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2"/>
      <c r="AM791" s="12"/>
      <c r="AN791" s="13"/>
      <c r="AO791" s="13"/>
      <c r="AP791" s="13"/>
      <c r="AQ791" s="12"/>
      <c r="AR791" s="13"/>
      <c r="AS791" s="13"/>
    </row>
    <row r="792" ht="24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2"/>
      <c r="AM792" s="12"/>
      <c r="AN792" s="13"/>
      <c r="AO792" s="13"/>
      <c r="AP792" s="13"/>
      <c r="AQ792" s="12"/>
      <c r="AR792" s="13"/>
      <c r="AS792" s="13"/>
    </row>
    <row r="793" ht="24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2"/>
      <c r="AM793" s="12"/>
      <c r="AN793" s="13"/>
      <c r="AO793" s="13"/>
      <c r="AP793" s="13"/>
      <c r="AQ793" s="12"/>
      <c r="AR793" s="13"/>
      <c r="AS793" s="13"/>
    </row>
    <row r="794" ht="24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2"/>
      <c r="AM794" s="12"/>
      <c r="AN794" s="13"/>
      <c r="AO794" s="13"/>
      <c r="AP794" s="13"/>
      <c r="AQ794" s="12"/>
      <c r="AR794" s="13"/>
      <c r="AS794" s="13"/>
    </row>
    <row r="795" ht="24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2"/>
      <c r="AM795" s="12"/>
      <c r="AN795" s="13"/>
      <c r="AO795" s="13"/>
      <c r="AP795" s="13"/>
      <c r="AQ795" s="12"/>
      <c r="AR795" s="13"/>
      <c r="AS795" s="13"/>
    </row>
    <row r="796" ht="24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2"/>
      <c r="AM796" s="12"/>
      <c r="AN796" s="13"/>
      <c r="AO796" s="13"/>
      <c r="AP796" s="13"/>
      <c r="AQ796" s="12"/>
      <c r="AR796" s="13"/>
      <c r="AS796" s="13"/>
    </row>
    <row r="797" ht="24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2"/>
      <c r="AM797" s="12"/>
      <c r="AN797" s="13"/>
      <c r="AO797" s="13"/>
      <c r="AP797" s="13"/>
      <c r="AQ797" s="12"/>
      <c r="AR797" s="13"/>
      <c r="AS797" s="13"/>
    </row>
    <row r="798" ht="24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2"/>
      <c r="AM798" s="12"/>
      <c r="AN798" s="13"/>
      <c r="AO798" s="13"/>
      <c r="AP798" s="13"/>
      <c r="AQ798" s="12"/>
      <c r="AR798" s="13"/>
      <c r="AS798" s="13"/>
    </row>
    <row r="799" ht="24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2"/>
      <c r="AM799" s="12"/>
      <c r="AN799" s="13"/>
      <c r="AO799" s="13"/>
      <c r="AP799" s="13"/>
      <c r="AQ799" s="12"/>
      <c r="AR799" s="13"/>
      <c r="AS799" s="13"/>
    </row>
    <row r="800" ht="24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2"/>
      <c r="AM800" s="12"/>
      <c r="AN800" s="13"/>
      <c r="AO800" s="13"/>
      <c r="AP800" s="13"/>
      <c r="AQ800" s="12"/>
      <c r="AR800" s="13"/>
      <c r="AS800" s="13"/>
    </row>
    <row r="801" ht="24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2"/>
      <c r="AM801" s="12"/>
      <c r="AN801" s="13"/>
      <c r="AO801" s="13"/>
      <c r="AP801" s="13"/>
      <c r="AQ801" s="12"/>
      <c r="AR801" s="13"/>
      <c r="AS801" s="13"/>
    </row>
    <row r="802" ht="24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2"/>
      <c r="AM802" s="12"/>
      <c r="AN802" s="13"/>
      <c r="AO802" s="13"/>
      <c r="AP802" s="13"/>
      <c r="AQ802" s="12"/>
      <c r="AR802" s="13"/>
      <c r="AS802" s="13"/>
    </row>
    <row r="803" ht="24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2"/>
      <c r="AM803" s="12"/>
      <c r="AN803" s="13"/>
      <c r="AO803" s="13"/>
      <c r="AP803" s="13"/>
      <c r="AQ803" s="12"/>
      <c r="AR803" s="13"/>
      <c r="AS803" s="13"/>
    </row>
    <row r="804" ht="24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2"/>
      <c r="AM804" s="12"/>
      <c r="AN804" s="13"/>
      <c r="AO804" s="13"/>
      <c r="AP804" s="13"/>
      <c r="AQ804" s="12"/>
      <c r="AR804" s="13"/>
      <c r="AS804" s="13"/>
    </row>
    <row r="805" ht="24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2"/>
      <c r="AM805" s="12"/>
      <c r="AN805" s="13"/>
      <c r="AO805" s="13"/>
      <c r="AP805" s="13"/>
      <c r="AQ805" s="12"/>
      <c r="AR805" s="13"/>
      <c r="AS805" s="13"/>
    </row>
    <row r="806" ht="24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2"/>
      <c r="AM806" s="12"/>
      <c r="AN806" s="13"/>
      <c r="AO806" s="13"/>
      <c r="AP806" s="13"/>
      <c r="AQ806" s="12"/>
      <c r="AR806" s="13"/>
      <c r="AS806" s="13"/>
    </row>
    <row r="807" ht="24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2"/>
      <c r="AM807" s="12"/>
      <c r="AN807" s="13"/>
      <c r="AO807" s="13"/>
      <c r="AP807" s="13"/>
      <c r="AQ807" s="12"/>
      <c r="AR807" s="13"/>
      <c r="AS807" s="13"/>
    </row>
    <row r="808" ht="24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2"/>
      <c r="AM808" s="12"/>
      <c r="AN808" s="13"/>
      <c r="AO808" s="13"/>
      <c r="AP808" s="13"/>
      <c r="AQ808" s="12"/>
      <c r="AR808" s="13"/>
      <c r="AS808" s="13"/>
    </row>
    <row r="809" ht="24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2"/>
      <c r="AM809" s="12"/>
      <c r="AN809" s="13"/>
      <c r="AO809" s="13"/>
      <c r="AP809" s="13"/>
      <c r="AQ809" s="12"/>
      <c r="AR809" s="13"/>
      <c r="AS809" s="13"/>
    </row>
    <row r="810" ht="24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2"/>
      <c r="AM810" s="12"/>
      <c r="AN810" s="13"/>
      <c r="AO810" s="13"/>
      <c r="AP810" s="13"/>
      <c r="AQ810" s="12"/>
      <c r="AR810" s="13"/>
      <c r="AS810" s="13"/>
    </row>
    <row r="811" ht="24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2"/>
      <c r="AM811" s="12"/>
      <c r="AN811" s="13"/>
      <c r="AO811" s="13"/>
      <c r="AP811" s="13"/>
      <c r="AQ811" s="12"/>
      <c r="AR811" s="13"/>
      <c r="AS811" s="13"/>
    </row>
    <row r="812" ht="24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2"/>
      <c r="AM812" s="12"/>
      <c r="AN812" s="13"/>
      <c r="AO812" s="13"/>
      <c r="AP812" s="13"/>
      <c r="AQ812" s="12"/>
      <c r="AR812" s="13"/>
      <c r="AS812" s="13"/>
    </row>
    <row r="813" ht="24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2"/>
      <c r="AM813" s="12"/>
      <c r="AN813" s="13"/>
      <c r="AO813" s="13"/>
      <c r="AP813" s="13"/>
      <c r="AQ813" s="12"/>
      <c r="AR813" s="13"/>
      <c r="AS813" s="13"/>
    </row>
    <row r="814" ht="24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2"/>
      <c r="AM814" s="12"/>
      <c r="AN814" s="13"/>
      <c r="AO814" s="13"/>
      <c r="AP814" s="13"/>
      <c r="AQ814" s="12"/>
      <c r="AR814" s="13"/>
      <c r="AS814" s="13"/>
    </row>
    <row r="815" ht="24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2"/>
      <c r="AM815" s="12"/>
      <c r="AN815" s="13"/>
      <c r="AO815" s="13"/>
      <c r="AP815" s="13"/>
      <c r="AQ815" s="12"/>
      <c r="AR815" s="13"/>
      <c r="AS815" s="13"/>
    </row>
    <row r="816" ht="24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2"/>
      <c r="AM816" s="12"/>
      <c r="AN816" s="13"/>
      <c r="AO816" s="13"/>
      <c r="AP816" s="13"/>
      <c r="AQ816" s="12"/>
      <c r="AR816" s="13"/>
      <c r="AS816" s="13"/>
    </row>
    <row r="817" ht="24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2"/>
      <c r="AM817" s="12"/>
      <c r="AN817" s="13"/>
      <c r="AO817" s="13"/>
      <c r="AP817" s="13"/>
      <c r="AQ817" s="12"/>
      <c r="AR817" s="13"/>
      <c r="AS817" s="13"/>
    </row>
    <row r="818" ht="24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2"/>
      <c r="AM818" s="12"/>
      <c r="AN818" s="13"/>
      <c r="AO818" s="13"/>
      <c r="AP818" s="13"/>
      <c r="AQ818" s="12"/>
      <c r="AR818" s="13"/>
      <c r="AS818" s="13"/>
    </row>
    <row r="819" ht="24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2"/>
      <c r="AM819" s="12"/>
      <c r="AN819" s="13"/>
      <c r="AO819" s="13"/>
      <c r="AP819" s="13"/>
      <c r="AQ819" s="12"/>
      <c r="AR819" s="13"/>
      <c r="AS819" s="13"/>
    </row>
    <row r="820" ht="24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2"/>
      <c r="AM820" s="12"/>
      <c r="AN820" s="13"/>
      <c r="AO820" s="13"/>
      <c r="AP820" s="13"/>
      <c r="AQ820" s="12"/>
      <c r="AR820" s="13"/>
      <c r="AS820" s="13"/>
    </row>
    <row r="821" ht="24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2"/>
      <c r="AM821" s="12"/>
      <c r="AN821" s="13"/>
      <c r="AO821" s="13"/>
      <c r="AP821" s="13"/>
      <c r="AQ821" s="12"/>
      <c r="AR821" s="13"/>
      <c r="AS821" s="13"/>
    </row>
    <row r="822" ht="24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2"/>
      <c r="AM822" s="12"/>
      <c r="AN822" s="13"/>
      <c r="AO822" s="13"/>
      <c r="AP822" s="13"/>
      <c r="AQ822" s="12"/>
      <c r="AR822" s="13"/>
      <c r="AS822" s="13"/>
    </row>
    <row r="823" ht="24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2"/>
      <c r="AM823" s="12"/>
      <c r="AN823" s="13"/>
      <c r="AO823" s="13"/>
      <c r="AP823" s="13"/>
      <c r="AQ823" s="12"/>
      <c r="AR823" s="13"/>
      <c r="AS823" s="13"/>
    </row>
    <row r="824" ht="24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2"/>
      <c r="AM824" s="12"/>
      <c r="AN824" s="13"/>
      <c r="AO824" s="13"/>
      <c r="AP824" s="13"/>
      <c r="AQ824" s="12"/>
      <c r="AR824" s="13"/>
      <c r="AS824" s="13"/>
    </row>
    <row r="825" ht="24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2"/>
      <c r="AM825" s="12"/>
      <c r="AN825" s="13"/>
      <c r="AO825" s="13"/>
      <c r="AP825" s="13"/>
      <c r="AQ825" s="12"/>
      <c r="AR825" s="13"/>
      <c r="AS825" s="13"/>
    </row>
    <row r="826" ht="24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2"/>
      <c r="AM826" s="12"/>
      <c r="AN826" s="13"/>
      <c r="AO826" s="13"/>
      <c r="AP826" s="13"/>
      <c r="AQ826" s="12"/>
      <c r="AR826" s="13"/>
      <c r="AS826" s="13"/>
    </row>
    <row r="827" ht="24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2"/>
      <c r="AM827" s="12"/>
      <c r="AN827" s="13"/>
      <c r="AO827" s="13"/>
      <c r="AP827" s="13"/>
      <c r="AQ827" s="12"/>
      <c r="AR827" s="13"/>
      <c r="AS827" s="13"/>
    </row>
    <row r="828" ht="24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2"/>
      <c r="AM828" s="12"/>
      <c r="AN828" s="13"/>
      <c r="AO828" s="13"/>
      <c r="AP828" s="13"/>
      <c r="AQ828" s="12"/>
      <c r="AR828" s="13"/>
      <c r="AS828" s="13"/>
    </row>
    <row r="829" ht="24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2"/>
      <c r="AM829" s="12"/>
      <c r="AN829" s="13"/>
      <c r="AO829" s="13"/>
      <c r="AP829" s="13"/>
      <c r="AQ829" s="12"/>
      <c r="AR829" s="13"/>
      <c r="AS829" s="13"/>
    </row>
    <row r="830" ht="24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2"/>
      <c r="AM830" s="12"/>
      <c r="AN830" s="13"/>
      <c r="AO830" s="13"/>
      <c r="AP830" s="13"/>
      <c r="AQ830" s="12"/>
      <c r="AR830" s="13"/>
      <c r="AS830" s="13"/>
    </row>
    <row r="831" ht="24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2"/>
      <c r="AM831" s="12"/>
      <c r="AN831" s="13"/>
      <c r="AO831" s="13"/>
      <c r="AP831" s="13"/>
      <c r="AQ831" s="12"/>
      <c r="AR831" s="13"/>
      <c r="AS831" s="13"/>
    </row>
    <row r="832" ht="24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2"/>
      <c r="AM832" s="12"/>
      <c r="AN832" s="13"/>
      <c r="AO832" s="13"/>
      <c r="AP832" s="13"/>
      <c r="AQ832" s="12"/>
      <c r="AR832" s="13"/>
      <c r="AS832" s="13"/>
    </row>
    <row r="833" ht="24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2"/>
      <c r="AM833" s="12"/>
      <c r="AN833" s="13"/>
      <c r="AO833" s="13"/>
      <c r="AP833" s="13"/>
      <c r="AQ833" s="12"/>
      <c r="AR833" s="13"/>
      <c r="AS833" s="13"/>
    </row>
    <row r="834" ht="24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2"/>
      <c r="AM834" s="12"/>
      <c r="AN834" s="13"/>
      <c r="AO834" s="13"/>
      <c r="AP834" s="13"/>
      <c r="AQ834" s="12"/>
      <c r="AR834" s="13"/>
      <c r="AS834" s="13"/>
    </row>
    <row r="835" ht="24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2"/>
      <c r="AM835" s="12"/>
      <c r="AN835" s="13"/>
      <c r="AO835" s="13"/>
      <c r="AP835" s="13"/>
      <c r="AQ835" s="12"/>
      <c r="AR835" s="13"/>
      <c r="AS835" s="13"/>
    </row>
    <row r="836" ht="24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2"/>
      <c r="AM836" s="12"/>
      <c r="AN836" s="13"/>
      <c r="AO836" s="13"/>
      <c r="AP836" s="13"/>
      <c r="AQ836" s="12"/>
      <c r="AR836" s="13"/>
      <c r="AS836" s="13"/>
    </row>
    <row r="837" ht="24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2"/>
      <c r="AM837" s="12"/>
      <c r="AN837" s="13"/>
      <c r="AO837" s="13"/>
      <c r="AP837" s="13"/>
      <c r="AQ837" s="12"/>
      <c r="AR837" s="13"/>
      <c r="AS837" s="13"/>
    </row>
    <row r="838" ht="24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2"/>
      <c r="AM838" s="12"/>
      <c r="AN838" s="13"/>
      <c r="AO838" s="13"/>
      <c r="AP838" s="13"/>
      <c r="AQ838" s="12"/>
      <c r="AR838" s="13"/>
      <c r="AS838" s="13"/>
    </row>
    <row r="839" ht="24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2"/>
      <c r="AM839" s="12"/>
      <c r="AN839" s="13"/>
      <c r="AO839" s="13"/>
      <c r="AP839" s="13"/>
      <c r="AQ839" s="12"/>
      <c r="AR839" s="13"/>
      <c r="AS839" s="13"/>
    </row>
    <row r="840" ht="24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2"/>
      <c r="AM840" s="12"/>
      <c r="AN840" s="13"/>
      <c r="AO840" s="13"/>
      <c r="AP840" s="13"/>
      <c r="AQ840" s="12"/>
      <c r="AR840" s="13"/>
      <c r="AS840" s="13"/>
    </row>
    <row r="841" ht="24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2"/>
      <c r="AM841" s="12"/>
      <c r="AN841" s="13"/>
      <c r="AO841" s="13"/>
      <c r="AP841" s="13"/>
      <c r="AQ841" s="12"/>
      <c r="AR841" s="13"/>
      <c r="AS841" s="13"/>
    </row>
    <row r="842" ht="24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2"/>
      <c r="AM842" s="12"/>
      <c r="AN842" s="13"/>
      <c r="AO842" s="13"/>
      <c r="AP842" s="13"/>
      <c r="AQ842" s="12"/>
      <c r="AR842" s="13"/>
      <c r="AS842" s="13"/>
    </row>
    <row r="843" ht="24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2"/>
      <c r="AM843" s="12"/>
      <c r="AN843" s="13"/>
      <c r="AO843" s="13"/>
      <c r="AP843" s="13"/>
      <c r="AQ843" s="12"/>
      <c r="AR843" s="13"/>
      <c r="AS843" s="13"/>
    </row>
    <row r="844" ht="24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2"/>
      <c r="AM844" s="12"/>
      <c r="AN844" s="13"/>
      <c r="AO844" s="13"/>
      <c r="AP844" s="13"/>
      <c r="AQ844" s="12"/>
      <c r="AR844" s="13"/>
      <c r="AS844" s="13"/>
    </row>
    <row r="845" ht="24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2"/>
      <c r="AM845" s="12"/>
      <c r="AN845" s="13"/>
      <c r="AO845" s="13"/>
      <c r="AP845" s="13"/>
      <c r="AQ845" s="12"/>
      <c r="AR845" s="13"/>
      <c r="AS845" s="13"/>
    </row>
    <row r="846" ht="24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2"/>
      <c r="AM846" s="12"/>
      <c r="AN846" s="13"/>
      <c r="AO846" s="13"/>
      <c r="AP846" s="13"/>
      <c r="AQ846" s="12"/>
      <c r="AR846" s="13"/>
      <c r="AS846" s="13"/>
    </row>
    <row r="847" ht="24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2"/>
      <c r="AM847" s="12"/>
      <c r="AN847" s="13"/>
      <c r="AO847" s="13"/>
      <c r="AP847" s="13"/>
      <c r="AQ847" s="12"/>
      <c r="AR847" s="13"/>
      <c r="AS847" s="13"/>
    </row>
    <row r="848" ht="24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2"/>
      <c r="AM848" s="12"/>
      <c r="AN848" s="13"/>
      <c r="AO848" s="13"/>
      <c r="AP848" s="13"/>
      <c r="AQ848" s="12"/>
      <c r="AR848" s="13"/>
      <c r="AS848" s="13"/>
    </row>
    <row r="849" ht="24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2"/>
      <c r="AM849" s="12"/>
      <c r="AN849" s="13"/>
      <c r="AO849" s="13"/>
      <c r="AP849" s="13"/>
      <c r="AQ849" s="12"/>
      <c r="AR849" s="13"/>
      <c r="AS849" s="13"/>
    </row>
    <row r="850" ht="24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2"/>
      <c r="AM850" s="12"/>
      <c r="AN850" s="13"/>
      <c r="AO850" s="13"/>
      <c r="AP850" s="13"/>
      <c r="AQ850" s="12"/>
      <c r="AR850" s="13"/>
      <c r="AS850" s="13"/>
    </row>
    <row r="851" ht="24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2"/>
      <c r="AM851" s="12"/>
      <c r="AN851" s="13"/>
      <c r="AO851" s="13"/>
      <c r="AP851" s="13"/>
      <c r="AQ851" s="12"/>
      <c r="AR851" s="13"/>
      <c r="AS851" s="13"/>
    </row>
    <row r="852" ht="24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2"/>
      <c r="AM852" s="12"/>
      <c r="AN852" s="13"/>
      <c r="AO852" s="13"/>
      <c r="AP852" s="13"/>
      <c r="AQ852" s="12"/>
      <c r="AR852" s="13"/>
      <c r="AS852" s="13"/>
    </row>
    <row r="853" ht="24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2"/>
      <c r="AM853" s="12"/>
      <c r="AN853" s="13"/>
      <c r="AO853" s="13"/>
      <c r="AP853" s="13"/>
      <c r="AQ853" s="12"/>
      <c r="AR853" s="13"/>
      <c r="AS853" s="13"/>
    </row>
    <row r="854" ht="24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2"/>
      <c r="AM854" s="12"/>
      <c r="AN854" s="13"/>
      <c r="AO854" s="13"/>
      <c r="AP854" s="13"/>
      <c r="AQ854" s="12"/>
      <c r="AR854" s="13"/>
      <c r="AS854" s="13"/>
    </row>
    <row r="855" ht="24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2"/>
      <c r="AM855" s="12"/>
      <c r="AN855" s="13"/>
      <c r="AO855" s="13"/>
      <c r="AP855" s="13"/>
      <c r="AQ855" s="12"/>
      <c r="AR855" s="13"/>
      <c r="AS855" s="13"/>
    </row>
    <row r="856" ht="24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2"/>
      <c r="AM856" s="12"/>
      <c r="AN856" s="13"/>
      <c r="AO856" s="13"/>
      <c r="AP856" s="13"/>
      <c r="AQ856" s="12"/>
      <c r="AR856" s="13"/>
      <c r="AS856" s="13"/>
    </row>
    <row r="857" ht="24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2"/>
      <c r="AM857" s="12"/>
      <c r="AN857" s="13"/>
      <c r="AO857" s="13"/>
      <c r="AP857" s="13"/>
      <c r="AQ857" s="12"/>
      <c r="AR857" s="13"/>
      <c r="AS857" s="13"/>
    </row>
    <row r="858" ht="24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2"/>
      <c r="AM858" s="12"/>
      <c r="AN858" s="13"/>
      <c r="AO858" s="13"/>
      <c r="AP858" s="13"/>
      <c r="AQ858" s="12"/>
      <c r="AR858" s="13"/>
      <c r="AS858" s="13"/>
    </row>
    <row r="859" ht="24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2"/>
      <c r="AM859" s="12"/>
      <c r="AN859" s="13"/>
      <c r="AO859" s="13"/>
      <c r="AP859" s="13"/>
      <c r="AQ859" s="12"/>
      <c r="AR859" s="13"/>
      <c r="AS859" s="13"/>
    </row>
    <row r="860" ht="24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2"/>
      <c r="AM860" s="12"/>
      <c r="AN860" s="13"/>
      <c r="AO860" s="13"/>
      <c r="AP860" s="13"/>
      <c r="AQ860" s="12"/>
      <c r="AR860" s="13"/>
      <c r="AS860" s="13"/>
    </row>
    <row r="861" ht="24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2"/>
      <c r="AM861" s="12"/>
      <c r="AN861" s="13"/>
      <c r="AO861" s="13"/>
      <c r="AP861" s="13"/>
      <c r="AQ861" s="12"/>
      <c r="AR861" s="13"/>
      <c r="AS861" s="13"/>
    </row>
    <row r="862" ht="24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2"/>
      <c r="AM862" s="12"/>
      <c r="AN862" s="13"/>
      <c r="AO862" s="13"/>
      <c r="AP862" s="13"/>
      <c r="AQ862" s="12"/>
      <c r="AR862" s="13"/>
      <c r="AS862" s="13"/>
    </row>
    <row r="863" ht="24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2"/>
      <c r="AM863" s="12"/>
      <c r="AN863" s="13"/>
      <c r="AO863" s="13"/>
      <c r="AP863" s="13"/>
      <c r="AQ863" s="12"/>
      <c r="AR863" s="13"/>
      <c r="AS863" s="13"/>
    </row>
    <row r="864" ht="24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2"/>
      <c r="AM864" s="12"/>
      <c r="AN864" s="13"/>
      <c r="AO864" s="13"/>
      <c r="AP864" s="13"/>
      <c r="AQ864" s="12"/>
      <c r="AR864" s="13"/>
      <c r="AS864" s="13"/>
    </row>
    <row r="865" ht="24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2"/>
      <c r="AM865" s="12"/>
      <c r="AN865" s="13"/>
      <c r="AO865" s="13"/>
      <c r="AP865" s="13"/>
      <c r="AQ865" s="12"/>
      <c r="AR865" s="13"/>
      <c r="AS865" s="13"/>
    </row>
    <row r="866" ht="24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2"/>
      <c r="AM866" s="12"/>
      <c r="AN866" s="13"/>
      <c r="AO866" s="13"/>
      <c r="AP866" s="13"/>
      <c r="AQ866" s="12"/>
      <c r="AR866" s="13"/>
      <c r="AS866" s="13"/>
    </row>
    <row r="867" ht="24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2"/>
      <c r="AM867" s="12"/>
      <c r="AN867" s="13"/>
      <c r="AO867" s="13"/>
      <c r="AP867" s="13"/>
      <c r="AQ867" s="12"/>
      <c r="AR867" s="13"/>
      <c r="AS867" s="13"/>
    </row>
    <row r="868" ht="24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2"/>
      <c r="AM868" s="12"/>
      <c r="AN868" s="13"/>
      <c r="AO868" s="13"/>
      <c r="AP868" s="13"/>
      <c r="AQ868" s="12"/>
      <c r="AR868" s="13"/>
      <c r="AS868" s="13"/>
    </row>
    <row r="869" ht="24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2"/>
      <c r="AM869" s="12"/>
      <c r="AN869" s="13"/>
      <c r="AO869" s="13"/>
      <c r="AP869" s="13"/>
      <c r="AQ869" s="12"/>
      <c r="AR869" s="13"/>
      <c r="AS869" s="13"/>
    </row>
    <row r="870" ht="24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2"/>
      <c r="AM870" s="12"/>
      <c r="AN870" s="13"/>
      <c r="AO870" s="13"/>
      <c r="AP870" s="13"/>
      <c r="AQ870" s="12"/>
      <c r="AR870" s="13"/>
      <c r="AS870" s="13"/>
    </row>
    <row r="871" ht="24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2"/>
      <c r="AM871" s="12"/>
      <c r="AN871" s="13"/>
      <c r="AO871" s="13"/>
      <c r="AP871" s="13"/>
      <c r="AQ871" s="12"/>
      <c r="AR871" s="13"/>
      <c r="AS871" s="13"/>
    </row>
    <row r="872" ht="24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2"/>
      <c r="AM872" s="12"/>
      <c r="AN872" s="13"/>
      <c r="AO872" s="13"/>
      <c r="AP872" s="13"/>
      <c r="AQ872" s="12"/>
      <c r="AR872" s="13"/>
      <c r="AS872" s="13"/>
    </row>
    <row r="873" ht="24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2"/>
      <c r="AM873" s="12"/>
      <c r="AN873" s="13"/>
      <c r="AO873" s="13"/>
      <c r="AP873" s="13"/>
      <c r="AQ873" s="12"/>
      <c r="AR873" s="13"/>
      <c r="AS873" s="13"/>
    </row>
    <row r="874" ht="24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2"/>
      <c r="AM874" s="12"/>
      <c r="AN874" s="13"/>
      <c r="AO874" s="13"/>
      <c r="AP874" s="13"/>
      <c r="AQ874" s="12"/>
      <c r="AR874" s="13"/>
      <c r="AS874" s="13"/>
    </row>
    <row r="875" ht="24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2"/>
      <c r="AM875" s="12"/>
      <c r="AN875" s="13"/>
      <c r="AO875" s="13"/>
      <c r="AP875" s="13"/>
      <c r="AQ875" s="12"/>
      <c r="AR875" s="13"/>
      <c r="AS875" s="13"/>
    </row>
    <row r="876" ht="24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2"/>
      <c r="AM876" s="12"/>
      <c r="AN876" s="13"/>
      <c r="AO876" s="13"/>
      <c r="AP876" s="13"/>
      <c r="AQ876" s="12"/>
      <c r="AR876" s="13"/>
      <c r="AS876" s="13"/>
    </row>
    <row r="877" ht="24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2"/>
      <c r="AM877" s="12"/>
      <c r="AN877" s="13"/>
      <c r="AO877" s="13"/>
      <c r="AP877" s="13"/>
      <c r="AQ877" s="12"/>
      <c r="AR877" s="13"/>
      <c r="AS877" s="13"/>
    </row>
    <row r="878" ht="24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2"/>
      <c r="AM878" s="12"/>
      <c r="AN878" s="13"/>
      <c r="AO878" s="13"/>
      <c r="AP878" s="13"/>
      <c r="AQ878" s="12"/>
      <c r="AR878" s="13"/>
      <c r="AS878" s="13"/>
    </row>
    <row r="879" ht="24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2"/>
      <c r="AM879" s="12"/>
      <c r="AN879" s="13"/>
      <c r="AO879" s="13"/>
      <c r="AP879" s="13"/>
      <c r="AQ879" s="12"/>
      <c r="AR879" s="13"/>
      <c r="AS879" s="13"/>
    </row>
    <row r="880" ht="24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2"/>
      <c r="AM880" s="12"/>
      <c r="AN880" s="13"/>
      <c r="AO880" s="13"/>
      <c r="AP880" s="13"/>
      <c r="AQ880" s="12"/>
      <c r="AR880" s="13"/>
      <c r="AS880" s="13"/>
    </row>
    <row r="881" ht="24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2"/>
      <c r="AM881" s="12"/>
      <c r="AN881" s="13"/>
      <c r="AO881" s="13"/>
      <c r="AP881" s="13"/>
      <c r="AQ881" s="12"/>
      <c r="AR881" s="13"/>
      <c r="AS881" s="13"/>
    </row>
    <row r="882" ht="24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2"/>
      <c r="AM882" s="12"/>
      <c r="AN882" s="13"/>
      <c r="AO882" s="13"/>
      <c r="AP882" s="13"/>
      <c r="AQ882" s="12"/>
      <c r="AR882" s="13"/>
      <c r="AS882" s="13"/>
    </row>
    <row r="883" ht="24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2"/>
      <c r="AM883" s="12"/>
      <c r="AN883" s="13"/>
      <c r="AO883" s="13"/>
      <c r="AP883" s="13"/>
      <c r="AQ883" s="12"/>
      <c r="AR883" s="13"/>
      <c r="AS883" s="13"/>
    </row>
    <row r="884" ht="24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2"/>
      <c r="AM884" s="12"/>
      <c r="AN884" s="13"/>
      <c r="AO884" s="13"/>
      <c r="AP884" s="13"/>
      <c r="AQ884" s="12"/>
      <c r="AR884" s="13"/>
      <c r="AS884" s="13"/>
    </row>
    <row r="885" ht="24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2"/>
      <c r="AM885" s="12"/>
      <c r="AN885" s="13"/>
      <c r="AO885" s="13"/>
      <c r="AP885" s="13"/>
      <c r="AQ885" s="12"/>
      <c r="AR885" s="13"/>
      <c r="AS885" s="13"/>
    </row>
    <row r="886" ht="24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2"/>
      <c r="AM886" s="12"/>
      <c r="AN886" s="13"/>
      <c r="AO886" s="13"/>
      <c r="AP886" s="13"/>
      <c r="AQ886" s="12"/>
      <c r="AR886" s="13"/>
      <c r="AS886" s="13"/>
    </row>
    <row r="887" ht="24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2"/>
      <c r="AM887" s="12"/>
      <c r="AN887" s="13"/>
      <c r="AO887" s="13"/>
      <c r="AP887" s="13"/>
      <c r="AQ887" s="12"/>
      <c r="AR887" s="13"/>
      <c r="AS887" s="13"/>
    </row>
    <row r="888" ht="24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2"/>
      <c r="AM888" s="12"/>
      <c r="AN888" s="13"/>
      <c r="AO888" s="13"/>
      <c r="AP888" s="13"/>
      <c r="AQ888" s="12"/>
      <c r="AR888" s="13"/>
      <c r="AS888" s="13"/>
    </row>
    <row r="889" ht="24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2"/>
      <c r="AM889" s="12"/>
      <c r="AN889" s="13"/>
      <c r="AO889" s="13"/>
      <c r="AP889" s="13"/>
      <c r="AQ889" s="12"/>
      <c r="AR889" s="13"/>
      <c r="AS889" s="13"/>
    </row>
    <row r="890" ht="24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2"/>
      <c r="AM890" s="12"/>
      <c r="AN890" s="13"/>
      <c r="AO890" s="13"/>
      <c r="AP890" s="13"/>
      <c r="AQ890" s="12"/>
      <c r="AR890" s="13"/>
      <c r="AS890" s="13"/>
    </row>
    <row r="891" ht="24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2"/>
      <c r="AM891" s="12"/>
      <c r="AN891" s="13"/>
      <c r="AO891" s="13"/>
      <c r="AP891" s="13"/>
      <c r="AQ891" s="12"/>
      <c r="AR891" s="13"/>
      <c r="AS891" s="13"/>
    </row>
    <row r="892" ht="24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2"/>
      <c r="AM892" s="12"/>
      <c r="AN892" s="13"/>
      <c r="AO892" s="13"/>
      <c r="AP892" s="13"/>
      <c r="AQ892" s="12"/>
      <c r="AR892" s="13"/>
      <c r="AS892" s="13"/>
    </row>
    <row r="893" ht="24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2"/>
      <c r="AM893" s="12"/>
      <c r="AN893" s="13"/>
      <c r="AO893" s="13"/>
      <c r="AP893" s="13"/>
      <c r="AQ893" s="12"/>
      <c r="AR893" s="13"/>
      <c r="AS893" s="13"/>
    </row>
    <row r="894" ht="24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2"/>
      <c r="AM894" s="12"/>
      <c r="AN894" s="13"/>
      <c r="AO894" s="13"/>
      <c r="AP894" s="13"/>
      <c r="AQ894" s="12"/>
      <c r="AR894" s="13"/>
      <c r="AS894" s="13"/>
    </row>
    <row r="895" ht="24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2"/>
      <c r="AM895" s="12"/>
      <c r="AN895" s="13"/>
      <c r="AO895" s="13"/>
      <c r="AP895" s="13"/>
      <c r="AQ895" s="12"/>
      <c r="AR895" s="13"/>
      <c r="AS895" s="13"/>
    </row>
    <row r="896" ht="24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2"/>
      <c r="AM896" s="12"/>
      <c r="AN896" s="13"/>
      <c r="AO896" s="13"/>
      <c r="AP896" s="13"/>
      <c r="AQ896" s="12"/>
      <c r="AR896" s="13"/>
      <c r="AS896" s="13"/>
    </row>
    <row r="897" ht="24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2"/>
      <c r="AM897" s="12"/>
      <c r="AN897" s="13"/>
      <c r="AO897" s="13"/>
      <c r="AP897" s="13"/>
      <c r="AQ897" s="12"/>
      <c r="AR897" s="13"/>
      <c r="AS897" s="13"/>
    </row>
    <row r="898" ht="24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2"/>
      <c r="AM898" s="12"/>
      <c r="AN898" s="13"/>
      <c r="AO898" s="13"/>
      <c r="AP898" s="13"/>
      <c r="AQ898" s="12"/>
      <c r="AR898" s="13"/>
      <c r="AS898" s="13"/>
    </row>
    <row r="899" ht="24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2"/>
      <c r="AM899" s="12"/>
      <c r="AN899" s="13"/>
      <c r="AO899" s="13"/>
      <c r="AP899" s="13"/>
      <c r="AQ899" s="12"/>
      <c r="AR899" s="13"/>
      <c r="AS899" s="13"/>
    </row>
    <row r="900" ht="24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2"/>
      <c r="AM900" s="12"/>
      <c r="AN900" s="13"/>
      <c r="AO900" s="13"/>
      <c r="AP900" s="13"/>
      <c r="AQ900" s="12"/>
      <c r="AR900" s="13"/>
      <c r="AS900" s="13"/>
    </row>
    <row r="901" ht="24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2"/>
      <c r="AM901" s="12"/>
      <c r="AN901" s="13"/>
      <c r="AO901" s="13"/>
      <c r="AP901" s="13"/>
      <c r="AQ901" s="12"/>
      <c r="AR901" s="13"/>
      <c r="AS901" s="13"/>
    </row>
    <row r="902" ht="24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2"/>
      <c r="AM902" s="12"/>
      <c r="AN902" s="13"/>
      <c r="AO902" s="13"/>
      <c r="AP902" s="13"/>
      <c r="AQ902" s="12"/>
      <c r="AR902" s="13"/>
      <c r="AS902" s="13"/>
    </row>
    <row r="903" ht="24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2"/>
      <c r="AM903" s="12"/>
      <c r="AN903" s="13"/>
      <c r="AO903" s="13"/>
      <c r="AP903" s="13"/>
      <c r="AQ903" s="12"/>
      <c r="AR903" s="13"/>
      <c r="AS903" s="13"/>
    </row>
    <row r="904" ht="24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2"/>
      <c r="AM904" s="12"/>
      <c r="AN904" s="13"/>
      <c r="AO904" s="13"/>
      <c r="AP904" s="13"/>
      <c r="AQ904" s="12"/>
      <c r="AR904" s="13"/>
      <c r="AS904" s="13"/>
    </row>
    <row r="905" ht="24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2"/>
      <c r="AM905" s="12"/>
      <c r="AN905" s="13"/>
      <c r="AO905" s="13"/>
      <c r="AP905" s="13"/>
      <c r="AQ905" s="12"/>
      <c r="AR905" s="13"/>
      <c r="AS905" s="13"/>
    </row>
    <row r="906" ht="24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2"/>
      <c r="AM906" s="12"/>
      <c r="AN906" s="13"/>
      <c r="AO906" s="13"/>
      <c r="AP906" s="13"/>
      <c r="AQ906" s="12"/>
      <c r="AR906" s="13"/>
      <c r="AS906" s="13"/>
    </row>
    <row r="907" ht="24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2"/>
      <c r="AM907" s="12"/>
      <c r="AN907" s="13"/>
      <c r="AO907" s="13"/>
      <c r="AP907" s="13"/>
      <c r="AQ907" s="12"/>
      <c r="AR907" s="13"/>
      <c r="AS907" s="13"/>
    </row>
    <row r="908" ht="24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2"/>
      <c r="AM908" s="12"/>
      <c r="AN908" s="13"/>
      <c r="AO908" s="13"/>
      <c r="AP908" s="13"/>
      <c r="AQ908" s="12"/>
      <c r="AR908" s="13"/>
      <c r="AS908" s="13"/>
    </row>
    <row r="909" ht="24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2"/>
      <c r="AM909" s="12"/>
      <c r="AN909" s="13"/>
      <c r="AO909" s="13"/>
      <c r="AP909" s="13"/>
      <c r="AQ909" s="12"/>
      <c r="AR909" s="13"/>
      <c r="AS909" s="13"/>
    </row>
    <row r="910" ht="24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2"/>
      <c r="AM910" s="12"/>
      <c r="AN910" s="13"/>
      <c r="AO910" s="13"/>
      <c r="AP910" s="13"/>
      <c r="AQ910" s="12"/>
      <c r="AR910" s="13"/>
      <c r="AS910" s="13"/>
    </row>
    <row r="911" ht="24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2"/>
      <c r="AM911" s="12"/>
      <c r="AN911" s="13"/>
      <c r="AO911" s="13"/>
      <c r="AP911" s="13"/>
      <c r="AQ911" s="12"/>
      <c r="AR911" s="13"/>
      <c r="AS911" s="13"/>
    </row>
    <row r="912" ht="24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2"/>
      <c r="AM912" s="12"/>
      <c r="AN912" s="13"/>
      <c r="AO912" s="13"/>
      <c r="AP912" s="13"/>
      <c r="AQ912" s="12"/>
      <c r="AR912" s="13"/>
      <c r="AS912" s="13"/>
    </row>
    <row r="913" ht="24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2"/>
      <c r="AM913" s="12"/>
      <c r="AN913" s="13"/>
      <c r="AO913" s="13"/>
      <c r="AP913" s="13"/>
      <c r="AQ913" s="12"/>
      <c r="AR913" s="13"/>
      <c r="AS913" s="13"/>
    </row>
    <row r="914" ht="24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2"/>
      <c r="AM914" s="12"/>
      <c r="AN914" s="13"/>
      <c r="AO914" s="13"/>
      <c r="AP914" s="13"/>
      <c r="AQ914" s="12"/>
      <c r="AR914" s="13"/>
      <c r="AS914" s="13"/>
    </row>
    <row r="915" ht="24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2"/>
      <c r="AM915" s="12"/>
      <c r="AN915" s="13"/>
      <c r="AO915" s="13"/>
      <c r="AP915" s="13"/>
      <c r="AQ915" s="12"/>
      <c r="AR915" s="13"/>
      <c r="AS915" s="13"/>
    </row>
    <row r="916" ht="24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2"/>
      <c r="AM916" s="12"/>
      <c r="AN916" s="13"/>
      <c r="AO916" s="13"/>
      <c r="AP916" s="13"/>
      <c r="AQ916" s="12"/>
      <c r="AR916" s="13"/>
      <c r="AS916" s="13"/>
    </row>
    <row r="917" ht="24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2"/>
      <c r="AM917" s="12"/>
      <c r="AN917" s="13"/>
      <c r="AO917" s="13"/>
      <c r="AP917" s="13"/>
      <c r="AQ917" s="12"/>
      <c r="AR917" s="13"/>
      <c r="AS917" s="13"/>
    </row>
    <row r="918" ht="24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2"/>
      <c r="AM918" s="12"/>
      <c r="AN918" s="13"/>
      <c r="AO918" s="13"/>
      <c r="AP918" s="13"/>
      <c r="AQ918" s="12"/>
      <c r="AR918" s="13"/>
      <c r="AS918" s="13"/>
    </row>
    <row r="919" ht="24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2"/>
      <c r="AM919" s="12"/>
      <c r="AN919" s="13"/>
      <c r="AO919" s="13"/>
      <c r="AP919" s="13"/>
      <c r="AQ919" s="12"/>
      <c r="AR919" s="13"/>
      <c r="AS919" s="13"/>
    </row>
    <row r="920" ht="24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2"/>
      <c r="AM920" s="12"/>
      <c r="AN920" s="13"/>
      <c r="AO920" s="13"/>
      <c r="AP920" s="13"/>
      <c r="AQ920" s="12"/>
      <c r="AR920" s="13"/>
      <c r="AS920" s="13"/>
    </row>
    <row r="921" ht="24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2"/>
      <c r="AM921" s="12"/>
      <c r="AN921" s="13"/>
      <c r="AO921" s="13"/>
      <c r="AP921" s="13"/>
      <c r="AQ921" s="12"/>
      <c r="AR921" s="13"/>
      <c r="AS921" s="13"/>
    </row>
    <row r="922" ht="24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2"/>
      <c r="AM922" s="12"/>
      <c r="AN922" s="13"/>
      <c r="AO922" s="13"/>
      <c r="AP922" s="13"/>
      <c r="AQ922" s="12"/>
      <c r="AR922" s="13"/>
      <c r="AS922" s="13"/>
    </row>
    <row r="923" ht="24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2"/>
      <c r="AM923" s="12"/>
      <c r="AN923" s="13"/>
      <c r="AO923" s="13"/>
      <c r="AP923" s="13"/>
      <c r="AQ923" s="12"/>
      <c r="AR923" s="13"/>
      <c r="AS923" s="13"/>
    </row>
    <row r="924" ht="24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2"/>
      <c r="AM924" s="12"/>
      <c r="AN924" s="13"/>
      <c r="AO924" s="13"/>
      <c r="AP924" s="13"/>
      <c r="AQ924" s="12"/>
      <c r="AR924" s="13"/>
      <c r="AS924" s="13"/>
    </row>
    <row r="925" ht="24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2"/>
      <c r="AM925" s="12"/>
      <c r="AN925" s="13"/>
      <c r="AO925" s="13"/>
      <c r="AP925" s="13"/>
      <c r="AQ925" s="12"/>
      <c r="AR925" s="13"/>
      <c r="AS925" s="13"/>
    </row>
    <row r="926" ht="24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2"/>
      <c r="AM926" s="12"/>
      <c r="AN926" s="13"/>
      <c r="AO926" s="13"/>
      <c r="AP926" s="13"/>
      <c r="AQ926" s="12"/>
      <c r="AR926" s="13"/>
      <c r="AS926" s="13"/>
    </row>
    <row r="927" ht="24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2"/>
      <c r="AM927" s="12"/>
      <c r="AN927" s="13"/>
      <c r="AO927" s="13"/>
      <c r="AP927" s="13"/>
      <c r="AQ927" s="12"/>
      <c r="AR927" s="13"/>
      <c r="AS927" s="13"/>
    </row>
    <row r="928" ht="24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2"/>
      <c r="AM928" s="12"/>
      <c r="AN928" s="13"/>
      <c r="AO928" s="13"/>
      <c r="AP928" s="13"/>
      <c r="AQ928" s="12"/>
      <c r="AR928" s="13"/>
      <c r="AS928" s="13"/>
    </row>
    <row r="929" ht="24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2"/>
      <c r="AM929" s="12"/>
      <c r="AN929" s="13"/>
      <c r="AO929" s="13"/>
      <c r="AP929" s="13"/>
      <c r="AQ929" s="12"/>
      <c r="AR929" s="13"/>
      <c r="AS929" s="13"/>
    </row>
    <row r="930" ht="24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2"/>
      <c r="AM930" s="12"/>
      <c r="AN930" s="13"/>
      <c r="AO930" s="13"/>
      <c r="AP930" s="13"/>
      <c r="AQ930" s="12"/>
      <c r="AR930" s="13"/>
      <c r="AS930" s="13"/>
    </row>
    <row r="931" ht="24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2"/>
      <c r="AM931" s="12"/>
      <c r="AN931" s="13"/>
      <c r="AO931" s="13"/>
      <c r="AP931" s="13"/>
      <c r="AQ931" s="12"/>
      <c r="AR931" s="13"/>
      <c r="AS931" s="13"/>
    </row>
    <row r="932" ht="24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2"/>
      <c r="AM932" s="12"/>
      <c r="AN932" s="13"/>
      <c r="AO932" s="13"/>
      <c r="AP932" s="13"/>
      <c r="AQ932" s="12"/>
      <c r="AR932" s="13"/>
      <c r="AS932" s="13"/>
    </row>
    <row r="933" ht="24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2"/>
      <c r="AM933" s="12"/>
      <c r="AN933" s="13"/>
      <c r="AO933" s="13"/>
      <c r="AP933" s="13"/>
      <c r="AQ933" s="12"/>
      <c r="AR933" s="13"/>
      <c r="AS933" s="13"/>
    </row>
    <row r="934" ht="24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2"/>
      <c r="AM934" s="12"/>
      <c r="AN934" s="13"/>
      <c r="AO934" s="13"/>
      <c r="AP934" s="13"/>
      <c r="AQ934" s="12"/>
      <c r="AR934" s="13"/>
      <c r="AS934" s="13"/>
    </row>
    <row r="935" ht="24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2"/>
      <c r="AM935" s="12"/>
      <c r="AN935" s="13"/>
      <c r="AO935" s="13"/>
      <c r="AP935" s="13"/>
      <c r="AQ935" s="12"/>
      <c r="AR935" s="13"/>
      <c r="AS935" s="13"/>
    </row>
    <row r="936" ht="24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2"/>
      <c r="AM936" s="12"/>
      <c r="AN936" s="13"/>
      <c r="AO936" s="13"/>
      <c r="AP936" s="13"/>
      <c r="AQ936" s="12"/>
      <c r="AR936" s="13"/>
      <c r="AS936" s="13"/>
    </row>
    <row r="937" ht="24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2"/>
      <c r="AM937" s="12"/>
      <c r="AN937" s="13"/>
      <c r="AO937" s="13"/>
      <c r="AP937" s="13"/>
      <c r="AQ937" s="12"/>
      <c r="AR937" s="13"/>
      <c r="AS937" s="13"/>
    </row>
    <row r="938" ht="24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2"/>
      <c r="AM938" s="12"/>
      <c r="AN938" s="13"/>
      <c r="AO938" s="13"/>
      <c r="AP938" s="13"/>
      <c r="AQ938" s="12"/>
      <c r="AR938" s="13"/>
      <c r="AS938" s="13"/>
    </row>
    <row r="939" ht="24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2"/>
      <c r="AM939" s="12"/>
      <c r="AN939" s="13"/>
      <c r="AO939" s="13"/>
      <c r="AP939" s="13"/>
      <c r="AQ939" s="12"/>
      <c r="AR939" s="13"/>
      <c r="AS939" s="13"/>
    </row>
    <row r="940" ht="24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2"/>
      <c r="AM940" s="12"/>
      <c r="AN940" s="13"/>
      <c r="AO940" s="13"/>
      <c r="AP940" s="13"/>
      <c r="AQ940" s="12"/>
      <c r="AR940" s="13"/>
      <c r="AS940" s="13"/>
    </row>
    <row r="941" ht="24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2"/>
      <c r="AM941" s="12"/>
      <c r="AN941" s="13"/>
      <c r="AO941" s="13"/>
      <c r="AP941" s="13"/>
      <c r="AQ941" s="12"/>
      <c r="AR941" s="13"/>
      <c r="AS941" s="13"/>
    </row>
    <row r="942" ht="24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2"/>
      <c r="AM942" s="12"/>
      <c r="AN942" s="13"/>
      <c r="AO942" s="13"/>
      <c r="AP942" s="13"/>
      <c r="AQ942" s="12"/>
      <c r="AR942" s="13"/>
      <c r="AS942" s="13"/>
    </row>
    <row r="943" ht="24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2"/>
      <c r="AM943" s="12"/>
      <c r="AN943" s="13"/>
      <c r="AO943" s="13"/>
      <c r="AP943" s="13"/>
      <c r="AQ943" s="12"/>
      <c r="AR943" s="13"/>
      <c r="AS943" s="13"/>
    </row>
    <row r="944" ht="24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2"/>
      <c r="AM944" s="12"/>
      <c r="AN944" s="13"/>
      <c r="AO944" s="13"/>
      <c r="AP944" s="13"/>
      <c r="AQ944" s="12"/>
      <c r="AR944" s="13"/>
      <c r="AS944" s="13"/>
    </row>
    <row r="945" ht="24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2"/>
      <c r="AM945" s="12"/>
      <c r="AN945" s="13"/>
      <c r="AO945" s="13"/>
      <c r="AP945" s="13"/>
      <c r="AQ945" s="12"/>
      <c r="AR945" s="13"/>
      <c r="AS945" s="13"/>
    </row>
    <row r="946" ht="24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2"/>
      <c r="AM946" s="12"/>
      <c r="AN946" s="13"/>
      <c r="AO946" s="13"/>
      <c r="AP946" s="13"/>
      <c r="AQ946" s="12"/>
      <c r="AR946" s="13"/>
      <c r="AS946" s="13"/>
    </row>
    <row r="947" ht="24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2"/>
      <c r="AM947" s="12"/>
      <c r="AN947" s="13"/>
      <c r="AO947" s="13"/>
      <c r="AP947" s="13"/>
      <c r="AQ947" s="12"/>
      <c r="AR947" s="13"/>
      <c r="AS947" s="13"/>
    </row>
    <row r="948" ht="24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2"/>
      <c r="AM948" s="12"/>
      <c r="AN948" s="13"/>
      <c r="AO948" s="13"/>
      <c r="AP948" s="13"/>
      <c r="AQ948" s="12"/>
      <c r="AR948" s="13"/>
      <c r="AS948" s="13"/>
    </row>
    <row r="949" ht="24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2"/>
      <c r="AM949" s="12"/>
      <c r="AN949" s="13"/>
      <c r="AO949" s="13"/>
      <c r="AP949" s="13"/>
      <c r="AQ949" s="12"/>
      <c r="AR949" s="13"/>
      <c r="AS949" s="13"/>
    </row>
    <row r="950" ht="24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2"/>
      <c r="AM950" s="12"/>
      <c r="AN950" s="13"/>
      <c r="AO950" s="13"/>
      <c r="AP950" s="13"/>
      <c r="AQ950" s="12"/>
      <c r="AR950" s="13"/>
      <c r="AS950" s="13"/>
    </row>
    <row r="951" ht="24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2"/>
      <c r="AM951" s="12"/>
      <c r="AN951" s="13"/>
      <c r="AO951" s="13"/>
      <c r="AP951" s="13"/>
      <c r="AQ951" s="12"/>
      <c r="AR951" s="13"/>
      <c r="AS951" s="13"/>
    </row>
    <row r="952" ht="24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2"/>
      <c r="AM952" s="12"/>
      <c r="AN952" s="13"/>
      <c r="AO952" s="13"/>
      <c r="AP952" s="13"/>
      <c r="AQ952" s="12"/>
      <c r="AR952" s="13"/>
      <c r="AS952" s="13"/>
    </row>
    <row r="953" ht="24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2"/>
      <c r="AM953" s="12"/>
      <c r="AN953" s="13"/>
      <c r="AO953" s="13"/>
      <c r="AP953" s="13"/>
      <c r="AQ953" s="12"/>
      <c r="AR953" s="13"/>
      <c r="AS953" s="13"/>
    </row>
    <row r="954" ht="24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2"/>
      <c r="AM954" s="12"/>
      <c r="AN954" s="13"/>
      <c r="AO954" s="13"/>
      <c r="AP954" s="13"/>
      <c r="AQ954" s="12"/>
      <c r="AR954" s="13"/>
      <c r="AS954" s="13"/>
    </row>
    <row r="955" ht="24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2"/>
      <c r="AM955" s="12"/>
      <c r="AN955" s="13"/>
      <c r="AO955" s="13"/>
      <c r="AP955" s="13"/>
      <c r="AQ955" s="12"/>
      <c r="AR955" s="13"/>
      <c r="AS955" s="13"/>
    </row>
    <row r="956" ht="24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2"/>
      <c r="AM956" s="12"/>
      <c r="AN956" s="13"/>
      <c r="AO956" s="13"/>
      <c r="AP956" s="13"/>
      <c r="AQ956" s="12"/>
      <c r="AR956" s="13"/>
      <c r="AS956" s="13"/>
    </row>
    <row r="957" ht="24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2"/>
      <c r="AM957" s="12"/>
      <c r="AN957" s="13"/>
      <c r="AO957" s="13"/>
      <c r="AP957" s="13"/>
      <c r="AQ957" s="12"/>
      <c r="AR957" s="13"/>
      <c r="AS957" s="13"/>
    </row>
    <row r="958" ht="24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2"/>
      <c r="AM958" s="12"/>
      <c r="AN958" s="13"/>
      <c r="AO958" s="13"/>
      <c r="AP958" s="13"/>
      <c r="AQ958" s="12"/>
      <c r="AR958" s="13"/>
      <c r="AS958" s="13"/>
    </row>
    <row r="959" ht="24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2"/>
      <c r="AM959" s="12"/>
      <c r="AN959" s="13"/>
      <c r="AO959" s="13"/>
      <c r="AP959" s="13"/>
      <c r="AQ959" s="12"/>
      <c r="AR959" s="13"/>
      <c r="AS959" s="13"/>
    </row>
    <row r="960" ht="24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2"/>
      <c r="AM960" s="12"/>
      <c r="AN960" s="13"/>
      <c r="AO960" s="13"/>
      <c r="AP960" s="13"/>
      <c r="AQ960" s="12"/>
      <c r="AR960" s="13"/>
      <c r="AS960" s="13"/>
    </row>
    <row r="961" ht="24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2"/>
      <c r="AM961" s="12"/>
      <c r="AN961" s="13"/>
      <c r="AO961" s="13"/>
      <c r="AP961" s="13"/>
      <c r="AQ961" s="12"/>
      <c r="AR961" s="13"/>
      <c r="AS961" s="13"/>
    </row>
    <row r="962" ht="24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2"/>
      <c r="AM962" s="12"/>
      <c r="AN962" s="13"/>
      <c r="AO962" s="13"/>
      <c r="AP962" s="13"/>
      <c r="AQ962" s="12"/>
      <c r="AR962" s="13"/>
      <c r="AS962" s="13"/>
    </row>
    <row r="963" ht="24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2"/>
      <c r="AM963" s="12"/>
      <c r="AN963" s="13"/>
      <c r="AO963" s="13"/>
      <c r="AP963" s="13"/>
      <c r="AQ963" s="12"/>
      <c r="AR963" s="13"/>
      <c r="AS963" s="13"/>
    </row>
    <row r="964" ht="24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2"/>
      <c r="AM964" s="12"/>
      <c r="AN964" s="13"/>
      <c r="AO964" s="13"/>
      <c r="AP964" s="13"/>
      <c r="AQ964" s="12"/>
      <c r="AR964" s="13"/>
      <c r="AS964" s="13"/>
    </row>
    <row r="965" ht="24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2"/>
      <c r="AM965" s="12"/>
      <c r="AN965" s="13"/>
      <c r="AO965" s="13"/>
      <c r="AP965" s="13"/>
      <c r="AQ965" s="12"/>
      <c r="AR965" s="13"/>
      <c r="AS965" s="13"/>
    </row>
    <row r="966" ht="24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2"/>
      <c r="AM966" s="12"/>
      <c r="AN966" s="13"/>
      <c r="AO966" s="13"/>
      <c r="AP966" s="13"/>
      <c r="AQ966" s="12"/>
      <c r="AR966" s="13"/>
      <c r="AS966" s="13"/>
    </row>
    <row r="967" ht="24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2"/>
      <c r="AM967" s="12"/>
      <c r="AN967" s="13"/>
      <c r="AO967" s="13"/>
      <c r="AP967" s="13"/>
      <c r="AQ967" s="12"/>
      <c r="AR967" s="13"/>
      <c r="AS967" s="13"/>
    </row>
    <row r="968" ht="24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2"/>
      <c r="AM968" s="12"/>
      <c r="AN968" s="13"/>
      <c r="AO968" s="13"/>
      <c r="AP968" s="13"/>
      <c r="AQ968" s="12"/>
      <c r="AR968" s="13"/>
      <c r="AS968" s="13"/>
    </row>
    <row r="969" ht="24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2"/>
      <c r="AM969" s="12"/>
      <c r="AN969" s="13"/>
      <c r="AO969" s="13"/>
      <c r="AP969" s="13"/>
      <c r="AQ969" s="12"/>
      <c r="AR969" s="13"/>
      <c r="AS969" s="13"/>
    </row>
    <row r="970" ht="24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2"/>
      <c r="AM970" s="12"/>
      <c r="AN970" s="13"/>
      <c r="AO970" s="13"/>
      <c r="AP970" s="13"/>
      <c r="AQ970" s="12"/>
      <c r="AR970" s="13"/>
      <c r="AS970" s="13"/>
    </row>
    <row r="971" ht="24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2"/>
      <c r="AM971" s="12"/>
      <c r="AN971" s="13"/>
      <c r="AO971" s="13"/>
      <c r="AP971" s="13"/>
      <c r="AQ971" s="12"/>
      <c r="AR971" s="13"/>
      <c r="AS971" s="13"/>
    </row>
    <row r="972" ht="24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2"/>
      <c r="AM972" s="12"/>
      <c r="AN972" s="13"/>
      <c r="AO972" s="13"/>
      <c r="AP972" s="13"/>
      <c r="AQ972" s="12"/>
      <c r="AR972" s="13"/>
      <c r="AS972" s="13"/>
    </row>
    <row r="973" ht="24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2"/>
      <c r="AM973" s="12"/>
      <c r="AN973" s="13"/>
      <c r="AO973" s="13"/>
      <c r="AP973" s="13"/>
      <c r="AQ973" s="12"/>
      <c r="AR973" s="13"/>
      <c r="AS973" s="13"/>
    </row>
    <row r="974" ht="24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2"/>
      <c r="AM974" s="12"/>
      <c r="AN974" s="13"/>
      <c r="AO974" s="13"/>
      <c r="AP974" s="13"/>
      <c r="AQ974" s="12"/>
      <c r="AR974" s="13"/>
      <c r="AS974" s="13"/>
    </row>
    <row r="975" ht="24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2"/>
      <c r="AM975" s="12"/>
      <c r="AN975" s="13"/>
      <c r="AO975" s="13"/>
      <c r="AP975" s="13"/>
      <c r="AQ975" s="12"/>
      <c r="AR975" s="13"/>
      <c r="AS975" s="13"/>
    </row>
    <row r="976" ht="24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2"/>
      <c r="AM976" s="12"/>
      <c r="AN976" s="13"/>
      <c r="AO976" s="13"/>
      <c r="AP976" s="13"/>
      <c r="AQ976" s="12"/>
      <c r="AR976" s="13"/>
      <c r="AS976" s="13"/>
    </row>
    <row r="977" ht="24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2"/>
      <c r="AM977" s="12"/>
      <c r="AN977" s="13"/>
      <c r="AO977" s="13"/>
      <c r="AP977" s="13"/>
      <c r="AQ977" s="12"/>
      <c r="AR977" s="13"/>
      <c r="AS977" s="13"/>
    </row>
    <row r="978" ht="24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2"/>
      <c r="AM978" s="12"/>
      <c r="AN978" s="13"/>
      <c r="AO978" s="13"/>
      <c r="AP978" s="13"/>
      <c r="AQ978" s="12"/>
      <c r="AR978" s="13"/>
      <c r="AS978" s="13"/>
    </row>
    <row r="979" ht="24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2"/>
      <c r="AM979" s="12"/>
      <c r="AN979" s="13"/>
      <c r="AO979" s="13"/>
      <c r="AP979" s="13"/>
      <c r="AQ979" s="12"/>
      <c r="AR979" s="13"/>
      <c r="AS979" s="13"/>
    </row>
    <row r="980" ht="24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2"/>
      <c r="AM980" s="12"/>
      <c r="AN980" s="13"/>
      <c r="AO980" s="13"/>
      <c r="AP980" s="13"/>
      <c r="AQ980" s="12"/>
      <c r="AR980" s="13"/>
      <c r="AS980" s="13"/>
    </row>
    <row r="981" ht="24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2"/>
      <c r="AM981" s="12"/>
      <c r="AN981" s="13"/>
      <c r="AO981" s="13"/>
      <c r="AP981" s="13"/>
      <c r="AQ981" s="12"/>
      <c r="AR981" s="13"/>
      <c r="AS981" s="13"/>
    </row>
    <row r="982" ht="24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2"/>
      <c r="AM982" s="12"/>
      <c r="AN982" s="13"/>
      <c r="AO982" s="13"/>
      <c r="AP982" s="13"/>
      <c r="AQ982" s="12"/>
      <c r="AR982" s="13"/>
      <c r="AS982" s="13"/>
    </row>
    <row r="983" ht="24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2"/>
      <c r="AM983" s="12"/>
      <c r="AN983" s="13"/>
      <c r="AO983" s="13"/>
      <c r="AP983" s="13"/>
      <c r="AQ983" s="12"/>
      <c r="AR983" s="13"/>
      <c r="AS983" s="13"/>
    </row>
    <row r="984" ht="24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2"/>
      <c r="AM984" s="12"/>
      <c r="AN984" s="13"/>
      <c r="AO984" s="13"/>
      <c r="AP984" s="13"/>
      <c r="AQ984" s="12"/>
      <c r="AR984" s="13"/>
      <c r="AS984" s="13"/>
    </row>
    <row r="985" ht="24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2"/>
      <c r="AM985" s="12"/>
      <c r="AN985" s="13"/>
      <c r="AO985" s="13"/>
      <c r="AP985" s="13"/>
      <c r="AQ985" s="12"/>
      <c r="AR985" s="13"/>
      <c r="AS985" s="13"/>
    </row>
    <row r="986" ht="24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2"/>
      <c r="AM986" s="12"/>
      <c r="AN986" s="13"/>
      <c r="AO986" s="13"/>
      <c r="AP986" s="13"/>
      <c r="AQ986" s="12"/>
      <c r="AR986" s="13"/>
      <c r="AS986" s="13"/>
    </row>
    <row r="987" ht="24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2"/>
      <c r="AM987" s="12"/>
      <c r="AN987" s="13"/>
      <c r="AO987" s="13"/>
      <c r="AP987" s="13"/>
      <c r="AQ987" s="12"/>
      <c r="AR987" s="13"/>
      <c r="AS987" s="13"/>
    </row>
    <row r="988" ht="24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2"/>
      <c r="AM988" s="12"/>
      <c r="AN988" s="13"/>
      <c r="AO988" s="13"/>
      <c r="AP988" s="13"/>
      <c r="AQ988" s="12"/>
      <c r="AR988" s="13"/>
      <c r="AS988" s="13"/>
    </row>
    <row r="989" ht="24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2"/>
      <c r="AM989" s="12"/>
      <c r="AN989" s="13"/>
      <c r="AO989" s="13"/>
      <c r="AP989" s="13"/>
      <c r="AQ989" s="12"/>
      <c r="AR989" s="13"/>
      <c r="AS989" s="13"/>
    </row>
    <row r="990" ht="24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2"/>
      <c r="AM990" s="12"/>
      <c r="AN990" s="13"/>
      <c r="AO990" s="13"/>
      <c r="AP990" s="13"/>
      <c r="AQ990" s="12"/>
      <c r="AR990" s="13"/>
      <c r="AS990" s="13"/>
    </row>
    <row r="991" ht="24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2"/>
      <c r="AM991" s="12"/>
      <c r="AN991" s="13"/>
      <c r="AO991" s="13"/>
      <c r="AP991" s="13"/>
      <c r="AQ991" s="12"/>
      <c r="AR991" s="13"/>
      <c r="AS991" s="13"/>
    </row>
    <row r="992" ht="24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2"/>
      <c r="AM992" s="12"/>
      <c r="AN992" s="13"/>
      <c r="AO992" s="13"/>
      <c r="AP992" s="13"/>
      <c r="AQ992" s="12"/>
      <c r="AR992" s="13"/>
      <c r="AS992" s="13"/>
    </row>
    <row r="993" ht="24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2"/>
      <c r="AM993" s="12"/>
      <c r="AN993" s="13"/>
      <c r="AO993" s="13"/>
      <c r="AP993" s="13"/>
      <c r="AQ993" s="12"/>
      <c r="AR993" s="13"/>
      <c r="AS993" s="13"/>
    </row>
    <row r="994" ht="24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2"/>
      <c r="AM994" s="12"/>
      <c r="AN994" s="13"/>
      <c r="AO994" s="13"/>
      <c r="AP994" s="13"/>
      <c r="AQ994" s="12"/>
      <c r="AR994" s="13"/>
      <c r="AS994" s="13"/>
    </row>
    <row r="995" ht="24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2"/>
      <c r="AM995" s="12"/>
      <c r="AN995" s="13"/>
      <c r="AO995" s="13"/>
      <c r="AP995" s="13"/>
      <c r="AQ995" s="12"/>
      <c r="AR995" s="13"/>
      <c r="AS995" s="13"/>
    </row>
    <row r="996" ht="24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2"/>
      <c r="AM996" s="12"/>
      <c r="AN996" s="13"/>
      <c r="AO996" s="13"/>
      <c r="AP996" s="13"/>
      <c r="AQ996" s="12"/>
      <c r="AR996" s="13"/>
      <c r="AS996" s="13"/>
    </row>
    <row r="997" ht="24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2"/>
      <c r="AM997" s="12"/>
      <c r="AN997" s="13"/>
      <c r="AO997" s="13"/>
      <c r="AP997" s="13"/>
      <c r="AQ997" s="12"/>
      <c r="AR997" s="13"/>
      <c r="AS997" s="13"/>
    </row>
    <row r="998" ht="24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2"/>
      <c r="AM998" s="12"/>
      <c r="AN998" s="13"/>
      <c r="AO998" s="13"/>
      <c r="AP998" s="13"/>
      <c r="AQ998" s="12"/>
      <c r="AR998" s="13"/>
      <c r="AS998" s="13"/>
    </row>
    <row r="999" ht="24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2"/>
      <c r="AM999" s="12"/>
      <c r="AN999" s="13"/>
      <c r="AO999" s="13"/>
      <c r="AP999" s="13"/>
      <c r="AQ999" s="12"/>
      <c r="AR999" s="13"/>
      <c r="AS999" s="13"/>
    </row>
    <row r="1000" ht="24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2"/>
      <c r="AM1000" s="12"/>
      <c r="AN1000" s="13"/>
      <c r="AO1000" s="13"/>
      <c r="AP1000" s="13"/>
      <c r="AQ1000" s="12"/>
      <c r="AR1000" s="13"/>
      <c r="AS1000" s="13"/>
    </row>
  </sheetData>
  <autoFilter ref="$B$3:$AN$12">
    <sortState ref="B3:AN12">
      <sortCondition ref="B3:B12"/>
    </sortState>
  </autoFilter>
  <conditionalFormatting sqref="D4:D7 F4:F7 G4:H4 K4:O8 R4:V4 Y4:AC4 P5 E6:E7 G6:H7 Y6:Y7 AJ6:AJ7 R7:R8 S7:S9 V7 X7 Z7:AI7 T8:T9 V9 Y9 AA9:AC9 AF9 AG9:AH10 AI9:AJ9">
    <cfRule type="cellIs" dxfId="9" priority="1" operator="equal">
      <formula>"INT - REC"</formula>
    </cfRule>
  </conditionalFormatting>
  <conditionalFormatting sqref="AK1:AK12 D4:J14 K4:K9 L4:M8 N4:N14 O4:O8 P4:Q14 R4:V4 W4:X14 Y4:AC4 AD4:AJ14 R6:R9 S6:S8 T6 U6:U9 V6:V8 Y6:Y8 Z6:Z9 AA6:AB8 AC6:AC10 T8 AP9:AP10 M10 O10:O12 AA10:AB10 K11:K12 L12:M12 R12:V12 Y12 AB12:AC12">
    <cfRule type="beginsWith" dxfId="0" priority="2" operator="beginsWith" text="PRE">
      <formula>LEFT((AK1),LEN("PRE"))=("PRE")</formula>
    </cfRule>
  </conditionalFormatting>
  <conditionalFormatting sqref="AK1:AK12 D4:J14 K4:K9 L4:M8 N4:N14 O4:O8 P4:Q14 R4:V4 W4:X14 Y4:AC4 AD4:AJ14 R6:R9 S6:S8 T6 U6:U9 V6:V8 Y6:Y8 Z6:Z9 AA6:AB8 AC6:AC10 T8 AP9:AP10 M10 O10:O12 AA10:AB10 K11:K12 L12:M12 R12:V12 Y12 AB12:AC12">
    <cfRule type="beginsWith" dxfId="1" priority="3" operator="beginsWith" text="VRE">
      <formula>LEFT((AK1),LEN("VRE"))=("VRE")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2" priority="4" operator="beginsWith" text="ONL">
      <formula>LEFT((AK1),LEN("ONL"))=("ONL")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3" priority="5" operator="beginsWith" text="ATR">
      <formula>LEFT((AK1),LEN("ATR"))=("ATR")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4" priority="6" operator="beginsWith" text="AUJ">
      <formula>LEFT((AK1),LEN("AUJ"))=("AUJ")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5" priority="7" operator="beginsWith" text="REC">
      <formula>LEFT((AK1),LEN("REC"))=("REC")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6" priority="8" operator="beginsWith" text="CLI">
      <formula>LEFT((AK1),LEN("CLI"))=("CLI")</formula>
    </cfRule>
  </conditionalFormatting>
  <conditionalFormatting sqref="AK1:AK12 D4:J14 K4:K9 L4:M8 N4:N14 O4:O8 P4:Q14 R4:V4 W4:X14 Y4:AC4 AD4:AJ14 R6:R9 S6:S8 T6 U6:U9 V6:V8 Y6:Y8 Z6:Z9 AA6:AB8 AC6:AC10 T8 M10 O10:O12 AA10:AB10 K11:K12 L12:M12 R12:V12 Y12 AB12:AC12">
    <cfRule type="beginsWith" dxfId="7" priority="9" operator="beginsWith" text="INT">
      <formula>LEFT((AK1),LEN("INT"))=("INT")</formula>
    </cfRule>
  </conditionalFormatting>
  <conditionalFormatting sqref="D4:J14 K4:K9 L4:M8 N4:N14 O4:O8 P4:Q14 R4:V4 W4:X14 Y4:AC4 AD4:AJ14 R6:R9 S6:S8 T6 U6:U9 V6:V8 Y6:Y8 Z6:Z9 AA6:AB8 AC6:AC10 T8 M10 O10:O12 AA10:AB10 K11:K12 L12:M12 R12:V12 Y12 AB12:AC12">
    <cfRule type="beginsWith" dxfId="8" priority="10" operator="beginsWith" text="CLIC">
      <formula>LEFT((D4),LEN("CLIC"))=("CLIC")</formula>
    </cfRule>
  </conditionalFormatting>
  <conditionalFormatting sqref="AB8">
    <cfRule type="beginsWith" dxfId="0" priority="11" operator="beginsWith" text="PRE">
      <formula>LEFT((AB8),LEN("PRE"))=("PRE")</formula>
    </cfRule>
  </conditionalFormatting>
  <conditionalFormatting sqref="AB8">
    <cfRule type="beginsWith" dxfId="1" priority="12" operator="beginsWith" text="VRE">
      <formula>LEFT((AB8),LEN("VRE"))=("VRE")</formula>
    </cfRule>
  </conditionalFormatting>
  <conditionalFormatting sqref="AB8">
    <cfRule type="beginsWith" dxfId="2" priority="13" operator="beginsWith" text="ONL">
      <formula>LEFT((AB8),LEN("ONL"))=("ONL")</formula>
    </cfRule>
  </conditionalFormatting>
  <conditionalFormatting sqref="AB8">
    <cfRule type="beginsWith" dxfId="3" priority="14" operator="beginsWith" text="ATR">
      <formula>LEFT((AB8),LEN("ATR"))=("ATR")</formula>
    </cfRule>
  </conditionalFormatting>
  <conditionalFormatting sqref="AB8">
    <cfRule type="beginsWith" dxfId="4" priority="15" operator="beginsWith" text="AUJ">
      <formula>LEFT((AB8),LEN("AUJ"))=("AUJ")</formula>
    </cfRule>
  </conditionalFormatting>
  <conditionalFormatting sqref="AB8">
    <cfRule type="beginsWith" dxfId="5" priority="16" operator="beginsWith" text="REC">
      <formula>LEFT((AB8),LEN("REC"))=("REC")</formula>
    </cfRule>
  </conditionalFormatting>
  <conditionalFormatting sqref="AB8">
    <cfRule type="beginsWith" dxfId="6" priority="17" operator="beginsWith" text="CLI">
      <formula>LEFT((AB8),LEN("CLI"))=("CLI")</formula>
    </cfRule>
  </conditionalFormatting>
  <conditionalFormatting sqref="AB8">
    <cfRule type="beginsWith" dxfId="7" priority="18" operator="beginsWith" text="INT">
      <formula>LEFT((AB8),LEN("INT"))=("INT")</formula>
    </cfRule>
  </conditionalFormatting>
  <conditionalFormatting sqref="AB8">
    <cfRule type="beginsWith" dxfId="8" priority="19" operator="beginsWith" text="CLIC">
      <formula>LEFT((AB8),LEN("CLIC"))=("CLIC")</formula>
    </cfRule>
  </conditionalFormatting>
  <conditionalFormatting sqref="AP4:AP5 AP7:AP9 AP12">
    <cfRule type="beginsWith" dxfId="2" priority="20" operator="beginsWith" text="ONL">
      <formula>LEFT((AP4),LEN("ONL"))=("ONL")</formula>
    </cfRule>
  </conditionalFormatting>
  <conditionalFormatting sqref="AP4:AP5 AP7:AP9 AP12">
    <cfRule type="beginsWith" dxfId="3" priority="21" operator="beginsWith" text="ATR">
      <formula>LEFT((AP4),LEN("ATR"))=("ATR")</formula>
    </cfRule>
  </conditionalFormatting>
  <conditionalFormatting sqref="AP4:AP5 AP7:AP9 AP12">
    <cfRule type="beginsWith" dxfId="4" priority="22" operator="beginsWith" text="AUJ">
      <formula>LEFT((AP4),LEN("AUJ"))=("AUJ")</formula>
    </cfRule>
  </conditionalFormatting>
  <conditionalFormatting sqref="AP4:AP5 AP7:AP9 AP12">
    <cfRule type="beginsWith" dxfId="5" priority="23" operator="beginsWith" text="REC">
      <formula>LEFT((AP4),LEN("REC"))=("REC")</formula>
    </cfRule>
  </conditionalFormatting>
  <conditionalFormatting sqref="AP4:AP5 AP7:AP9 AP12">
    <cfRule type="beginsWith" dxfId="6" priority="24" operator="beginsWith" text="CLI">
      <formula>LEFT((AP4),LEN("CLI"))=("CLI")</formula>
    </cfRule>
  </conditionalFormatting>
  <conditionalFormatting sqref="AP4:AP5 AP7:AP9 AP12">
    <cfRule type="beginsWith" dxfId="7" priority="25" operator="beginsWith" text="INT">
      <formula>LEFT((AP4),LEN("INT"))=("INT")</formula>
    </cfRule>
  </conditionalFormatting>
  <conditionalFormatting sqref="AP10">
    <cfRule type="beginsWith" dxfId="2" priority="26" operator="beginsWith" text="ONL">
      <formula>LEFT((AP10),LEN("ONL"))=("ONL")</formula>
    </cfRule>
  </conditionalFormatting>
  <conditionalFormatting sqref="AP10">
    <cfRule type="beginsWith" dxfId="3" priority="27" operator="beginsWith" text="ATR">
      <formula>LEFT((AP10),LEN("ATR"))=("ATR")</formula>
    </cfRule>
  </conditionalFormatting>
  <conditionalFormatting sqref="AP10">
    <cfRule type="beginsWith" dxfId="4" priority="28" operator="beginsWith" text="AUJ">
      <formula>LEFT((AP10),LEN("AUJ"))=("AUJ")</formula>
    </cfRule>
  </conditionalFormatting>
  <conditionalFormatting sqref="AP10">
    <cfRule type="beginsWith" dxfId="5" priority="29" operator="beginsWith" text="REC">
      <formula>LEFT((AP10),LEN("REC"))=("REC")</formula>
    </cfRule>
  </conditionalFormatting>
  <conditionalFormatting sqref="AP10">
    <cfRule type="beginsWith" dxfId="6" priority="30" operator="beginsWith" text="CLI">
      <formula>LEFT((AP10),LEN("CLI"))=("CLI")</formula>
    </cfRule>
  </conditionalFormatting>
  <conditionalFormatting sqref="AP10">
    <cfRule type="beginsWith" dxfId="7" priority="31" operator="beginsWith" text="INT">
      <formula>LEFT((AP10),LEN("INT"))=("INT")</formula>
    </cfRule>
  </conditionalFormatting>
  <conditionalFormatting sqref="AP6">
    <cfRule type="beginsWith" dxfId="2" priority="32" operator="beginsWith" text="ONL">
      <formula>LEFT((AP6),LEN("ONL"))=("ONL")</formula>
    </cfRule>
  </conditionalFormatting>
  <conditionalFormatting sqref="AP6">
    <cfRule type="beginsWith" dxfId="3" priority="33" operator="beginsWith" text="ATR">
      <formula>LEFT((AP6),LEN("ATR"))=("ATR")</formula>
    </cfRule>
  </conditionalFormatting>
  <conditionalFormatting sqref="AP6">
    <cfRule type="beginsWith" dxfId="4" priority="34" operator="beginsWith" text="AUJ">
      <formula>LEFT((AP6),LEN("AUJ"))=("AUJ")</formula>
    </cfRule>
  </conditionalFormatting>
  <conditionalFormatting sqref="AP6">
    <cfRule type="beginsWith" dxfId="5" priority="35" operator="beginsWith" text="REC">
      <formula>LEFT((AP6),LEN("REC"))=("REC")</formula>
    </cfRule>
  </conditionalFormatting>
  <conditionalFormatting sqref="AP6">
    <cfRule type="beginsWith" dxfId="6" priority="36" operator="beginsWith" text="CLI">
      <formula>LEFT((AP6),LEN("CLI"))=("CLI")</formula>
    </cfRule>
  </conditionalFormatting>
  <conditionalFormatting sqref="AP6">
    <cfRule type="beginsWith" dxfId="7" priority="37" operator="beginsWith" text="INT">
      <formula>LEFT((AP6),LEN("INT"))=("INT")</formula>
    </cfRule>
  </conditionalFormatting>
  <conditionalFormatting sqref="K6:M9 N6:N8 O6:O11 R7:S9 V7 T8:T9 V9 Y9:AC9 AF9:AJ9">
    <cfRule type="beginsWith" dxfId="0" priority="38" operator="beginsWith" text="PRE">
      <formula>LEFT((K6),LEN("PRE"))=("PRE")</formula>
    </cfRule>
  </conditionalFormatting>
  <conditionalFormatting sqref="K6:M9 N6:N8 O6:O11 R7:S9 V7 T8:T9 V9 Y9:AC9 AF9:AJ9">
    <cfRule type="beginsWith" dxfId="1" priority="39" operator="beginsWith" text="VRE">
      <formula>LEFT((K6),LEN("VRE"))=("VRE")</formula>
    </cfRule>
  </conditionalFormatting>
  <conditionalFormatting sqref="K6:M9 N6:N8 O6:O11 R7:S9 V7 T8:T9 V9 Y9:AC9 AF9:AJ9">
    <cfRule type="beginsWith" dxfId="2" priority="40" operator="beginsWith" text="ONL">
      <formula>LEFT((K6),LEN("ONL"))=("ONL")</formula>
    </cfRule>
  </conditionalFormatting>
  <conditionalFormatting sqref="K6:M9 N6:N8 O6:O11 R7:S9 V7 T8:T9 V9 Y9:AC9 AF9:AJ9">
    <cfRule type="beginsWith" dxfId="3" priority="41" operator="beginsWith" text="ATR">
      <formula>LEFT((K6),LEN("ATR"))=("ATR")</formula>
    </cfRule>
  </conditionalFormatting>
  <conditionalFormatting sqref="K6:M9 N6:N8 O6:O11 R7:S9 V7 T8:T9 V9 Y9:AC9 AF9:AJ9">
    <cfRule type="beginsWith" dxfId="4" priority="42" operator="beginsWith" text="AUJ">
      <formula>LEFT((K6),LEN("AUJ"))=("AUJ")</formula>
    </cfRule>
  </conditionalFormatting>
  <conditionalFormatting sqref="K6:M9 N6:N8 O6:O11 R7:S9 V7 T8:T9 V9 Y9:AC9 AF9:AJ9">
    <cfRule type="beginsWith" dxfId="5" priority="43" operator="beginsWith" text="REC">
      <formula>LEFT((K6),LEN("REC"))=("REC")</formula>
    </cfRule>
  </conditionalFormatting>
  <conditionalFormatting sqref="K6:M9 N6:N8 O6:O11 R7:S9 V7 T8:T9 V9 Y9:AC9 AF9:AJ9">
    <cfRule type="beginsWith" dxfId="6" priority="44" operator="beginsWith" text="CLI">
      <formula>LEFT((K6),LEN("CLI"))=("CLI")</formula>
    </cfRule>
  </conditionalFormatting>
  <conditionalFormatting sqref="K6:M9 N6:N8 O6:O11 R7:S9 V7 T8:T9 V9 Y9:AC9 AF9:AJ9">
    <cfRule type="beginsWith" dxfId="7" priority="45" operator="beginsWith" text="INT">
      <formula>LEFT((K6),LEN("INT"))=("INT")</formula>
    </cfRule>
  </conditionalFormatting>
  <conditionalFormatting sqref="K6:M9 N6:N8 O6:O11 R7:S9 V7 T8:T9 V9 Y9:AC9 AF9:AJ9">
    <cfRule type="beginsWith" dxfId="8" priority="46" operator="beginsWith" text="CLIC">
      <formula>LEFT((K6),LEN("CLIC"))=("CLIC")</formula>
    </cfRule>
  </conditionalFormatting>
  <conditionalFormatting sqref="N9 U9:V9 Y9 AA9:AC9 AF9:AJ9 U12">
    <cfRule type="beginsWith" dxfId="0" priority="47" operator="beginsWith" text="PRE">
      <formula>LEFT((N9),LEN("PRE"))=("PRE")</formula>
    </cfRule>
  </conditionalFormatting>
  <conditionalFormatting sqref="N9 U9:V9 Y9 AA9:AC9 AF9:AJ9 U12">
    <cfRule type="beginsWith" dxfId="1" priority="48" operator="beginsWith" text="VRE">
      <formula>LEFT((N9),LEN("VRE"))=("VRE")</formula>
    </cfRule>
  </conditionalFormatting>
  <conditionalFormatting sqref="N9 U9:V9 Y9 AA9:AC9 AF9:AJ9 U12">
    <cfRule type="beginsWith" dxfId="2" priority="49" operator="beginsWith" text="ONL">
      <formula>LEFT((N9),LEN("ONL"))=("ONL")</formula>
    </cfRule>
  </conditionalFormatting>
  <conditionalFormatting sqref="N9 U9:V9 Y9 AA9:AC9 AF9:AJ9 U12">
    <cfRule type="beginsWith" dxfId="3" priority="50" operator="beginsWith" text="ATR">
      <formula>LEFT((N9),LEN("ATR"))=("ATR")</formula>
    </cfRule>
  </conditionalFormatting>
  <conditionalFormatting sqref="N9 U9:V9 Y9 AA9:AC9 AF9:AJ9 U12">
    <cfRule type="beginsWith" dxfId="4" priority="51" operator="beginsWith" text="AUJ">
      <formula>LEFT((N9),LEN("AUJ"))=("AUJ")</formula>
    </cfRule>
  </conditionalFormatting>
  <conditionalFormatting sqref="N9 U9:V9 Y9 AA9:AC9 AF9:AJ9 U12">
    <cfRule type="beginsWith" dxfId="5" priority="52" operator="beginsWith" text="REC">
      <formula>LEFT((N9),LEN("REC"))=("REC")</formula>
    </cfRule>
  </conditionalFormatting>
  <conditionalFormatting sqref="N9 U9:V9 Y9 AA9:AC9 AF9:AJ9 U12">
    <cfRule type="beginsWith" dxfId="6" priority="53" operator="beginsWith" text="CLI">
      <formula>LEFT((N9),LEN("CLI"))=("CLI")</formula>
    </cfRule>
  </conditionalFormatting>
  <conditionalFormatting sqref="N9 U9:V9 Y9 AA9:AC9 AF9:AJ9 U12">
    <cfRule type="beginsWith" dxfId="7" priority="54" operator="beginsWith" text="INT">
      <formula>LEFT((N9),LEN("INT"))=("INT")</formula>
    </cfRule>
  </conditionalFormatting>
  <conditionalFormatting sqref="N9 U9:V9 Y9 AA9:AC9 AF9:AJ9 U12">
    <cfRule type="beginsWith" dxfId="8" priority="55" operator="beginsWith" text="CLIC">
      <formula>LEFT((N9),LEN("CLIC"))=("CLIC")</formula>
    </cfRule>
  </conditionalFormatting>
  <conditionalFormatting sqref="Y9:AB9">
    <cfRule type="beginsWith" dxfId="0" priority="56" operator="beginsWith" text="PRE">
      <formula>LEFT((Y9),LEN("PRE"))=("PRE")</formula>
    </cfRule>
  </conditionalFormatting>
  <conditionalFormatting sqref="Y9:AB9">
    <cfRule type="beginsWith" dxfId="1" priority="57" operator="beginsWith" text="VRE">
      <formula>LEFT((Y9),LEN("VRE"))=("VRE")</formula>
    </cfRule>
  </conditionalFormatting>
  <conditionalFormatting sqref="Y9:AB9">
    <cfRule type="beginsWith" dxfId="2" priority="58" operator="beginsWith" text="ONL">
      <formula>LEFT((Y9),LEN("ONL"))=("ONL")</formula>
    </cfRule>
  </conditionalFormatting>
  <conditionalFormatting sqref="Y9:AB9">
    <cfRule type="beginsWith" dxfId="3" priority="59" operator="beginsWith" text="ATR">
      <formula>LEFT((Y9),LEN("ATR"))=("ATR")</formula>
    </cfRule>
  </conditionalFormatting>
  <conditionalFormatting sqref="Y9:AB9">
    <cfRule type="beginsWith" dxfId="4" priority="60" operator="beginsWith" text="AUJ">
      <formula>LEFT((Y9),LEN("AUJ"))=("AUJ")</formula>
    </cfRule>
  </conditionalFormatting>
  <conditionalFormatting sqref="Y9:AB9">
    <cfRule type="beginsWith" dxfId="5" priority="61" operator="beginsWith" text="REC">
      <formula>LEFT((Y9),LEN("REC"))=("REC")</formula>
    </cfRule>
  </conditionalFormatting>
  <conditionalFormatting sqref="Y9:AB9">
    <cfRule type="beginsWith" dxfId="6" priority="62" operator="beginsWith" text="CLI">
      <formula>LEFT((Y9),LEN("CLI"))=("CLI")</formula>
    </cfRule>
  </conditionalFormatting>
  <conditionalFormatting sqref="Y9:AB9">
    <cfRule type="beginsWith" dxfId="7" priority="63" operator="beginsWith" text="INT">
      <formula>LEFT((Y9),LEN("INT"))=("INT")</formula>
    </cfRule>
  </conditionalFormatting>
  <conditionalFormatting sqref="Y9:AB9">
    <cfRule type="beginsWith" dxfId="8" priority="64" operator="beginsWith" text="CLIC">
      <formula>LEFT((Y9),LEN("CLIC"))=("CLIC")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0" priority="65" operator="beginsWith" text="PRE">
      <formula>LEFT((D4),LEN("PRE"))=("PRE")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1" priority="66" operator="beginsWith" text="VRE">
      <formula>LEFT((D4),LEN("VRE"))=("VRE")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2" priority="67" operator="beginsWith" text="ONL">
      <formula>LEFT((D4),LEN("ONL"))=("ONL")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3" priority="68" operator="beginsWith" text="ATR">
      <formula>LEFT((D4),LEN("ATR"))=("ATR")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4" priority="69" operator="beginsWith" text="AUJ">
      <formula>LEFT((D4),LEN("AUJ"))=("AUJ")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5" priority="70" operator="beginsWith" text="REC">
      <formula>LEFT((D4),LEN("REC"))=("REC")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6" priority="71" operator="beginsWith" text="CLI">
      <formula>LEFT((D4),LEN("CLI"))=("CLI")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7" priority="72" operator="beginsWith" text="INT">
      <formula>LEFT((D4),LEN("INT"))=("INT")</formula>
    </cfRule>
  </conditionalFormatting>
  <conditionalFormatting sqref="D4:D5 F4:F5 H4 K5:O8 P5 G6:G7 Y6:Y8 Z6:AB6 AC6:AC8 AF6:AF8 AG6:AI6 R7:S8 U7:U9 V7:V8 X7 AD7:AE7 T8 Z8:AB8 AG8:AJ8 AG10:AJ10 R12:V12 AB12:AC12 AF12:AG12 AI12">
    <cfRule type="beginsWith" dxfId="8" priority="73" operator="beginsWith" text="CLIC">
      <formula>LEFT((D4),LEN("CLIC"))=("CLIC")</formula>
    </cfRule>
  </conditionalFormatting>
  <conditionalFormatting sqref="Y6:Y7 Z6:AB6 AC6:AC7 AF6:AF8 AG6:AJ6 X7 AD7:AE7 AG8:AI8 AJ8:AJ13 AH10:AI10 AH12">
    <cfRule type="beginsWith" dxfId="0" priority="74" operator="beginsWith" text="PRE">
      <formula>LEFT((Y6),LEN("PRE"))=("PRE")</formula>
    </cfRule>
  </conditionalFormatting>
  <conditionalFormatting sqref="Y6:Y7 Z6:AB6 AC6:AC7 AF6:AF8 AG6:AJ6 X7 AD7:AE7 AG8:AI8 AJ8:AJ13 AH10:AI10 AH12">
    <cfRule type="beginsWith" dxfId="1" priority="75" operator="beginsWith" text="VRE">
      <formula>LEFT((Y6),LEN("VRE"))=("VRE")</formula>
    </cfRule>
  </conditionalFormatting>
  <conditionalFormatting sqref="Y6:Y7 Z6:AB6 AC6:AC7 AF6:AF8 AG6:AJ6 X7 AD7:AE7 AG8:AI8 AJ8:AJ13 AH10:AI10 AH12">
    <cfRule type="beginsWith" dxfId="2" priority="76" operator="beginsWith" text="ONL">
      <formula>LEFT((Y6),LEN("ONL"))=("ONL")</formula>
    </cfRule>
  </conditionalFormatting>
  <conditionalFormatting sqref="Y6:Y7 Z6:AB6 AC6:AC7 AF6:AF8 AG6:AJ6 X7 AD7:AE7 AG8:AI8 AJ8:AJ13 AH10:AI10 AH12">
    <cfRule type="beginsWith" dxfId="3" priority="77" operator="beginsWith" text="ATR">
      <formula>LEFT((Y6),LEN("ATR"))=("ATR")</formula>
    </cfRule>
  </conditionalFormatting>
  <conditionalFormatting sqref="Y6:Y7 Z6:AB6 AC6:AC7 AF6:AF8 AG6:AJ6 X7 AD7:AE7 AG8:AI8 AJ8:AJ13 AH10:AI10 AH12">
    <cfRule type="beginsWith" dxfId="4" priority="78" operator="beginsWith" text="AUJ">
      <formula>LEFT((Y6),LEN("AUJ"))=("AUJ")</formula>
    </cfRule>
  </conditionalFormatting>
  <conditionalFormatting sqref="Y6:Y7 Z6:AB6 AC6:AC7 AF6:AF8 AG6:AJ6 X7 AD7:AE7 AG8:AI8 AJ8:AJ13 AH10:AI10 AH12">
    <cfRule type="beginsWith" dxfId="5" priority="79" operator="beginsWith" text="REC">
      <formula>LEFT((Y6),LEN("REC"))=("REC")</formula>
    </cfRule>
  </conditionalFormatting>
  <conditionalFormatting sqref="Y6:Y7 Z6:AB6 AC6:AC7 AF6:AF8 AG6:AJ6 X7 AD7:AE7 AG8:AI8 AJ8:AJ13 AH10:AI10 AH12">
    <cfRule type="beginsWith" dxfId="6" priority="80" operator="beginsWith" text="CLI">
      <formula>LEFT((Y6),LEN("CLI"))=("CLI")</formula>
    </cfRule>
  </conditionalFormatting>
  <conditionalFormatting sqref="Y6:Y7 Z6:AB6 AC6:AC7 AF6:AF8 AG6:AJ6 X7 AD7:AE7 AG8:AI8 AJ8:AJ13 AH10:AI10 AH12">
    <cfRule type="beginsWith" dxfId="7" priority="81" operator="beginsWith" text="INT">
      <formula>LEFT((Y6),LEN("INT"))=("INT")</formula>
    </cfRule>
  </conditionalFormatting>
  <conditionalFormatting sqref="Y6:Y7 Z6:AB6 AC6:AC7 AF6:AF8 AG6:AJ6 X7 AD7:AE7 AG8:AI8 AJ8:AJ13 AH10:AI10 AH12">
    <cfRule type="beginsWith" dxfId="8" priority="82" operator="beginsWith" text="CLIC">
      <formula>LEFT((Y6),LEN("CLIC"))=("CLIC")</formula>
    </cfRule>
  </conditionalFormatting>
  <conditionalFormatting sqref="D4:D5 F4:F5 H4 K4:O14 R4:V14 Y4:Y11 Z4:AC14 AF4:AJ14 P5 G6:G7 X7 AD7:AE7 Y13:Y14">
    <cfRule type="beginsWith" dxfId="0" priority="83" operator="beginsWith" text="PRE">
      <formula>LEFT((D4),LEN("PRE"))=("PRE")</formula>
    </cfRule>
  </conditionalFormatting>
  <conditionalFormatting sqref="D4:D5 F4:F5 H4 K4:O14 R4:V14 Y4:Y11 Z4:AC14 AF4:AJ14 P5 G6:G7 X7 AD7:AE7 Y13:Y14">
    <cfRule type="beginsWith" dxfId="1" priority="84" operator="beginsWith" text="VRE">
      <formula>LEFT((D4),LEN("VRE"))=("VRE")</formula>
    </cfRule>
  </conditionalFormatting>
  <conditionalFormatting sqref="D4:D5 F4:F5 H4 K4:O14 R4:V14 Y4:Y11 Z4:AC14 AF4:AJ14 P5 G6:G7 X7 AD7:AE7 Y13:Y14">
    <cfRule type="beginsWith" dxfId="2" priority="85" operator="beginsWith" text="ONL">
      <formula>LEFT((D4),LEN("ONL"))=("ONL")</formula>
    </cfRule>
  </conditionalFormatting>
  <conditionalFormatting sqref="D4:D5 F4:F5 H4 K4:O14 R4:V14 Y4:Y11 Z4:AC14 AF4:AJ14 P5 G6:G7 X7 AD7:AE7 Y13:Y14">
    <cfRule type="beginsWith" dxfId="3" priority="86" operator="beginsWith" text="ATR">
      <formula>LEFT((D4),LEN("ATR"))=("ATR")</formula>
    </cfRule>
  </conditionalFormatting>
  <conditionalFormatting sqref="D4:D5 F4:F5 H4 K4:O14 R4:V14 Y4:Y11 Z4:AC14 AF4:AJ14 P5 G6:G7 X7 AD7:AE7 Y13:Y14">
    <cfRule type="beginsWith" dxfId="4" priority="87" operator="beginsWith" text="AUJ">
      <formula>LEFT((D4),LEN("AUJ"))=("AUJ")</formula>
    </cfRule>
  </conditionalFormatting>
  <conditionalFormatting sqref="D4:D5 F4:F5 H4 K4:O14 R4:V14 Y4:Y11 Z4:AC14 AF4:AJ14 P5 G6:G7 X7 AD7:AE7 Y13:Y14">
    <cfRule type="beginsWith" dxfId="5" priority="88" operator="beginsWith" text="REC">
      <formula>LEFT((D4),LEN("REC"))=("REC")</formula>
    </cfRule>
  </conditionalFormatting>
  <conditionalFormatting sqref="D4:D5 F4:F5 H4 K4:O14 R4:V14 Y4:Y11 Z4:AC14 AF4:AJ14 P5 G6:G7 X7 AD7:AE7 Y13:Y14">
    <cfRule type="beginsWith" dxfId="6" priority="89" operator="beginsWith" text="CLI">
      <formula>LEFT((D4),LEN("CLI"))=("CLI")</formula>
    </cfRule>
  </conditionalFormatting>
  <conditionalFormatting sqref="D4:D5 F4:F5 H4 K4:O14 R4:V14 Y4:Y11 Z4:AC14 AF4:AJ14 P5 G6:G7 X7 AD7:AE7 Y13:Y14">
    <cfRule type="beginsWith" dxfId="7" priority="90" operator="beginsWith" text="INT">
      <formula>LEFT((D4),LEN("INT"))=("INT")</formula>
    </cfRule>
  </conditionalFormatting>
  <conditionalFormatting sqref="D4:D5 F4:F5 H4 K4:O14 R4:V14 Y4:Y11 Z4:AC14 AF4:AJ14 P5 G6:G7 X7 AD7:AE7 Y13:Y14">
    <cfRule type="beginsWith" dxfId="8" priority="91" operator="beginsWith" text="CLIC">
      <formula>LEFT((D4),LEN("CLIC"))=("CLIC")</formula>
    </cfRule>
  </conditionalFormatting>
  <conditionalFormatting sqref="R4:V14 Y4:Y11 Z4:AC14 AF4:AG14 O6:O7 AH6:AI12 AJ6:AJ13 X7 AD7:AE7 N9 Y13:Y14">
    <cfRule type="beginsWith" dxfId="0" priority="92" operator="beginsWith" text="PRE">
      <formula>LEFT((R4),LEN("PRE"))=("PRE")</formula>
    </cfRule>
  </conditionalFormatting>
  <conditionalFormatting sqref="R4:V14 Y4:Y11 Z4:AC14 AF4:AG14 O6:O7 AH6:AI12 AJ6:AJ13 X7 AD7:AE7 N9 Y13:Y14">
    <cfRule type="beginsWith" dxfId="1" priority="93" operator="beginsWith" text="VRE">
      <formula>LEFT((R4),LEN("VRE"))=("VRE")</formula>
    </cfRule>
  </conditionalFormatting>
  <conditionalFormatting sqref="R4:V14 Y4:Y11 Z4:AC14 AF4:AG14 O6:O7 AH6:AI12 AJ6:AJ13 X7 AD7:AE7 N9 Y13:Y14">
    <cfRule type="beginsWith" dxfId="2" priority="94" operator="beginsWith" text="ONL">
      <formula>LEFT((R4),LEN("ONL"))=("ONL")</formula>
    </cfRule>
  </conditionalFormatting>
  <conditionalFormatting sqref="R4:V14 Y4:Y11 Z4:AC14 AF4:AG14 O6:O7 AH6:AI12 AJ6:AJ13 X7 AD7:AE7 N9 Y13:Y14">
    <cfRule type="beginsWith" dxfId="3" priority="95" operator="beginsWith" text="ATR">
      <formula>LEFT((R4),LEN("ATR"))=("ATR")</formula>
    </cfRule>
  </conditionalFormatting>
  <conditionalFormatting sqref="R4:V14 Y4:Y11 Z4:AC14 AF4:AG14 O6:O7 AH6:AI12 AJ6:AJ13 X7 AD7:AE7 N9 Y13:Y14">
    <cfRule type="beginsWith" dxfId="4" priority="96" operator="beginsWith" text="AUJ">
      <formula>LEFT((R4),LEN("AUJ"))=("AUJ")</formula>
    </cfRule>
  </conditionalFormatting>
  <conditionalFormatting sqref="R4:V14 Y4:Y11 Z4:AC14 AF4:AG14 O6:O7 AH6:AI12 AJ6:AJ13 X7 AD7:AE7 N9 Y13:Y14">
    <cfRule type="beginsWith" dxfId="5" priority="97" operator="beginsWith" text="REC">
      <formula>LEFT((R4),LEN("REC"))=("REC")</formula>
    </cfRule>
  </conditionalFormatting>
  <conditionalFormatting sqref="R4:V14 Y4:Y11 Z4:AC14 AF4:AG14 O6:O7 AH6:AI12 AJ6:AJ13 X7 AD7:AE7 N9 Y13:Y14">
    <cfRule type="beginsWith" dxfId="6" priority="98" operator="beginsWith" text="CLI">
      <formula>LEFT((R4),LEN("CLI"))=("CLI")</formula>
    </cfRule>
  </conditionalFormatting>
  <conditionalFormatting sqref="R4:V14 Y4:Y11 Z4:AC14 AF4:AG14 O6:O7 AH6:AI12 AJ6:AJ13 X7 AD7:AE7 N9 Y13:Y14">
    <cfRule type="beginsWith" dxfId="7" priority="99" operator="beginsWith" text="INT">
      <formula>LEFT((R4),LEN("INT"))=("INT")</formula>
    </cfRule>
  </conditionalFormatting>
  <conditionalFormatting sqref="R4:V14 Y4:Y11 Z4:AC14 AF4:AG14 O6:O7 AH6:AI12 AJ6:AJ13 X7 AD7:AE7 N9 Y13:Y14">
    <cfRule type="beginsWith" dxfId="8" priority="100" operator="beginsWith" text="CLIC">
      <formula>LEFT((R4),LEN("CLIC"))=("CLIC")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0" priority="101" operator="beginsWith" text="PRE">
      <formula>LEFT((D4),LEN("PRE"))=("PRE")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1" priority="102" operator="beginsWith" text="VRE">
      <formula>LEFT((D4),LEN("VRE"))=("VRE")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2" priority="103" operator="beginsWith" text="ONL">
      <formula>LEFT((D4),LEN("ONL"))=("ONL")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3" priority="104" operator="beginsWith" text="ATR">
      <formula>LEFT((D4),LEN("ATR"))=("ATR")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4" priority="105" operator="beginsWith" text="AUJ">
      <formula>LEFT((D4),LEN("AUJ"))=("AUJ")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5" priority="106" operator="beginsWith" text="REC">
      <formula>LEFT((D4),LEN("REC"))=("REC")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6" priority="107" operator="beginsWith" text="CLI">
      <formula>LEFT((D4),LEN("CLI"))=("CLI")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7" priority="108" operator="beginsWith" text="INT">
      <formula>LEFT((D4),LEN("INT"))=("INT")</formula>
    </cfRule>
  </conditionalFormatting>
  <conditionalFormatting sqref="D4:D5 F4:F5 H4 K5:O8 P5 G6:G7 R6:T8 U6:U9 V6:V8 Y6:Y8 Z6:AB6 AC6:AC8 AF6:AF8 AG6:AJ6 X7 AD7:AE7 Z8:AB8 AG8:AJ8 K10:O10 AA10:AC10 AF10:AJ10 R12:V12 AB12:AC12 AF12:AG12 AI12">
    <cfRule type="beginsWith" dxfId="8" priority="109" operator="beginsWith" text="CLIC">
      <formula>LEFT((D4),LEN("CLIC"))=("CLIC")</formula>
    </cfRule>
  </conditionalFormatting>
  <conditionalFormatting sqref="R9:T10 V9:V11 Y9:AC9 AF9:AJ9 U10:U12">
    <cfRule type="beginsWith" dxfId="0" priority="110" operator="beginsWith" text="PRE">
      <formula>LEFT((R9),LEN("PRE"))=("PRE")</formula>
    </cfRule>
  </conditionalFormatting>
  <conditionalFormatting sqref="R9:T10 V9:V11 Y9:AC9 AF9:AJ9 U10:U12">
    <cfRule type="beginsWith" dxfId="1" priority="111" operator="beginsWith" text="VRE">
      <formula>LEFT((R9),LEN("VRE"))=("VRE")</formula>
    </cfRule>
  </conditionalFormatting>
  <conditionalFormatting sqref="R9:T10 V9:V11 Y9:AC9 AF9:AJ9 U10:U12">
    <cfRule type="beginsWith" dxfId="2" priority="112" operator="beginsWith" text="ONL">
      <formula>LEFT((R9),LEN("ONL"))=("ONL")</formula>
    </cfRule>
  </conditionalFormatting>
  <conditionalFormatting sqref="R9:T10 V9:V11 Y9:AC9 AF9:AJ9 U10:U12">
    <cfRule type="beginsWith" dxfId="3" priority="113" operator="beginsWith" text="ATR">
      <formula>LEFT((R9),LEN("ATR"))=("ATR")</formula>
    </cfRule>
  </conditionalFormatting>
  <conditionalFormatting sqref="R9:T10 V9:V11 Y9:AC9 AF9:AJ9 U10:U12">
    <cfRule type="beginsWith" dxfId="4" priority="114" operator="beginsWith" text="AUJ">
      <formula>LEFT((R9),LEN("AUJ"))=("AUJ")</formula>
    </cfRule>
  </conditionalFormatting>
  <conditionalFormatting sqref="R9:T10 V9:V11 Y9:AC9 AF9:AJ9 U10:U12">
    <cfRule type="beginsWith" dxfId="5" priority="115" operator="beginsWith" text="REC">
      <formula>LEFT((R9),LEN("REC"))=("REC")</formula>
    </cfRule>
  </conditionalFormatting>
  <conditionalFormatting sqref="R9:T10 V9:V11 Y9:AC9 AF9:AJ9 U10:U12">
    <cfRule type="beginsWith" dxfId="6" priority="116" operator="beginsWith" text="CLI">
      <formula>LEFT((R9),LEN("CLI"))=("CLI")</formula>
    </cfRule>
  </conditionalFormatting>
  <conditionalFormatting sqref="R9:T10 V9:V11 Y9:AC9 AF9:AJ9 U10:U12">
    <cfRule type="beginsWith" dxfId="7" priority="117" operator="beginsWith" text="INT">
      <formula>LEFT((R9),LEN("INT"))=("INT")</formula>
    </cfRule>
  </conditionalFormatting>
  <conditionalFormatting sqref="R9:T10 V9:V11 Y9:AC9 AF9:AJ9 U10:U12">
    <cfRule type="beginsWith" dxfId="8" priority="118" operator="beginsWith" text="CLIC">
      <formula>LEFT((R9),LEN("CLIC"))=("CLIC")</formula>
    </cfRule>
  </conditionalFormatting>
  <conditionalFormatting sqref="K10:O11 AA10:AC10 AF10">
    <cfRule type="beginsWith" dxfId="0" priority="119" operator="beginsWith" text="PRE">
      <formula>LEFT((K10),LEN("PRE"))=("PRE")</formula>
    </cfRule>
  </conditionalFormatting>
  <conditionalFormatting sqref="K10:O11 AA10:AC10 AF10">
    <cfRule type="beginsWith" dxfId="1" priority="120" operator="beginsWith" text="VRE">
      <formula>LEFT((K10),LEN("VRE"))=("VRE")</formula>
    </cfRule>
  </conditionalFormatting>
  <conditionalFormatting sqref="K10:O11 AA10:AC10 AF10">
    <cfRule type="beginsWith" dxfId="2" priority="121" operator="beginsWith" text="ONL">
      <formula>LEFT((K10),LEN("ONL"))=("ONL")</formula>
    </cfRule>
  </conditionalFormatting>
  <conditionalFormatting sqref="K10:O11 AA10:AC10 AF10">
    <cfRule type="beginsWith" dxfId="3" priority="122" operator="beginsWith" text="ATR">
      <formula>LEFT((K10),LEN("ATR"))=("ATR")</formula>
    </cfRule>
  </conditionalFormatting>
  <conditionalFormatting sqref="K10:O11 AA10:AC10 AF10">
    <cfRule type="beginsWith" dxfId="4" priority="123" operator="beginsWith" text="AUJ">
      <formula>LEFT((K10),LEN("AUJ"))=("AUJ")</formula>
    </cfRule>
  </conditionalFormatting>
  <conditionalFormatting sqref="K10:O11 AA10:AC10 AF10">
    <cfRule type="beginsWith" dxfId="5" priority="124" operator="beginsWith" text="REC">
      <formula>LEFT((K10),LEN("REC"))=("REC")</formula>
    </cfRule>
  </conditionalFormatting>
  <conditionalFormatting sqref="K10:O11 AA10:AC10 AF10">
    <cfRule type="beginsWith" dxfId="6" priority="125" operator="beginsWith" text="CLI">
      <formula>LEFT((K10),LEN("CLI"))=("CLI")</formula>
    </cfRule>
  </conditionalFormatting>
  <conditionalFormatting sqref="K10:O11 AA10:AC10 AF10">
    <cfRule type="beginsWith" dxfId="7" priority="126" operator="beginsWith" text="INT">
      <formula>LEFT((K10),LEN("INT"))=("INT")</formula>
    </cfRule>
  </conditionalFormatting>
  <conditionalFormatting sqref="K10:O11 AA10:AC10 AF10">
    <cfRule type="beginsWith" dxfId="8" priority="127" operator="beginsWith" text="CLIC">
      <formula>LEFT((K10),LEN("CLIC"))=("CLIC")</formula>
    </cfRule>
  </conditionalFormatting>
  <conditionalFormatting sqref="R11:V11 Y11:AC11 AF11:AJ11">
    <cfRule type="beginsWith" dxfId="0" priority="128" operator="beginsWith" text="PRE">
      <formula>LEFT((R11),LEN("PRE"))=("PRE")</formula>
    </cfRule>
  </conditionalFormatting>
  <conditionalFormatting sqref="R11:V11 Y11:AC11 AF11:AJ11">
    <cfRule type="beginsWith" dxfId="1" priority="129" operator="beginsWith" text="VRE">
      <formula>LEFT((R11),LEN("VRE"))=("VRE")</formula>
    </cfRule>
  </conditionalFormatting>
  <conditionalFormatting sqref="R11:V11 Y11:AC11 AF11:AJ11">
    <cfRule type="beginsWith" dxfId="2" priority="130" operator="beginsWith" text="ONL">
      <formula>LEFT((R11),LEN("ONL"))=("ONL")</formula>
    </cfRule>
  </conditionalFormatting>
  <conditionalFormatting sqref="R11:V11 Y11:AC11 AF11:AJ11">
    <cfRule type="beginsWith" dxfId="3" priority="131" operator="beginsWith" text="ATR">
      <formula>LEFT((R11),LEN("ATR"))=("ATR")</formula>
    </cfRule>
  </conditionalFormatting>
  <conditionalFormatting sqref="R11:V11 Y11:AC11 AF11:AJ11">
    <cfRule type="beginsWith" dxfId="4" priority="132" operator="beginsWith" text="AUJ">
      <formula>LEFT((R11),LEN("AUJ"))=("AUJ")</formula>
    </cfRule>
  </conditionalFormatting>
  <conditionalFormatting sqref="R11:V11 Y11:AC11 AF11:AJ11">
    <cfRule type="beginsWith" dxfId="5" priority="133" operator="beginsWith" text="REC">
      <formula>LEFT((R11),LEN("REC"))=("REC")</formula>
    </cfRule>
  </conditionalFormatting>
  <conditionalFormatting sqref="R11:V11 Y11:AC11 AF11:AJ11">
    <cfRule type="beginsWith" dxfId="6" priority="134" operator="beginsWith" text="CLI">
      <formula>LEFT((R11),LEN("CLI"))=("CLI")</formula>
    </cfRule>
  </conditionalFormatting>
  <conditionalFormatting sqref="R11:V11 Y11:AC11 AF11:AJ11">
    <cfRule type="beginsWith" dxfId="7" priority="135" operator="beginsWith" text="INT">
      <formula>LEFT((R11),LEN("INT"))=("INT")</formula>
    </cfRule>
  </conditionalFormatting>
  <conditionalFormatting sqref="R11:V11 Y11:AC11 AF11:AJ11">
    <cfRule type="beginsWith" dxfId="8" priority="136" operator="beginsWith" text="CLIC">
      <formula>LEFT((R11),LEN("CLIC"))=("CLIC")</formula>
    </cfRule>
  </conditionalFormatting>
  <conditionalFormatting sqref="D4:D5 F4:F5 H4 K4:O14 R4:V14 Y4:Y11 Z4:AC14 AF4:AJ14 P5 G6:G7 X7 AD7:AE7 Y13:Y14">
    <cfRule type="beginsWith" dxfId="0" priority="137" operator="beginsWith" text="PRE">
      <formula>LEFT((D4),LEN("PRE"))=("PRE")</formula>
    </cfRule>
  </conditionalFormatting>
  <conditionalFormatting sqref="D4:D5 F4:F5 H4 K4:O14 R4:V14 Y4:Y11 Z4:AC14 AF4:AJ14 P5 G6:G7 X7 AD7:AE7 Y13:Y14">
    <cfRule type="beginsWith" dxfId="1" priority="138" operator="beginsWith" text="VRE">
      <formula>LEFT((D4),LEN("VRE"))=("VRE")</formula>
    </cfRule>
  </conditionalFormatting>
  <conditionalFormatting sqref="D4:D5 F4:F5 H4 K4:O14 R4:V14 Y4:Y11 Z4:AC14 AF4:AJ14 P5 G6:G7 X7 AD7:AE7 Y13:Y14">
    <cfRule type="beginsWith" dxfId="2" priority="139" operator="beginsWith" text="ONL">
      <formula>LEFT((D4),LEN("ONL"))=("ONL")</formula>
    </cfRule>
  </conditionalFormatting>
  <conditionalFormatting sqref="D4:D5 F4:F5 H4 K4:O14 R4:V14 Y4:Y11 Z4:AC14 AF4:AJ14 P5 G6:G7 X7 AD7:AE7 Y13:Y14">
    <cfRule type="beginsWith" dxfId="3" priority="140" operator="beginsWith" text="ATR">
      <formula>LEFT((D4),LEN("ATR"))=("ATR")</formula>
    </cfRule>
  </conditionalFormatting>
  <conditionalFormatting sqref="D4:D5 F4:F5 H4 K4:O14 R4:V14 Y4:Y11 Z4:AC14 AF4:AJ14 P5 G6:G7 X7 AD7:AE7 Y13:Y14">
    <cfRule type="beginsWith" dxfId="4" priority="141" operator="beginsWith" text="AUJ">
      <formula>LEFT((D4),LEN("AUJ"))=("AUJ")</formula>
    </cfRule>
  </conditionalFormatting>
  <conditionalFormatting sqref="D4:D5 F4:F5 H4 K4:O14 R4:V14 Y4:Y11 Z4:AC14 AF4:AJ14 P5 G6:G7 X7 AD7:AE7 Y13:Y14">
    <cfRule type="beginsWith" dxfId="5" priority="142" operator="beginsWith" text="REC">
      <formula>LEFT((D4),LEN("REC"))=("REC")</formula>
    </cfRule>
  </conditionalFormatting>
  <conditionalFormatting sqref="D4:D5 F4:F5 H4 K4:O14 R4:V14 Y4:Y11 Z4:AC14 AF4:AJ14 P5 G6:G7 X7 AD7:AE7 Y13:Y14">
    <cfRule type="beginsWith" dxfId="6" priority="143" operator="beginsWith" text="CLI">
      <formula>LEFT((D4),LEN("CLI"))=("CLI")</formula>
    </cfRule>
  </conditionalFormatting>
  <conditionalFormatting sqref="D4:D5 F4:F5 H4 K4:O14 R4:V14 Y4:Y11 Z4:AC14 AF4:AJ14 P5 G6:G7 X7 AD7:AE7 Y13:Y14">
    <cfRule type="beginsWith" dxfId="7" priority="144" operator="beginsWith" text="INT">
      <formula>LEFT((D4),LEN("INT"))=("INT")</formula>
    </cfRule>
  </conditionalFormatting>
  <conditionalFormatting sqref="D4:D5 F4:F5 H4 K4:O14 R4:V14 Y4:Y11 Z4:AC14 AF4:AJ14 P5 G6:G7 X7 AD7:AE7 Y13:Y14">
    <cfRule type="beginsWith" dxfId="8" priority="145" operator="beginsWith" text="CLIC">
      <formula>LEFT((D4),LEN("CLIC"))=("CLIC")</formula>
    </cfRule>
  </conditionalFormatting>
  <conditionalFormatting sqref="R4:V14 Y4:Y11 Z4:AC14 K6:N7 O6 AF6:AF12 AG6:AG9 AH6:AI12 X7 AD7:AE7 AJ7:AJ12 N9 AG11:AG12 Y13:Y14">
    <cfRule type="beginsWith" dxfId="0" priority="146" operator="beginsWith" text="PRE">
      <formula>LEFT((R4),LEN("PRE"))=("PRE")</formula>
    </cfRule>
  </conditionalFormatting>
  <conditionalFormatting sqref="R4:V14 Y4:Y11 Z4:AC14 K6:N7 O6 AF6:AF12 AG6:AG9 AH6:AI12 X7 AD7:AE7 AJ7:AJ12 N9 AG11:AG12 Y13:Y14">
    <cfRule type="beginsWith" dxfId="1" priority="147" operator="beginsWith" text="VRE">
      <formula>LEFT((R4),LEN("VRE"))=("VRE")</formula>
    </cfRule>
  </conditionalFormatting>
  <conditionalFormatting sqref="R4:V14 Y4:Y11 Z4:AC14 K6:N7 O6 AF6:AF12 AG6:AG9 AH6:AI12 X7 AD7:AE7 AJ7:AJ12 N9 AG11:AG12 Y13:Y14">
    <cfRule type="beginsWith" dxfId="2" priority="148" operator="beginsWith" text="ONL">
      <formula>LEFT((R4),LEN("ONL"))=("ONL")</formula>
    </cfRule>
  </conditionalFormatting>
  <conditionalFormatting sqref="R4:V14 Y4:Y11 Z4:AC14 K6:N7 O6 AF6:AF12 AG6:AG9 AH6:AI12 X7 AD7:AE7 AJ7:AJ12 N9 AG11:AG12 Y13:Y14">
    <cfRule type="beginsWith" dxfId="3" priority="149" operator="beginsWith" text="ATR">
      <formula>LEFT((R4),LEN("ATR"))=("ATR")</formula>
    </cfRule>
  </conditionalFormatting>
  <conditionalFormatting sqref="R4:V14 Y4:Y11 Z4:AC14 K6:N7 O6 AF6:AF12 AG6:AG9 AH6:AI12 X7 AD7:AE7 AJ7:AJ12 N9 AG11:AG12 Y13:Y14">
    <cfRule type="beginsWith" dxfId="4" priority="150" operator="beginsWith" text="AUJ">
      <formula>LEFT((R4),LEN("AUJ"))=("AUJ")</formula>
    </cfRule>
  </conditionalFormatting>
  <conditionalFormatting sqref="R4:V14 Y4:Y11 Z4:AC14 K6:N7 O6 AF6:AF12 AG6:AG9 AH6:AI12 X7 AD7:AE7 AJ7:AJ12 N9 AG11:AG12 Y13:Y14">
    <cfRule type="beginsWith" dxfId="5" priority="151" operator="beginsWith" text="REC">
      <formula>LEFT((R4),LEN("REC"))=("REC")</formula>
    </cfRule>
  </conditionalFormatting>
  <conditionalFormatting sqref="R4:V14 Y4:Y11 Z4:AC14 K6:N7 O6 AF6:AF12 AG6:AG9 AH6:AI12 X7 AD7:AE7 AJ7:AJ12 N9 AG11:AG12 Y13:Y14">
    <cfRule type="beginsWith" dxfId="6" priority="152" operator="beginsWith" text="CLI">
      <formula>LEFT((R4),LEN("CLI"))=("CLI")</formula>
    </cfRule>
  </conditionalFormatting>
  <conditionalFormatting sqref="R4:V14 Y4:Y11 Z4:AC14 K6:N7 O6 AF6:AF12 AG6:AG9 AH6:AI12 X7 AD7:AE7 AJ7:AJ12 N9 AG11:AG12 Y13:Y14">
    <cfRule type="beginsWith" dxfId="7" priority="153" operator="beginsWith" text="INT">
      <formula>LEFT((R4),LEN("INT"))=("INT")</formula>
    </cfRule>
  </conditionalFormatting>
  <conditionalFormatting sqref="R4:V14 Y4:Y11 Z4:AC14 K6:N7 O6 AF6:AF12 AG6:AG9 AH6:AI12 X7 AD7:AE7 AJ7:AJ12 N9 AG11:AG12 Y13:Y14">
    <cfRule type="beginsWith" dxfId="8" priority="154" operator="beginsWith" text="CLIC">
      <formula>LEFT((R4),LEN("CLIC"))=("CLIC")</formula>
    </cfRule>
  </conditionalFormatting>
  <conditionalFormatting sqref="R4:V14 Y4:Y11 Z4:AC14 AF4:AG14 O6:O7 AH6:AI12 X7 AD7:AE7 AJ7:AJ12 N9 Y13:Y14">
    <cfRule type="beginsWith" dxfId="0" priority="155" operator="beginsWith" text="PRE">
      <formula>LEFT((R4),LEN("PRE"))=("PRE")</formula>
    </cfRule>
  </conditionalFormatting>
  <conditionalFormatting sqref="R4:V14 Y4:Y11 Z4:AC14 AF4:AG14 O6:O7 AH6:AI12 X7 AD7:AE7 AJ7:AJ12 N9 Y13:Y14">
    <cfRule type="beginsWith" dxfId="1" priority="156" operator="beginsWith" text="VRE">
      <formula>LEFT((R4),LEN("VRE"))=("VRE")</formula>
    </cfRule>
  </conditionalFormatting>
  <conditionalFormatting sqref="R4:V14 Y4:Y11 Z4:AC14 AF4:AG14 O6:O7 AH6:AI12 X7 AD7:AE7 AJ7:AJ12 N9 Y13:Y14">
    <cfRule type="beginsWith" dxfId="2" priority="157" operator="beginsWith" text="ONL">
      <formula>LEFT((R4),LEN("ONL"))=("ONL")</formula>
    </cfRule>
  </conditionalFormatting>
  <conditionalFormatting sqref="R4:V14 Y4:Y11 Z4:AC14 AF4:AG14 O6:O7 AH6:AI12 X7 AD7:AE7 AJ7:AJ12 N9 Y13:Y14">
    <cfRule type="beginsWith" dxfId="3" priority="158" operator="beginsWith" text="ATR">
      <formula>LEFT((R4),LEN("ATR"))=("ATR")</formula>
    </cfRule>
  </conditionalFormatting>
  <conditionalFormatting sqref="R4:V14 Y4:Y11 Z4:AC14 AF4:AG14 O6:O7 AH6:AI12 X7 AD7:AE7 AJ7:AJ12 N9 Y13:Y14">
    <cfRule type="beginsWith" dxfId="4" priority="159" operator="beginsWith" text="AUJ">
      <formula>LEFT((R4),LEN("AUJ"))=("AUJ")</formula>
    </cfRule>
  </conditionalFormatting>
  <conditionalFormatting sqref="R4:V14 Y4:Y11 Z4:AC14 AF4:AG14 O6:O7 AH6:AI12 X7 AD7:AE7 AJ7:AJ12 N9 Y13:Y14">
    <cfRule type="beginsWith" dxfId="5" priority="160" operator="beginsWith" text="REC">
      <formula>LEFT((R4),LEN("REC"))=("REC")</formula>
    </cfRule>
  </conditionalFormatting>
  <conditionalFormatting sqref="R4:V14 Y4:Y11 Z4:AC14 AF4:AG14 O6:O7 AH6:AI12 X7 AD7:AE7 AJ7:AJ12 N9 Y13:Y14">
    <cfRule type="beginsWith" dxfId="6" priority="161" operator="beginsWith" text="CLI">
      <formula>LEFT((R4),LEN("CLI"))=("CLI")</formula>
    </cfRule>
  </conditionalFormatting>
  <conditionalFormatting sqref="R4:V14 Y4:Y11 Z4:AC14 AF4:AG14 O6:O7 AH6:AI12 X7 AD7:AE7 AJ7:AJ12 N9 Y13:Y14">
    <cfRule type="beginsWith" dxfId="7" priority="162" operator="beginsWith" text="INT">
      <formula>LEFT((R4),LEN("INT"))=("INT")</formula>
    </cfRule>
  </conditionalFormatting>
  <conditionalFormatting sqref="R4:V14 Y4:Y11 Z4:AC14 AF4:AG14 O6:O7 AH6:AI12 X7 AD7:AE7 AJ7:AJ12 N9 Y13:Y14">
    <cfRule type="beginsWith" dxfId="8" priority="163" operator="beginsWith" text="CLIC">
      <formula>LEFT((R4),LEN("CLIC"))=("CLIC")</formula>
    </cfRule>
  </conditionalFormatting>
  <conditionalFormatting sqref="AF4:AH14 AI4:AI11 AJ4:AJ14 X7:AE7 AI13:AI14">
    <cfRule type="beginsWith" dxfId="0" priority="164" operator="beginsWith" text="PRE">
      <formula>LEFT((AF4),LEN("PRE"))=("PRE")</formula>
    </cfRule>
  </conditionalFormatting>
  <conditionalFormatting sqref="AF4:AH14 AI4:AI11 AJ4:AJ14 X7:AE7 AI13:AI14">
    <cfRule type="beginsWith" dxfId="1" priority="165" operator="beginsWith" text="VRE">
      <formula>LEFT((AF4),LEN("VRE"))=("VRE")</formula>
    </cfRule>
  </conditionalFormatting>
  <conditionalFormatting sqref="AF4:AH14 AI4:AI11 AJ4:AJ14 X7:AE7 AI13:AI14">
    <cfRule type="beginsWith" dxfId="2" priority="166" operator="beginsWith" text="ONL">
      <formula>LEFT((AF4),LEN("ONL"))=("ONL")</formula>
    </cfRule>
  </conditionalFormatting>
  <conditionalFormatting sqref="AF4:AH14 AI4:AI11 AJ4:AJ14 X7:AE7 AI13:AI14">
    <cfRule type="beginsWith" dxfId="3" priority="167" operator="beginsWith" text="ATR">
      <formula>LEFT((AF4),LEN("ATR"))=("ATR")</formula>
    </cfRule>
  </conditionalFormatting>
  <conditionalFormatting sqref="AF4:AH14 AI4:AI11 AJ4:AJ14 X7:AE7 AI13:AI14">
    <cfRule type="beginsWith" dxfId="4" priority="168" operator="beginsWith" text="AUJ">
      <formula>LEFT((AF4),LEN("AUJ"))=("AUJ")</formula>
    </cfRule>
  </conditionalFormatting>
  <conditionalFormatting sqref="AF4:AH14 AI4:AI11 AJ4:AJ14 X7:AE7 AI13:AI14">
    <cfRule type="beginsWith" dxfId="5" priority="169" operator="beginsWith" text="REC">
      <formula>LEFT((AF4),LEN("REC"))=("REC")</formula>
    </cfRule>
  </conditionalFormatting>
  <conditionalFormatting sqref="AF4:AH14 AI4:AI11 AJ4:AJ14 X7:AE7 AI13:AI14">
    <cfRule type="beginsWith" dxfId="6" priority="170" operator="beginsWith" text="CLI">
      <formula>LEFT((AF4),LEN("CLI"))=("CLI")</formula>
    </cfRule>
  </conditionalFormatting>
  <conditionalFormatting sqref="AF4:AH14 AI4:AI11 AJ4:AJ14 X7:AE7 AI13:AI14">
    <cfRule type="beginsWith" dxfId="7" priority="171" operator="beginsWith" text="INT">
      <formula>LEFT((AF4),LEN("INT"))=("INT")</formula>
    </cfRule>
  </conditionalFormatting>
  <conditionalFormatting sqref="AF4:AH14 AI4:AI11 AJ4:AJ14 X7:AE7 AI13:AI14">
    <cfRule type="beginsWith" dxfId="8" priority="172" operator="beginsWith" text="CLIC">
      <formula>LEFT((AF4),LEN("CLIC"))=("CLIC")</formula>
    </cfRule>
  </conditionalFormatting>
  <conditionalFormatting sqref="V4:V14 Y4:AB4 AC4:AC14 N5:O6 AJ5:AJ11 R6:U6 Y6:Y7 Z6:AB6 AF6:AF11 AG6:AI6 Q7 W7:X7 AD7:AE7 AG8:AG9 AH8:AI11 Y9 AA9 AB9:AB10 AG11">
    <cfRule type="beginsWith" dxfId="0" priority="173" operator="beginsWith" text="PRE">
      <formula>LEFT((V4),LEN("PRE"))=("PRE")</formula>
    </cfRule>
  </conditionalFormatting>
  <conditionalFormatting sqref="V4:V14 Y4:AB4 AC4:AC14 N5:O6 AJ5:AJ11 R6:U6 Y6:Y7 Z6:AB6 AF6:AF11 AG6:AI6 Q7 W7:X7 AD7:AE7 AG8:AG9 AH8:AI11 Y9 AA9 AB9:AB10 AG11">
    <cfRule type="beginsWith" dxfId="1" priority="174" operator="beginsWith" text="VRE">
      <formula>LEFT((V4),LEN("VRE"))=("VRE")</formula>
    </cfRule>
  </conditionalFormatting>
  <conditionalFormatting sqref="V4:V14 Y4:AB4 AC4:AC14 N5:O6 AJ5:AJ11 R6:U6 Y6:Y7 Z6:AB6 AF6:AF11 AG6:AI6 Q7 W7:X7 AD7:AE7 AG8:AG9 AH8:AI11 Y9 AA9 AB9:AB10 AG11">
    <cfRule type="beginsWith" dxfId="2" priority="175" operator="beginsWith" text="ONL">
      <formula>LEFT((V4),LEN("ONL"))=("ONL")</formula>
    </cfRule>
  </conditionalFormatting>
  <conditionalFormatting sqref="V4:V14 Y4:AB4 AC4:AC14 N5:O6 AJ5:AJ11 R6:U6 Y6:Y7 Z6:AB6 AF6:AF11 AG6:AI6 Q7 W7:X7 AD7:AE7 AG8:AG9 AH8:AI11 Y9 AA9 AB9:AB10 AG11">
    <cfRule type="beginsWith" dxfId="3" priority="176" operator="beginsWith" text="ATR">
      <formula>LEFT((V4),LEN("ATR"))=("ATR")</formula>
    </cfRule>
  </conditionalFormatting>
  <conditionalFormatting sqref="V4:V14 Y4:AB4 AC4:AC14 N5:O6 AJ5:AJ11 R6:U6 Y6:Y7 Z6:AB6 AF6:AF11 AG6:AI6 Q7 W7:X7 AD7:AE7 AG8:AG9 AH8:AI11 Y9 AA9 AB9:AB10 AG11">
    <cfRule type="beginsWith" dxfId="4" priority="177" operator="beginsWith" text="AUJ">
      <formula>LEFT((V4),LEN("AUJ"))=("AUJ")</formula>
    </cfRule>
  </conditionalFormatting>
  <conditionalFormatting sqref="V4:V14 Y4:AB4 AC4:AC14 N5:O6 AJ5:AJ11 R6:U6 Y6:Y7 Z6:AB6 AF6:AF11 AG6:AI6 Q7 W7:X7 AD7:AE7 AG8:AG9 AH8:AI11 Y9 AA9 AB9:AB10 AG11">
    <cfRule type="beginsWith" dxfId="5" priority="178" operator="beginsWith" text="REC">
      <formula>LEFT((V4),LEN("REC"))=("REC")</formula>
    </cfRule>
  </conditionalFormatting>
  <conditionalFormatting sqref="V4:V14 Y4:AB4 AC4:AC14 N5:O6 AJ5:AJ11 R6:U6 Y6:Y7 Z6:AB6 AF6:AF11 AG6:AI6 Q7 W7:X7 AD7:AE7 AG8:AG9 AH8:AI11 Y9 AA9 AB9:AB10 AG11">
    <cfRule type="beginsWith" dxfId="6" priority="179" operator="beginsWith" text="CLI">
      <formula>LEFT((V4),LEN("CLI"))=("CLI")</formula>
    </cfRule>
  </conditionalFormatting>
  <conditionalFormatting sqref="V4:V14 Y4:AB4 AC4:AC14 N5:O6 AJ5:AJ11 R6:U6 Y6:Y7 Z6:AB6 AF6:AF11 AG6:AI6 Q7 W7:X7 AD7:AE7 AG8:AG9 AH8:AI11 Y9 AA9 AB9:AB10 AG11">
    <cfRule type="beginsWith" dxfId="7" priority="180" operator="beginsWith" text="INT">
      <formula>LEFT((V4),LEN("INT"))=("INT")</formula>
    </cfRule>
  </conditionalFormatting>
  <conditionalFormatting sqref="V4:V14 Y4:AB4 AC4:AC14 N5:O6 AJ5:AJ11 R6:U6 Y6:Y7 Z6:AB6 AF6:AF11 AG6:AI6 Q7 W7:X7 AD7:AE7 AG8:AG9 AH8:AI11 Y9 AA9 AB9:AB10 AG11">
    <cfRule type="beginsWith" dxfId="8" priority="181" operator="beginsWith" text="CLIC">
      <formula>LEFT((V4),LEN("CLIC"))=("CLIC")</formula>
    </cfRule>
  </conditionalFormatting>
  <conditionalFormatting sqref="AC7:AF7">
    <cfRule type="beginsWith" dxfId="0" priority="182" operator="beginsWith" text="PRE">
      <formula>LEFT((AC7),LEN("PRE"))=("PRE")</formula>
    </cfRule>
  </conditionalFormatting>
  <conditionalFormatting sqref="AC7:AF7">
    <cfRule type="beginsWith" dxfId="1" priority="183" operator="beginsWith" text="VRE">
      <formula>LEFT((AC7),LEN("VRE"))=("VRE")</formula>
    </cfRule>
  </conditionalFormatting>
  <conditionalFormatting sqref="AC7:AF7">
    <cfRule type="beginsWith" dxfId="2" priority="184" operator="beginsWith" text="ONL">
      <formula>LEFT((AC7),LEN("ONL"))=("ONL")</formula>
    </cfRule>
  </conditionalFormatting>
  <conditionalFormatting sqref="AC7:AF7">
    <cfRule type="beginsWith" dxfId="3" priority="185" operator="beginsWith" text="ATR">
      <formula>LEFT((AC7),LEN("ATR"))=("ATR")</formula>
    </cfRule>
  </conditionalFormatting>
  <conditionalFormatting sqref="AC7:AF7">
    <cfRule type="beginsWith" dxfId="4" priority="186" operator="beginsWith" text="AUJ">
      <formula>LEFT((AC7),LEN("AUJ"))=("AUJ")</formula>
    </cfRule>
  </conditionalFormatting>
  <conditionalFormatting sqref="AC7:AF7">
    <cfRule type="beginsWith" dxfId="5" priority="187" operator="beginsWith" text="REC">
      <formula>LEFT((AC7),LEN("REC"))=("REC")</formula>
    </cfRule>
  </conditionalFormatting>
  <conditionalFormatting sqref="AC7:AF7">
    <cfRule type="beginsWith" dxfId="6" priority="188" operator="beginsWith" text="CLI">
      <formula>LEFT((AC7),LEN("CLI"))=("CLI")</formula>
    </cfRule>
  </conditionalFormatting>
  <conditionalFormatting sqref="AC7:AF7">
    <cfRule type="beginsWith" dxfId="7" priority="189" operator="beginsWith" text="INT">
      <formula>LEFT((AC7),LEN("INT"))=("INT")</formula>
    </cfRule>
  </conditionalFormatting>
  <conditionalFormatting sqref="AC7:AF7">
    <cfRule type="beginsWith" dxfId="8" priority="190" operator="beginsWith" text="CLIC">
      <formula>LEFT((AC7),LEN("CLIC"))=("CLIC")</formula>
    </cfRule>
  </conditionalFormatting>
  <conditionalFormatting sqref="Y10:AC11 AF10:AF11 AG11:AJ11">
    <cfRule type="beginsWith" dxfId="0" priority="191" operator="beginsWith" text="PRE">
      <formula>LEFT((Y10),LEN("PRE"))=("PRE")</formula>
    </cfRule>
  </conditionalFormatting>
  <conditionalFormatting sqref="Y10:AC11 AF10:AF11 AG11:AJ11">
    <cfRule type="beginsWith" dxfId="1" priority="192" operator="beginsWith" text="VRE">
      <formula>LEFT((Y10),LEN("VRE"))=("VRE")</formula>
    </cfRule>
  </conditionalFormatting>
  <conditionalFormatting sqref="Y10:AC11 AF10:AF11 AG11:AJ11">
    <cfRule type="beginsWith" dxfId="2" priority="193" operator="beginsWith" text="ONL">
      <formula>LEFT((Y10),LEN("ONL"))=("ONL")</formula>
    </cfRule>
  </conditionalFormatting>
  <conditionalFormatting sqref="Y10:AC11 AF10:AF11 AG11:AJ11">
    <cfRule type="beginsWith" dxfId="3" priority="194" operator="beginsWith" text="ATR">
      <formula>LEFT((Y10),LEN("ATR"))=("ATR")</formula>
    </cfRule>
  </conditionalFormatting>
  <conditionalFormatting sqref="Y10:AC11 AF10:AF11 AG11:AJ11">
    <cfRule type="beginsWith" dxfId="4" priority="195" operator="beginsWith" text="AUJ">
      <formula>LEFT((Y10),LEN("AUJ"))=("AUJ")</formula>
    </cfRule>
  </conditionalFormatting>
  <conditionalFormatting sqref="Y10:AC11 AF10:AF11 AG11:AJ11">
    <cfRule type="beginsWith" dxfId="5" priority="196" operator="beginsWith" text="REC">
      <formula>LEFT((Y10),LEN("REC"))=("REC")</formula>
    </cfRule>
  </conditionalFormatting>
  <conditionalFormatting sqref="Y10:AC11 AF10:AF11 AG11:AJ11">
    <cfRule type="beginsWith" dxfId="6" priority="197" operator="beginsWith" text="CLI">
      <formula>LEFT((Y10),LEN("CLI"))=("CLI")</formula>
    </cfRule>
  </conditionalFormatting>
  <conditionalFormatting sqref="Y10:AC11 AF10:AF11 AG11:AJ11">
    <cfRule type="beginsWith" dxfId="7" priority="198" operator="beginsWith" text="INT">
      <formula>LEFT((Y10),LEN("INT"))=("INT")</formula>
    </cfRule>
  </conditionalFormatting>
  <conditionalFormatting sqref="Y10:AC11 AF10:AF11 AG11:AJ11">
    <cfRule type="beginsWith" dxfId="8" priority="199" operator="beginsWith" text="CLIC">
      <formula>LEFT((Y10),LEN("CLIC"))=("CLIC")</formula>
    </cfRule>
  </conditionalFormatting>
  <conditionalFormatting sqref="AC4:AC5 V5">
    <cfRule type="beginsWith" dxfId="0" priority="200" operator="beginsWith" text="PRE">
      <formula>LEFT((AC4),LEN("PRE"))=("PRE")</formula>
    </cfRule>
  </conditionalFormatting>
  <conditionalFormatting sqref="AC4:AC5 V5">
    <cfRule type="beginsWith" dxfId="1" priority="201" operator="beginsWith" text="VRE">
      <formula>LEFT((AC4),LEN("VRE"))=("VRE")</formula>
    </cfRule>
  </conditionalFormatting>
  <conditionalFormatting sqref="AC4:AC5 V5">
    <cfRule type="beginsWith" dxfId="2" priority="202" operator="beginsWith" text="ONL">
      <formula>LEFT((AC4),LEN("ONL"))=("ONL")</formula>
    </cfRule>
  </conditionalFormatting>
  <conditionalFormatting sqref="AC4:AC5 V5">
    <cfRule type="beginsWith" dxfId="3" priority="203" operator="beginsWith" text="ATR">
      <formula>LEFT((AC4),LEN("ATR"))=("ATR")</formula>
    </cfRule>
  </conditionalFormatting>
  <conditionalFormatting sqref="AC4:AC5 V5">
    <cfRule type="beginsWith" dxfId="4" priority="204" operator="beginsWith" text="AUJ">
      <formula>LEFT((AC4),LEN("AUJ"))=("AUJ")</formula>
    </cfRule>
  </conditionalFormatting>
  <conditionalFormatting sqref="AC4:AC5 V5">
    <cfRule type="beginsWith" dxfId="5" priority="205" operator="beginsWith" text="REC">
      <formula>LEFT((AC4),LEN("REC"))=("REC")</formula>
    </cfRule>
  </conditionalFormatting>
  <conditionalFormatting sqref="AC4:AC5 V5">
    <cfRule type="beginsWith" dxfId="6" priority="206" operator="beginsWith" text="CLI">
      <formula>LEFT((AC4),LEN("CLI"))=("CLI")</formula>
    </cfRule>
  </conditionalFormatting>
  <conditionalFormatting sqref="AC4:AC5 V5">
    <cfRule type="beginsWith" dxfId="7" priority="207" operator="beginsWith" text="INT">
      <formula>LEFT((AC4),LEN("INT"))=("INT")</formula>
    </cfRule>
  </conditionalFormatting>
  <conditionalFormatting sqref="AC4:AC5 V5">
    <cfRule type="beginsWith" dxfId="8" priority="208" operator="beginsWith" text="CLIC">
      <formula>LEFT((AC4),LEN("CLIC"))=("CLIC")</formula>
    </cfRule>
  </conditionalFormatting>
  <conditionalFormatting sqref="O4:O8 R4:V4 Y4:AC4 AF4:AG14 N5:N7 K6:M7 R6:R8 S6:T9 U6:U7 V6:V9 Y6:AB7 AC6:AC9 AH6:AH12 AI6:AI11 AJ6:AJ12 X7 AD7:AE7 L9:M9 Y9 AA9:AB9 O10:O14">
    <cfRule type="beginsWith" dxfId="0" priority="209" operator="beginsWith" text="PRE">
      <formula>LEFT((O4),LEN("PRE"))=("PRE")</formula>
    </cfRule>
  </conditionalFormatting>
  <conditionalFormatting sqref="O4:O8 R4:V4 Y4:AC4 AF4:AG14 N5:N7 K6:M7 R6:R8 S6:T9 U6:U7 V6:V9 Y6:AB7 AC6:AC9 AH6:AH12 AI6:AI11 AJ6:AJ12 X7 AD7:AE7 L9:M9 Y9 AA9:AB9 O10:O14">
    <cfRule type="beginsWith" dxfId="1" priority="210" operator="beginsWith" text="VRE">
      <formula>LEFT((O4),LEN("VRE"))=("VRE")</formula>
    </cfRule>
  </conditionalFormatting>
  <conditionalFormatting sqref="O4:O8 R4:V4 Y4:AC4 AF4:AG14 N5:N7 K6:M7 R6:R8 S6:T9 U6:U7 V6:V9 Y6:AB7 AC6:AC9 AH6:AH12 AI6:AI11 AJ6:AJ12 X7 AD7:AE7 L9:M9 Y9 AA9:AB9 O10:O14">
    <cfRule type="beginsWith" dxfId="2" priority="211" operator="beginsWith" text="ONL">
      <formula>LEFT((O4),LEN("ONL"))=("ONL")</formula>
    </cfRule>
  </conditionalFormatting>
  <conditionalFormatting sqref="O4:O8 R4:V4 Y4:AC4 AF4:AG14 N5:N7 K6:M7 R6:R8 S6:T9 U6:U7 V6:V9 Y6:AB7 AC6:AC9 AH6:AH12 AI6:AI11 AJ6:AJ12 X7 AD7:AE7 L9:M9 Y9 AA9:AB9 O10:O14">
    <cfRule type="beginsWith" dxfId="3" priority="212" operator="beginsWith" text="ATR">
      <formula>LEFT((O4),LEN("ATR"))=("ATR")</formula>
    </cfRule>
  </conditionalFormatting>
  <conditionalFormatting sqref="O4:O8 R4:V4 Y4:AC4 AF4:AG14 N5:N7 K6:M7 R6:R8 S6:T9 U6:U7 V6:V9 Y6:AB7 AC6:AC9 AH6:AH12 AI6:AI11 AJ6:AJ12 X7 AD7:AE7 L9:M9 Y9 AA9:AB9 O10:O14">
    <cfRule type="beginsWith" dxfId="4" priority="213" operator="beginsWith" text="AUJ">
      <formula>LEFT((O4),LEN("AUJ"))=("AUJ")</formula>
    </cfRule>
  </conditionalFormatting>
  <conditionalFormatting sqref="O4:O8 R4:V4 Y4:AC4 AF4:AG14 N5:N7 K6:M7 R6:R8 S6:T9 U6:U7 V6:V9 Y6:AB7 AC6:AC9 AH6:AH12 AI6:AI11 AJ6:AJ12 X7 AD7:AE7 L9:M9 Y9 AA9:AB9 O10:O14">
    <cfRule type="beginsWith" dxfId="5" priority="214" operator="beginsWith" text="REC">
      <formula>LEFT((O4),LEN("REC"))=("REC")</formula>
    </cfRule>
  </conditionalFormatting>
  <conditionalFormatting sqref="O4:O8 R4:V4 Y4:AC4 AF4:AG14 N5:N7 K6:M7 R6:R8 S6:T9 U6:U7 V6:V9 Y6:AB7 AC6:AC9 AH6:AH12 AI6:AI11 AJ6:AJ12 X7 AD7:AE7 L9:M9 Y9 AA9:AB9 O10:O14">
    <cfRule type="beginsWith" dxfId="6" priority="215" operator="beginsWith" text="CLI">
      <formula>LEFT((O4),LEN("CLI"))=("CLI")</formula>
    </cfRule>
  </conditionalFormatting>
  <conditionalFormatting sqref="O4:O8 R4:V4 Y4:AC4 AF4:AG14 N5:N7 K6:M7 R6:R8 S6:T9 U6:U7 V6:V9 Y6:AB7 AC6:AC9 AH6:AH12 AI6:AI11 AJ6:AJ12 X7 AD7:AE7 L9:M9 Y9 AA9:AB9 O10:O14">
    <cfRule type="beginsWith" dxfId="7" priority="216" operator="beginsWith" text="INT">
      <formula>LEFT((O4),LEN("INT"))=("INT")</formula>
    </cfRule>
  </conditionalFormatting>
  <conditionalFormatting sqref="D4:D5 F4:F5 H4 L4:M14 O4:O8 R4:V14 Y4:Y11 Z4:AC14 AF4:AJ14 K5:K9 N5:N11 P5 G6:G7 X7 AD7:AE7 O10:O14 Y13:Y14">
    <cfRule type="beginsWith" dxfId="0" priority="217" operator="beginsWith" text="PRE">
      <formula>LEFT((D4),LEN("PRE"))=("PRE")</formula>
    </cfRule>
  </conditionalFormatting>
  <conditionalFormatting sqref="D4:D5 F4:F5 H4 L4:M14 O4:O8 R4:V14 Y4:Y11 Z4:AC14 AF4:AJ14 K5:K9 N5:N11 P5 G6:G7 X7 AD7:AE7 O10:O14 Y13:Y14">
    <cfRule type="beginsWith" dxfId="1" priority="218" operator="beginsWith" text="VRE">
      <formula>LEFT((D4),LEN("VRE"))=("VRE")</formula>
    </cfRule>
  </conditionalFormatting>
  <conditionalFormatting sqref="D4:D5 F4:F5 H4 L4:M14 O4:O8 R4:V14 Y4:Y11 Z4:AC14 AF4:AJ14 K5:K9 N5:N11 P5 G6:G7 X7 AD7:AE7 O10:O14 Y13:Y14">
    <cfRule type="beginsWith" dxfId="2" priority="219" operator="beginsWith" text="ONL">
      <formula>LEFT((D4),LEN("ONL"))=("ONL")</formula>
    </cfRule>
  </conditionalFormatting>
  <conditionalFormatting sqref="D4:D5 F4:F5 H4 L4:M14 O4:O8 R4:V14 Y4:Y11 Z4:AC14 AF4:AJ14 K5:K9 N5:N11 P5 G6:G7 X7 AD7:AE7 O10:O14 Y13:Y14">
    <cfRule type="beginsWith" dxfId="3" priority="220" operator="beginsWith" text="ATR">
      <formula>LEFT((D4),LEN("ATR"))=("ATR")</formula>
    </cfRule>
  </conditionalFormatting>
  <conditionalFormatting sqref="D4:D5 F4:F5 H4 L4:M14 O4:O8 R4:V14 Y4:Y11 Z4:AC14 AF4:AJ14 K5:K9 N5:N11 P5 G6:G7 X7 AD7:AE7 O10:O14 Y13:Y14">
    <cfRule type="beginsWith" dxfId="4" priority="221" operator="beginsWith" text="AUJ">
      <formula>LEFT((D4),LEN("AUJ"))=("AUJ")</formula>
    </cfRule>
  </conditionalFormatting>
  <conditionalFormatting sqref="D4:D5 F4:F5 H4 L4:M14 O4:O8 R4:V14 Y4:Y11 Z4:AC14 AF4:AJ14 K5:K9 N5:N11 P5 G6:G7 X7 AD7:AE7 O10:O14 Y13:Y14">
    <cfRule type="beginsWith" dxfId="5" priority="222" operator="beginsWith" text="REC">
      <formula>LEFT((D4),LEN("REC"))=("REC")</formula>
    </cfRule>
  </conditionalFormatting>
  <conditionalFormatting sqref="D4:D5 F4:F5 H4 L4:M14 O4:O8 R4:V14 Y4:Y11 Z4:AC14 AF4:AJ14 K5:K9 N5:N11 P5 G6:G7 X7 AD7:AE7 O10:O14 Y13:Y14">
    <cfRule type="beginsWith" dxfId="6" priority="223" operator="beginsWith" text="CLI">
      <formula>LEFT((D4),LEN("CLI"))=("CLI")</formula>
    </cfRule>
  </conditionalFormatting>
  <conditionalFormatting sqref="D4:D5 F4:F5 H4 L4:M14 O4:O8 R4:V14 Y4:Y11 Z4:AC14 AF4:AJ14 K5:K9 N5:N11 P5 G6:G7 X7 AD7:AE7 O10:O14 Y13:Y14">
    <cfRule type="beginsWith" dxfId="7" priority="224" operator="beginsWith" text="INT">
      <formula>LEFT((D4),LEN("INT"))=("INT")</formula>
    </cfRule>
  </conditionalFormatting>
  <conditionalFormatting sqref="D4:D5 F4:F5 H4 L4:M14 O4:O8 R4:V14 Y4:Y11 Z4:AC14 AF4:AJ14 K5:K9 N5:N11 P5 G6:G7 X7 AD7:AE7 O10:O14 Y13:Y14">
    <cfRule type="beginsWith" dxfId="8" priority="225" operator="beginsWith" text="CLIC">
      <formula>LEFT((D4),LEN("CLIC"))=("CLIC")</formula>
    </cfRule>
  </conditionalFormatting>
  <conditionalFormatting sqref="D4:D5 F4:F5 H4 L4:M14 O4:O8 R4:V14 Y4:Y11 Z4:AC14 AF4:AJ14 K5:K9 N5:N11 P5 G6:G7 X7 AD7:AE7 O10:O14 Y13:Y14">
    <cfRule type="beginsWith" dxfId="0" priority="226" operator="beginsWith" text="PRE">
      <formula>LEFT((D4),LEN("PRE"))=("PRE")</formula>
    </cfRule>
  </conditionalFormatting>
  <conditionalFormatting sqref="D4:D5 F4:F5 H4 L4:M14 O4:O8 R4:V14 Y4:Y11 Z4:AC14 AF4:AJ14 K5:K9 N5:N11 P5 G6:G7 X7 AD7:AE7 O10:O14 Y13:Y14">
    <cfRule type="beginsWith" dxfId="1" priority="227" operator="beginsWith" text="VRE">
      <formula>LEFT((D4),LEN("VRE"))=("VRE")</formula>
    </cfRule>
  </conditionalFormatting>
  <conditionalFormatting sqref="D4:D5 F4:F5 H4 L4:M14 O4:O8 R4:V14 Y4:Y11 Z4:AC14 AF4:AJ14 K5:K9 N5:N11 P5 G6:G7 X7 AD7:AE7 O10:O14 Y13:Y14">
    <cfRule type="beginsWith" dxfId="2" priority="228" operator="beginsWith" text="ONL">
      <formula>LEFT((D4),LEN("ONL"))=("ONL")</formula>
    </cfRule>
  </conditionalFormatting>
  <conditionalFormatting sqref="D4:D5 F4:F5 H4 L4:M14 O4:O8 R4:V14 Y4:Y11 Z4:AC14 AF4:AJ14 K5:K9 N5:N11 P5 G6:G7 X7 AD7:AE7 O10:O14 Y13:Y14">
    <cfRule type="beginsWith" dxfId="3" priority="229" operator="beginsWith" text="ATR">
      <formula>LEFT((D4),LEN("ATR"))=("ATR")</formula>
    </cfRule>
  </conditionalFormatting>
  <conditionalFormatting sqref="D4:D5 F4:F5 H4 L4:M14 O4:O8 R4:V14 Y4:Y11 Z4:AC14 AF4:AJ14 K5:K9 N5:N11 P5 G6:G7 X7 AD7:AE7 O10:O14 Y13:Y14">
    <cfRule type="beginsWith" dxfId="4" priority="230" operator="beginsWith" text="AUJ">
      <formula>LEFT((D4),LEN("AUJ"))=("AUJ")</formula>
    </cfRule>
  </conditionalFormatting>
  <conditionalFormatting sqref="D4:D5 F4:F5 H4 L4:M14 O4:O8 R4:V14 Y4:Y11 Z4:AC14 AF4:AJ14 K5:K9 N5:N11 P5 G6:G7 X7 AD7:AE7 O10:O14 Y13:Y14">
    <cfRule type="beginsWith" dxfId="5" priority="231" operator="beginsWith" text="REC">
      <formula>LEFT((D4),LEN("REC"))=("REC")</formula>
    </cfRule>
  </conditionalFormatting>
  <conditionalFormatting sqref="D4:D5 F4:F5 H4 L4:M14 O4:O8 R4:V14 Y4:Y11 Z4:AC14 AF4:AJ14 K5:K9 N5:N11 P5 G6:G7 X7 AD7:AE7 O10:O14 Y13:Y14">
    <cfRule type="beginsWith" dxfId="6" priority="232" operator="beginsWith" text="CLI">
      <formula>LEFT((D4),LEN("CLI"))=("CLI")</formula>
    </cfRule>
  </conditionalFormatting>
  <conditionalFormatting sqref="D4:D5 F4:F5 H4 L4:M14 O4:O8 R4:V14 Y4:Y11 Z4:AC14 AF4:AJ14 K5:K9 N5:N11 P5 G6:G7 X7 AD7:AE7 O10:O14 Y13:Y14">
    <cfRule type="beginsWith" dxfId="7" priority="233" operator="beginsWith" text="INT">
      <formula>LEFT((D4),LEN("INT"))=("INT")</formula>
    </cfRule>
  </conditionalFormatting>
  <conditionalFormatting sqref="D4:D5 F4:F5 H4 L4:M14 O4:O8 R4:V14 Y4:Y11 Z4:AC14 AF4:AJ14 K5:K9 N5:N11 P5 G6:G7 X7 AD7:AE7 O10:O14 Y13:Y14">
    <cfRule type="beginsWith" dxfId="0" priority="234" operator="beginsWith" text="PRE">
      <formula>LEFT((D4),LEN("PRE"))=("PRE")</formula>
    </cfRule>
  </conditionalFormatting>
  <conditionalFormatting sqref="D4:D5 F4:F5 H4 L4:M14 O4:O8 R4:V14 Y4:Y11 Z4:AC14 AF4:AJ14 K5:K9 N5:N11 P5 G6:G7 X7 AD7:AE7 O10:O14 Y13:Y14">
    <cfRule type="beginsWith" dxfId="1" priority="235" operator="beginsWith" text="VRE">
      <formula>LEFT((D4),LEN("VRE"))=("VRE")</formula>
    </cfRule>
  </conditionalFormatting>
  <conditionalFormatting sqref="D4:D5 F4:F5 H4 L4:M14 O4:O8 R4:V14 Y4:Y11 Z4:AC14 AF4:AJ14 K5:K9 N5:N11 P5 G6:G7 X7 AD7:AE7 O10:O14 Y13:Y14">
    <cfRule type="beginsWith" dxfId="2" priority="236" operator="beginsWith" text="ONL">
      <formula>LEFT((D4),LEN("ONL"))=("ONL")</formula>
    </cfRule>
  </conditionalFormatting>
  <conditionalFormatting sqref="D4:D5 F4:F5 H4 L4:M14 O4:O8 R4:V14 Y4:Y11 Z4:AC14 AF4:AJ14 K5:K9 N5:N11 P5 G6:G7 X7 AD7:AE7 O10:O14 Y13:Y14">
    <cfRule type="beginsWith" dxfId="3" priority="237" operator="beginsWith" text="ATR">
      <formula>LEFT((D4),LEN("ATR"))=("ATR")</formula>
    </cfRule>
  </conditionalFormatting>
  <conditionalFormatting sqref="D4:D5 F4:F5 H4 L4:M14 O4:O8 R4:V14 Y4:Y11 Z4:AC14 AF4:AJ14 K5:K9 N5:N11 P5 G6:G7 X7 AD7:AE7 O10:O14 Y13:Y14">
    <cfRule type="beginsWith" dxfId="4" priority="238" operator="beginsWith" text="AUJ">
      <formula>LEFT((D4),LEN("AUJ"))=("AUJ")</formula>
    </cfRule>
  </conditionalFormatting>
  <conditionalFormatting sqref="D4:D5 F4:F5 H4 L4:M14 O4:O8 R4:V14 Y4:Y11 Z4:AC14 AF4:AJ14 K5:K9 N5:N11 P5 G6:G7 X7 AD7:AE7 O10:O14 Y13:Y14">
    <cfRule type="beginsWith" dxfId="5" priority="239" operator="beginsWith" text="REC">
      <formula>LEFT((D4),LEN("REC"))=("REC")</formula>
    </cfRule>
  </conditionalFormatting>
  <conditionalFormatting sqref="D4:D5 F4:F5 H4 L4:M14 O4:O8 R4:V14 Y4:Y11 Z4:AC14 AF4:AJ14 K5:K9 N5:N11 P5 G6:G7 X7 AD7:AE7 O10:O14 Y13:Y14">
    <cfRule type="beginsWith" dxfId="6" priority="240" operator="beginsWith" text="CLI">
      <formula>LEFT((D4),LEN("CLI"))=("CLI")</formula>
    </cfRule>
  </conditionalFormatting>
  <conditionalFormatting sqref="D4:D5 F4:F5 H4 L4:M14 O4:O8 R4:V14 Y4:Y11 Z4:AC14 AF4:AJ14 K5:K9 N5:N11 P5 G6:G7 X7 AD7:AE7 O10:O14 Y13:Y14">
    <cfRule type="beginsWith" dxfId="7" priority="241" operator="beginsWith" text="INT">
      <formula>LEFT((D4),LEN("INT"))=("INT")</formula>
    </cfRule>
  </conditionalFormatting>
  <conditionalFormatting sqref="D4:D5 F4:F5 H4 L4:M14 O4:O8 R4:V14 Y4:Y11 Z4:AC14 AF4:AJ14 K5:K9 N5:N11 P5 G6:G7 X7 AD7:AE7 O10:O14 Y13:Y14">
    <cfRule type="beginsWith" dxfId="0" priority="242" operator="beginsWith" text="PRE">
      <formula>LEFT((D4),LEN("PRE"))=("PRE")</formula>
    </cfRule>
  </conditionalFormatting>
  <conditionalFormatting sqref="D4:D5 F4:F5 H4 L4:M14 O4:O8 R4:V14 Y4:Y11 Z4:AC14 AF4:AJ14 K5:K9 N5:N11 P5 G6:G7 X7 AD7:AE7 O10:O14 Y13:Y14">
    <cfRule type="beginsWith" dxfId="1" priority="243" operator="beginsWith" text="VRE">
      <formula>LEFT((D4),LEN("VRE"))=("VRE")</formula>
    </cfRule>
  </conditionalFormatting>
  <conditionalFormatting sqref="D4:D5 F4:F5 H4 L4:M14 O4:O8 R4:V14 Y4:Y11 Z4:AC14 AF4:AJ14 K5:K9 N5:N11 P5 G6:G7 X7 AD7:AE7 O10:O14 Y13:Y14">
    <cfRule type="beginsWith" dxfId="2" priority="244" operator="beginsWith" text="ONL">
      <formula>LEFT((D4),LEN("ONL"))=("ONL")</formula>
    </cfRule>
  </conditionalFormatting>
  <conditionalFormatting sqref="D4:D5 F4:F5 H4 L4:M14 O4:O8 R4:V14 Y4:Y11 Z4:AC14 AF4:AJ14 K5:K9 N5:N11 P5 G6:G7 X7 AD7:AE7 O10:O14 Y13:Y14">
    <cfRule type="beginsWith" dxfId="3" priority="245" operator="beginsWith" text="ATR">
      <formula>LEFT((D4),LEN("ATR"))=("ATR")</formula>
    </cfRule>
  </conditionalFormatting>
  <conditionalFormatting sqref="D4:D5 F4:F5 H4 L4:M14 O4:O8 R4:V14 Y4:Y11 Z4:AC14 AF4:AJ14 K5:K9 N5:N11 P5 G6:G7 X7 AD7:AE7 O10:O14 Y13:Y14">
    <cfRule type="beginsWith" dxfId="4" priority="246" operator="beginsWith" text="AUJ">
      <formula>LEFT((D4),LEN("AUJ"))=("AUJ")</formula>
    </cfRule>
  </conditionalFormatting>
  <conditionalFormatting sqref="D4:D5 F4:F5 H4 L4:M14 O4:O8 R4:V14 Y4:Y11 Z4:AC14 AF4:AJ14 K5:K9 N5:N11 P5 G6:G7 X7 AD7:AE7 O10:O14 Y13:Y14">
    <cfRule type="beginsWith" dxfId="5" priority="247" operator="beginsWith" text="REC">
      <formula>LEFT((D4),LEN("REC"))=("REC")</formula>
    </cfRule>
  </conditionalFormatting>
  <conditionalFormatting sqref="D4:D5 F4:F5 H4 L4:M14 O4:O8 R4:V14 Y4:Y11 Z4:AC14 AF4:AJ14 K5:K9 N5:N11 P5 G6:G7 X7 AD7:AE7 O10:O14 Y13:Y14">
    <cfRule type="beginsWith" dxfId="6" priority="248" operator="beginsWith" text="CLI">
      <formula>LEFT((D4),LEN("CLI"))=("CLI")</formula>
    </cfRule>
  </conditionalFormatting>
  <conditionalFormatting sqref="D4:D5 F4:F5 H4 L4:M14 O4:O8 R4:V14 Y4:Y11 Z4:AC14 AF4:AJ14 K5:K9 N5:N11 P5 G6:G7 X7 AD7:AE7 O10:O14 Y13:Y14">
    <cfRule type="beginsWith" dxfId="7" priority="249" operator="beginsWith" text="INT">
      <formula>LEFT((D4),LEN("INT"))=("INT")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0" priority="250" operator="beginsWith" text="PRE">
      <formula>LEFT((R4),LEN("PRE"))=("PRE")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1" priority="251" operator="beginsWith" text="VRE">
      <formula>LEFT((R4),LEN("VRE"))=("VRE")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2" priority="252" operator="beginsWith" text="ONL">
      <formula>LEFT((R4),LEN("ONL"))=("ONL")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3" priority="253" operator="beginsWith" text="ATR">
      <formula>LEFT((R4),LEN("ATR"))=("ATR")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4" priority="254" operator="beginsWith" text="AUJ">
      <formula>LEFT((R4),LEN("AUJ"))=("AUJ")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5" priority="255" operator="beginsWith" text="REC">
      <formula>LEFT((R4),LEN("REC"))=("REC")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6" priority="256" operator="beginsWith" text="CLI">
      <formula>LEFT((R4),LEN("CLI"))=("CLI")</formula>
    </cfRule>
  </conditionalFormatting>
  <conditionalFormatting sqref="R4:S5 T4:T8 U4:U14 AA4:AA11 AB4:AB14 N5:O6 AH5:AI8 V6 Z6:Z7 AC6 AF6:AG8 X7 Y7:Y8 AE7 V8 AC8 AJ8 T10:T14 AC10:AC12 AF10:AF12 AH10:AH11 AI10:AI12 AJ10:AJ11 V11:V12 AG11:AG12 R12:S12 AA13:AA14">
    <cfRule type="beginsWith" dxfId="7" priority="257" operator="beginsWith" text="INT">
      <formula>LEFT((R4),LEN("INT"))=("INT")</formula>
    </cfRule>
  </conditionalFormatting>
  <conditionalFormatting sqref="R4:V14 Y4:Y11 Z4:AC14 N5:N7 O5:O6 AF5:AF12 AG5:AG9 AH5:AJ12 K6:M7 Q7 W7:X7 AD7:AE7 N9 AG11:AG12 Y13:Y14">
    <cfRule type="beginsWith" dxfId="0" priority="258" operator="beginsWith" text="PRE">
      <formula>LEFT((R4),LEN("PRE"))=("PRE")</formula>
    </cfRule>
  </conditionalFormatting>
  <conditionalFormatting sqref="R4:V14 Y4:Y11 Z4:AC14 N5:N7 O5:O6 AF5:AF12 AG5:AG9 AH5:AJ12 K6:M7 Q7 W7:X7 AD7:AE7 N9 AG11:AG12 Y13:Y14">
    <cfRule type="beginsWith" dxfId="1" priority="259" operator="beginsWith" text="VRE">
      <formula>LEFT((R4),LEN("VRE"))=("VRE")</formula>
    </cfRule>
  </conditionalFormatting>
  <conditionalFormatting sqref="R4:V14 Y4:Y11 Z4:AC14 N5:N7 O5:O6 AF5:AF12 AG5:AG9 AH5:AJ12 K6:M7 Q7 W7:X7 AD7:AE7 N9 AG11:AG12 Y13:Y14">
    <cfRule type="beginsWith" dxfId="2" priority="260" operator="beginsWith" text="ONL">
      <formula>LEFT((R4),LEN("ONL"))=("ONL")</formula>
    </cfRule>
  </conditionalFormatting>
  <conditionalFormatting sqref="R4:V14 Y4:Y11 Z4:AC14 N5:N7 O5:O6 AF5:AF12 AG5:AG9 AH5:AJ12 K6:M7 Q7 W7:X7 AD7:AE7 N9 AG11:AG12 Y13:Y14">
    <cfRule type="beginsWith" dxfId="3" priority="261" operator="beginsWith" text="ATR">
      <formula>LEFT((R4),LEN("ATR"))=("ATR")</formula>
    </cfRule>
  </conditionalFormatting>
  <conditionalFormatting sqref="R4:V14 Y4:Y11 Z4:AC14 N5:N7 O5:O6 AF5:AF12 AG5:AG9 AH5:AJ12 K6:M7 Q7 W7:X7 AD7:AE7 N9 AG11:AG12 Y13:Y14">
    <cfRule type="beginsWith" dxfId="4" priority="262" operator="beginsWith" text="AUJ">
      <formula>LEFT((R4),LEN("AUJ"))=("AUJ")</formula>
    </cfRule>
  </conditionalFormatting>
  <conditionalFormatting sqref="R4:V14 Y4:Y11 Z4:AC14 N5:N7 O5:O6 AF5:AF12 AG5:AG9 AH5:AJ12 K6:M7 Q7 W7:X7 AD7:AE7 N9 AG11:AG12 Y13:Y14">
    <cfRule type="beginsWith" dxfId="5" priority="263" operator="beginsWith" text="REC">
      <formula>LEFT((R4),LEN("REC"))=("REC")</formula>
    </cfRule>
  </conditionalFormatting>
  <conditionalFormatting sqref="R4:V14 Y4:Y11 Z4:AC14 N5:N7 O5:O6 AF5:AF12 AG5:AG9 AH5:AJ12 K6:M7 Q7 W7:X7 AD7:AE7 N9 AG11:AG12 Y13:Y14">
    <cfRule type="beginsWith" dxfId="6" priority="264" operator="beginsWith" text="CLI">
      <formula>LEFT((R4),LEN("CLI"))=("CLI")</formula>
    </cfRule>
  </conditionalFormatting>
  <conditionalFormatting sqref="R4:V14 Y4:Y11 Z4:AC14 N5:N7 O5:O6 AF5:AF12 AG5:AG9 AH5:AJ12 K6:M7 Q7 W7:X7 AD7:AE7 N9 AG11:AG12 Y13:Y14">
    <cfRule type="beginsWith" dxfId="7" priority="265" operator="beginsWith" text="INT">
      <formula>LEFT((R4),LEN("INT"))=("INT")</formula>
    </cfRule>
  </conditionalFormatting>
  <conditionalFormatting sqref="R4:V14 Y4:Y11 Z4:AC14 N5:N7 O5:O6 AF5:AF12 AG5:AG9 AH5:AJ12 K6:M7 Q7 W7:X7 AD7:AE7 N9 AG11:AG12 Y13:Y14">
    <cfRule type="beginsWith" dxfId="8" priority="266" operator="beginsWith" text="CLIC">
      <formula>LEFT((R4),LEN("CLIC"))=("CLIC")</formula>
    </cfRule>
  </conditionalFormatting>
  <conditionalFormatting sqref="R4:V14 Y4:Y11 Z4:AC14 N5:N7 O5:O6 AF5:AF12 AG5:AG9 AH5:AJ12 K6:M7 Q7 W7:X7 AD7:AE7 N9 AG11:AG12 Y13:Y14">
    <cfRule type="beginsWith" dxfId="0" priority="267" operator="beginsWith" text="PRE">
      <formula>LEFT((R4),LEN("PRE"))=("PRE")</formula>
    </cfRule>
  </conditionalFormatting>
  <conditionalFormatting sqref="R4:V14 Y4:Y11 Z4:AC14 N5:N7 O5:O6 AF5:AF12 AG5:AG9 AH5:AJ12 K6:M7 Q7 W7:X7 AD7:AE7 N9 AG11:AG12 Y13:Y14">
    <cfRule type="beginsWith" dxfId="1" priority="268" operator="beginsWith" text="VRE">
      <formula>LEFT((R4),LEN("VRE"))=("VRE")</formula>
    </cfRule>
  </conditionalFormatting>
  <conditionalFormatting sqref="R4:V14 Y4:Y11 Z4:AC14 N5:N7 O5:O6 AF5:AF12 AG5:AG9 AH5:AJ12 K6:M7 Q7 W7:X7 AD7:AE7 N9 AG11:AG12 Y13:Y14">
    <cfRule type="beginsWith" dxfId="2" priority="269" operator="beginsWith" text="ONL">
      <formula>LEFT((R4),LEN("ONL"))=("ONL")</formula>
    </cfRule>
  </conditionalFormatting>
  <conditionalFormatting sqref="R4:V14 Y4:Y11 Z4:AC14 N5:N7 O5:O6 AF5:AF12 AG5:AG9 AH5:AJ12 K6:M7 Q7 W7:X7 AD7:AE7 N9 AG11:AG12 Y13:Y14">
    <cfRule type="beginsWith" dxfId="3" priority="270" operator="beginsWith" text="ATR">
      <formula>LEFT((R4),LEN("ATR"))=("ATR")</formula>
    </cfRule>
  </conditionalFormatting>
  <conditionalFormatting sqref="R4:V14 Y4:Y11 Z4:AC14 N5:N7 O5:O6 AF5:AF12 AG5:AG9 AH5:AJ12 K6:M7 Q7 W7:X7 AD7:AE7 N9 AG11:AG12 Y13:Y14">
    <cfRule type="beginsWith" dxfId="4" priority="271" operator="beginsWith" text="AUJ">
      <formula>LEFT((R4),LEN("AUJ"))=("AUJ")</formula>
    </cfRule>
  </conditionalFormatting>
  <conditionalFormatting sqref="R4:V14 Y4:Y11 Z4:AC14 N5:N7 O5:O6 AF5:AF12 AG5:AG9 AH5:AJ12 K6:M7 Q7 W7:X7 AD7:AE7 N9 AG11:AG12 Y13:Y14">
    <cfRule type="beginsWith" dxfId="5" priority="272" operator="beginsWith" text="REC">
      <formula>LEFT((R4),LEN("REC"))=("REC")</formula>
    </cfRule>
  </conditionalFormatting>
  <conditionalFormatting sqref="R4:V14 Y4:Y11 Z4:AC14 N5:N7 O5:O6 AF5:AF12 AG5:AG9 AH5:AJ12 K6:M7 Q7 W7:X7 AD7:AE7 N9 AG11:AG12 Y13:Y14">
    <cfRule type="beginsWith" dxfId="6" priority="273" operator="beginsWith" text="CLI">
      <formula>LEFT((R4),LEN("CLI"))=("CLI")</formula>
    </cfRule>
  </conditionalFormatting>
  <conditionalFormatting sqref="R4:V14 Y4:Y11 Z4:AC14 N5:N7 O5:O6 AF5:AF12 AG5:AG9 AH5:AJ12 K6:M7 Q7 W7:X7 AD7:AE7 N9 AG11:AG12 Y13:Y14">
    <cfRule type="beginsWith" dxfId="7" priority="274" operator="beginsWith" text="INT">
      <formula>LEFT((R4),LEN("INT"))=("INT")</formula>
    </cfRule>
  </conditionalFormatting>
  <conditionalFormatting sqref="R4:V14 Y4:Y11 Z4:AC14 N5:N7 O5:O6 AF5:AF12 AG5:AG9 AH5:AJ12 K6:M7 Q7 W7:X7 AD7:AE7 N9 AG11:AG12 Y13:Y14">
    <cfRule type="beginsWith" dxfId="0" priority="275" operator="beginsWith" text="PRE">
      <formula>LEFT((R4),LEN("PRE"))=("PRE")</formula>
    </cfRule>
  </conditionalFormatting>
  <conditionalFormatting sqref="R4:V14 Y4:Y11 Z4:AC14 N5:N7 O5:O6 AF5:AF12 AG5:AG9 AH5:AJ12 K6:M7 Q7 W7:X7 AD7:AE7 N9 AG11:AG12 Y13:Y14">
    <cfRule type="beginsWith" dxfId="1" priority="276" operator="beginsWith" text="VRE">
      <formula>LEFT((R4),LEN("VRE"))=("VRE")</formula>
    </cfRule>
  </conditionalFormatting>
  <conditionalFormatting sqref="R4:V14 Y4:Y11 Z4:AC14 N5:N7 O5:O6 AF5:AF12 AG5:AG9 AH5:AJ12 K6:M7 Q7 W7:X7 AD7:AE7 N9 AG11:AG12 Y13:Y14">
    <cfRule type="beginsWith" dxfId="2" priority="277" operator="beginsWith" text="ONL">
      <formula>LEFT((R4),LEN("ONL"))=("ONL")</formula>
    </cfRule>
  </conditionalFormatting>
  <conditionalFormatting sqref="R4:V14 Y4:Y11 Z4:AC14 N5:N7 O5:O6 AF5:AF12 AG5:AG9 AH5:AJ12 K6:M7 Q7 W7:X7 AD7:AE7 N9 AG11:AG12 Y13:Y14">
    <cfRule type="beginsWith" dxfId="3" priority="278" operator="beginsWith" text="ATR">
      <formula>LEFT((R4),LEN("ATR"))=("ATR")</formula>
    </cfRule>
  </conditionalFormatting>
  <conditionalFormatting sqref="R4:V14 Y4:Y11 Z4:AC14 N5:N7 O5:O6 AF5:AF12 AG5:AG9 AH5:AJ12 K6:M7 Q7 W7:X7 AD7:AE7 N9 AG11:AG12 Y13:Y14">
    <cfRule type="beginsWith" dxfId="4" priority="279" operator="beginsWith" text="AUJ">
      <formula>LEFT((R4),LEN("AUJ"))=("AUJ")</formula>
    </cfRule>
  </conditionalFormatting>
  <conditionalFormatting sqref="R4:V14 Y4:Y11 Z4:AC14 N5:N7 O5:O6 AF5:AF12 AG5:AG9 AH5:AJ12 K6:M7 Q7 W7:X7 AD7:AE7 N9 AG11:AG12 Y13:Y14">
    <cfRule type="beginsWith" dxfId="5" priority="280" operator="beginsWith" text="REC">
      <formula>LEFT((R4),LEN("REC"))=("REC")</formula>
    </cfRule>
  </conditionalFormatting>
  <conditionalFormatting sqref="R4:V14 Y4:Y11 Z4:AC14 N5:N7 O5:O6 AF5:AF12 AG5:AG9 AH5:AJ12 K6:M7 Q7 W7:X7 AD7:AE7 N9 AG11:AG12 Y13:Y14">
    <cfRule type="beginsWith" dxfId="6" priority="281" operator="beginsWith" text="CLI">
      <formula>LEFT((R4),LEN("CLI"))=("CLI")</formula>
    </cfRule>
  </conditionalFormatting>
  <conditionalFormatting sqref="R4:V14 Y4:Y11 Z4:AC14 N5:N7 O5:O6 AF5:AF12 AG5:AG9 AH5:AJ12 K6:M7 Q7 W7:X7 AD7:AE7 N9 AG11:AG12 Y13:Y14">
    <cfRule type="beginsWith" dxfId="7" priority="282" operator="beginsWith" text="INT">
      <formula>LEFT((R4),LEN("INT"))=("INT")</formula>
    </cfRule>
  </conditionalFormatting>
  <conditionalFormatting sqref="R4:V14 Y4:Y11 Z4:AC14 N5:N7 O5:O6 AF5:AF12 AG5:AG9 AH5:AJ12 K6:M7 Q7 W7:X7 AD7:AE7 N9 AG11:AG12 Y13:Y14">
    <cfRule type="beginsWith" dxfId="0" priority="283" operator="beginsWith" text="PRE">
      <formula>LEFT((R4),LEN("PRE"))=("PRE")</formula>
    </cfRule>
  </conditionalFormatting>
  <conditionalFormatting sqref="R4:V14 Y4:Y11 Z4:AC14 N5:N7 O5:O6 AF5:AF12 AG5:AG9 AH5:AJ12 K6:M7 Q7 W7:X7 AD7:AE7 N9 AG11:AG12 Y13:Y14">
    <cfRule type="beginsWith" dxfId="1" priority="284" operator="beginsWith" text="VRE">
      <formula>LEFT((R4),LEN("VRE"))=("VRE")</formula>
    </cfRule>
  </conditionalFormatting>
  <conditionalFormatting sqref="R4:V14 Y4:Y11 Z4:AC14 N5:N7 O5:O6 AF5:AF12 AG5:AG9 AH5:AJ12 K6:M7 Q7 W7:X7 AD7:AE7 N9 AG11:AG12 Y13:Y14">
    <cfRule type="beginsWith" dxfId="2" priority="285" operator="beginsWith" text="ONL">
      <formula>LEFT((R4),LEN("ONL"))=("ONL")</formula>
    </cfRule>
  </conditionalFormatting>
  <conditionalFormatting sqref="R4:V14 Y4:Y11 Z4:AC14 N5:N7 O5:O6 AF5:AF12 AG5:AG9 AH5:AJ12 K6:M7 Q7 W7:X7 AD7:AE7 N9 AG11:AG12 Y13:Y14">
    <cfRule type="beginsWith" dxfId="3" priority="286" operator="beginsWith" text="ATR">
      <formula>LEFT((R4),LEN("ATR"))=("ATR")</formula>
    </cfRule>
  </conditionalFormatting>
  <conditionalFormatting sqref="R4:V14 Y4:Y11 Z4:AC14 N5:N7 O5:O6 AF5:AF12 AG5:AG9 AH5:AJ12 K6:M7 Q7 W7:X7 AD7:AE7 N9 AG11:AG12 Y13:Y14">
    <cfRule type="beginsWith" dxfId="4" priority="287" operator="beginsWith" text="AUJ">
      <formula>LEFT((R4),LEN("AUJ"))=("AUJ")</formula>
    </cfRule>
  </conditionalFormatting>
  <conditionalFormatting sqref="R4:V14 Y4:Y11 Z4:AC14 N5:N7 O5:O6 AF5:AF12 AG5:AG9 AH5:AJ12 K6:M7 Q7 W7:X7 AD7:AE7 N9 AG11:AG12 Y13:Y14">
    <cfRule type="beginsWith" dxfId="5" priority="288" operator="beginsWith" text="REC">
      <formula>LEFT((R4),LEN("REC"))=("REC")</formula>
    </cfRule>
  </conditionalFormatting>
  <conditionalFormatting sqref="R4:V14 Y4:Y11 Z4:AC14 N5:N7 O5:O6 AF5:AF12 AG5:AG9 AH5:AJ12 K6:M7 Q7 W7:X7 AD7:AE7 N9 AG11:AG12 Y13:Y14">
    <cfRule type="beginsWith" dxfId="6" priority="289" operator="beginsWith" text="CLI">
      <formula>LEFT((R4),LEN("CLI"))=("CLI")</formula>
    </cfRule>
  </conditionalFormatting>
  <conditionalFormatting sqref="R4:V14 Y4:Y11 Z4:AC14 N5:N7 O5:O6 AF5:AF12 AG5:AG9 AH5:AJ12 K6:M7 Q7 W7:X7 AD7:AE7 N9 AG11:AG12 Y13:Y14">
    <cfRule type="beginsWith" dxfId="7" priority="290" operator="beginsWith" text="INT">
      <formula>LEFT((R4),LEN("INT"))=("INT")</formula>
    </cfRule>
  </conditionalFormatting>
  <conditionalFormatting sqref="R4:V7 W4:X14 Y4:AC7 N5:N7 O5:O6 AF5:AI8 AJ5:AJ13 K6:M7 Q7 AD7:AE7 AH10:AI10 AH12">
    <cfRule type="beginsWith" dxfId="0" priority="291" operator="beginsWith" text="PRE">
      <formula>LEFT((R4),LEN("PRE"))=("PRE")</formula>
    </cfRule>
  </conditionalFormatting>
  <conditionalFormatting sqref="R4:V7 W4:X14 Y4:AC7 N5:N7 O5:O6 AF5:AI8 AJ5:AJ13 K6:M7 Q7 AD7:AE7 AH10:AI10 AH12">
    <cfRule type="beginsWith" dxfId="1" priority="292" operator="beginsWith" text="VRE">
      <formula>LEFT((R4),LEN("VRE"))=("VRE")</formula>
    </cfRule>
  </conditionalFormatting>
  <conditionalFormatting sqref="R4:V7 W4:X14 Y4:AC7 N5:N7 O5:O6 AF5:AI8 AJ5:AJ13 K6:M7 Q7 AD7:AE7 AH10:AI10 AH12">
    <cfRule type="beginsWith" dxfId="2" priority="293" operator="beginsWith" text="ONL">
      <formula>LEFT((R4),LEN("ONL"))=("ONL")</formula>
    </cfRule>
  </conditionalFormatting>
  <conditionalFormatting sqref="R4:V7 W4:X14 Y4:AC7 N5:N7 O5:O6 AF5:AI8 AJ5:AJ13 K6:M7 Q7 AD7:AE7 AH10:AI10 AH12">
    <cfRule type="beginsWith" dxfId="3" priority="294" operator="beginsWith" text="ATR">
      <formula>LEFT((R4),LEN("ATR"))=("ATR")</formula>
    </cfRule>
  </conditionalFormatting>
  <conditionalFormatting sqref="R4:V7 W4:X14 Y4:AC7 N5:N7 O5:O6 AF5:AI8 AJ5:AJ13 K6:M7 Q7 AD7:AE7 AH10:AI10 AH12">
    <cfRule type="beginsWith" dxfId="4" priority="295" operator="beginsWith" text="AUJ">
      <formula>LEFT((R4),LEN("AUJ"))=("AUJ")</formula>
    </cfRule>
  </conditionalFormatting>
  <conditionalFormatting sqref="R4:V7 W4:X14 Y4:AC7 N5:N7 O5:O6 AF5:AI8 AJ5:AJ13 K6:M7 Q7 AD7:AE7 AH10:AI10 AH12">
    <cfRule type="beginsWith" dxfId="5" priority="296" operator="beginsWith" text="REC">
      <formula>LEFT((R4),LEN("REC"))=("REC")</formula>
    </cfRule>
  </conditionalFormatting>
  <conditionalFormatting sqref="R4:V7 W4:X14 Y4:AC7 N5:N7 O5:O6 AF5:AI8 AJ5:AJ13 K6:M7 Q7 AD7:AE7 AH10:AI10 AH12">
    <cfRule type="beginsWith" dxfId="6" priority="297" operator="beginsWith" text="CLI">
      <formula>LEFT((R4),LEN("CLI"))=("CLI")</formula>
    </cfRule>
  </conditionalFormatting>
  <conditionalFormatting sqref="R4:V7 W4:X14 Y4:AC7 N5:N7 O5:O6 AF5:AI8 AJ5:AJ13 K6:M7 Q7 AD7:AE7 AH10:AI10 AH12">
    <cfRule type="beginsWith" dxfId="7" priority="298" operator="beginsWith" text="INT">
      <formula>LEFT((R4),LEN("INT"))=("INT")</formula>
    </cfRule>
  </conditionalFormatting>
  <conditionalFormatting sqref="R4:V7 W4:X14 Y4:AC7 N5:N7 O5:O6 AF5:AI8 AJ5:AJ13 K6:M7 Q7 AD7:AE7 AH10:AI10 AH12">
    <cfRule type="beginsWith" dxfId="8" priority="299" operator="beginsWith" text="CLIC">
      <formula>LEFT((R4),LEN("CLIC"))=("CLIC")</formula>
    </cfRule>
  </conditionalFormatting>
  <conditionalFormatting sqref="C15:C17 C19:C21 C23">
    <cfRule type="beginsWith" dxfId="2" priority="300" operator="beginsWith" text="ONL">
      <formula>LEFT((C15),LEN("ONL"))=("ONL")</formula>
    </cfRule>
  </conditionalFormatting>
  <conditionalFormatting sqref="C15:C17 C19:C21 C23">
    <cfRule type="beginsWith" dxfId="3" priority="301" operator="beginsWith" text="ATR">
      <formula>LEFT((C15),LEN("ATR"))=("ATR")</formula>
    </cfRule>
  </conditionalFormatting>
  <conditionalFormatting sqref="C15:C17 C19:C21 C23">
    <cfRule type="beginsWith" dxfId="4" priority="302" operator="beginsWith" text="AUJ">
      <formula>LEFT((C15),LEN("AUJ"))=("AUJ")</formula>
    </cfRule>
  </conditionalFormatting>
  <conditionalFormatting sqref="C15:C17 C19:C21 C23">
    <cfRule type="beginsWith" dxfId="5" priority="303" operator="beginsWith" text="REC">
      <formula>LEFT((C15),LEN("REC"))=("REC")</formula>
    </cfRule>
  </conditionalFormatting>
  <conditionalFormatting sqref="C15:C17 C19:C21 C23">
    <cfRule type="beginsWith" dxfId="6" priority="304" operator="beginsWith" text="CLI">
      <formula>LEFT((C15),LEN("CLI"))=("CLI")</formula>
    </cfRule>
  </conditionalFormatting>
  <conditionalFormatting sqref="C15:C17 C19:C21 C23">
    <cfRule type="beginsWith" dxfId="7" priority="305" operator="beginsWith" text="INT">
      <formula>LEFT((C15),LEN("INT"))=("INT")</formula>
    </cfRule>
  </conditionalFormatting>
  <conditionalFormatting sqref="C24">
    <cfRule type="beginsWith" dxfId="2" priority="306" operator="beginsWith" text="ONL">
      <formula>LEFT((C24),LEN("ONL"))=("ONL")</formula>
    </cfRule>
  </conditionalFormatting>
  <conditionalFormatting sqref="C24">
    <cfRule type="beginsWith" dxfId="3" priority="307" operator="beginsWith" text="ATR">
      <formula>LEFT((C24),LEN("ATR"))=("ATR")</formula>
    </cfRule>
  </conditionalFormatting>
  <conditionalFormatting sqref="C24">
    <cfRule type="beginsWith" dxfId="4" priority="308" operator="beginsWith" text="AUJ">
      <formula>LEFT((C24),LEN("AUJ"))=("AUJ")</formula>
    </cfRule>
  </conditionalFormatting>
  <conditionalFormatting sqref="C24">
    <cfRule type="beginsWith" dxfId="5" priority="309" operator="beginsWith" text="REC">
      <formula>LEFT((C24),LEN("REC"))=("REC")</formula>
    </cfRule>
  </conditionalFormatting>
  <conditionalFormatting sqref="C24">
    <cfRule type="beginsWith" dxfId="6" priority="310" operator="beginsWith" text="CLI">
      <formula>LEFT((C24),LEN("CLI"))=("CLI")</formula>
    </cfRule>
  </conditionalFormatting>
  <conditionalFormatting sqref="C24">
    <cfRule type="beginsWith" dxfId="7" priority="311" operator="beginsWith" text="INT">
      <formula>LEFT((C24),LEN("INT"))=("INT")</formula>
    </cfRule>
  </conditionalFormatting>
  <conditionalFormatting sqref="C18">
    <cfRule type="beginsWith" dxfId="2" priority="312" operator="beginsWith" text="ONL">
      <formula>LEFT((C18),LEN("ONL"))=("ONL")</formula>
    </cfRule>
  </conditionalFormatting>
  <conditionalFormatting sqref="C18">
    <cfRule type="beginsWith" dxfId="3" priority="313" operator="beginsWith" text="ATR">
      <formula>LEFT((C18),LEN("ATR"))=("ATR")</formula>
    </cfRule>
  </conditionalFormatting>
  <conditionalFormatting sqref="C18">
    <cfRule type="beginsWith" dxfId="4" priority="314" operator="beginsWith" text="AUJ">
      <formula>LEFT((C18),LEN("AUJ"))=("AUJ")</formula>
    </cfRule>
  </conditionalFormatting>
  <conditionalFormatting sqref="C18">
    <cfRule type="beginsWith" dxfId="5" priority="315" operator="beginsWith" text="REC">
      <formula>LEFT((C18),LEN("REC"))=("REC")</formula>
    </cfRule>
  </conditionalFormatting>
  <conditionalFormatting sqref="C18">
    <cfRule type="beginsWith" dxfId="6" priority="316" operator="beginsWith" text="CLI">
      <formula>LEFT((C18),LEN("CLI"))=("CLI")</formula>
    </cfRule>
  </conditionalFormatting>
  <conditionalFormatting sqref="C18">
    <cfRule type="beginsWith" dxfId="7" priority="317" operator="beginsWith" text="INT">
      <formula>LEFT((C18),LEN("INT"))=("INT")</formula>
    </cfRule>
  </conditionalFormatting>
  <conditionalFormatting sqref="C22">
    <cfRule type="beginsWith" dxfId="0" priority="318" operator="beginsWith" text="PRE">
      <formula>LEFT((C22),LEN("PRE"))=("PRE")</formula>
    </cfRule>
  </conditionalFormatting>
  <conditionalFormatting sqref="C22">
    <cfRule type="beginsWith" dxfId="1" priority="319" operator="beginsWith" text="VRE">
      <formula>LEFT((C22),LEN("VRE"))=("VRE")</formula>
    </cfRule>
  </conditionalFormatting>
  <conditionalFormatting sqref="C22">
    <cfRule type="beginsWith" dxfId="2" priority="320" operator="beginsWith" text="ONL">
      <formula>LEFT((C22),LEN("ONL"))=("ONL")</formula>
    </cfRule>
  </conditionalFormatting>
  <conditionalFormatting sqref="C22">
    <cfRule type="beginsWith" dxfId="3" priority="321" operator="beginsWith" text="ATR">
      <formula>LEFT((C22),LEN("ATR"))=("ATR")</formula>
    </cfRule>
  </conditionalFormatting>
  <conditionalFormatting sqref="C22">
    <cfRule type="beginsWith" dxfId="4" priority="322" operator="beginsWith" text="AUJ">
      <formula>LEFT((C22),LEN("AUJ"))=("AUJ")</formula>
    </cfRule>
  </conditionalFormatting>
  <conditionalFormatting sqref="C22">
    <cfRule type="beginsWith" dxfId="5" priority="323" operator="beginsWith" text="REC">
      <formula>LEFT((C22),LEN("REC"))=("REC")</formula>
    </cfRule>
  </conditionalFormatting>
  <conditionalFormatting sqref="C22">
    <cfRule type="beginsWith" dxfId="6" priority="324" operator="beginsWith" text="CLI">
      <formula>LEFT((C22),LEN("CLI"))=("CLI")</formula>
    </cfRule>
  </conditionalFormatting>
  <conditionalFormatting sqref="C22">
    <cfRule type="beginsWith" dxfId="7" priority="325" operator="beginsWith" text="INT">
      <formula>LEFT((C22),LEN("INT"))=("INT")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4" width="22.57"/>
    <col customWidth="1" min="5" max="8" width="20.71"/>
    <col customWidth="1" min="9" max="9" width="12.71"/>
    <col customWidth="1" min="10" max="10" width="12.86"/>
    <col customWidth="1" min="11" max="11" width="23.86"/>
    <col customWidth="1" min="12" max="15" width="25.86"/>
    <col customWidth="1" min="16" max="17" width="14.57"/>
    <col customWidth="1" min="18" max="21" width="20.71"/>
    <col customWidth="1" min="22" max="22" width="23.29"/>
    <col customWidth="1" min="23" max="24" width="12.71"/>
    <col customWidth="1" min="25" max="29" width="22.57"/>
    <col customWidth="1" min="30" max="31" width="12.71"/>
    <col customWidth="1" min="32" max="36" width="21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07"/>
      <c r="B1" s="2"/>
      <c r="C1" s="117" t="s">
        <v>66</v>
      </c>
      <c r="D1" s="105">
        <v>2026.0</v>
      </c>
      <c r="E1" s="118" t="s">
        <v>414</v>
      </c>
      <c r="F1" s="107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105">
        <v>2026.0</v>
      </c>
      <c r="L1" s="118" t="s">
        <v>414</v>
      </c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40"/>
      <c r="AL1" s="12"/>
      <c r="AM1" s="12">
        <f>A2</f>
        <v>21</v>
      </c>
      <c r="AN1" s="13"/>
      <c r="AO1" s="13"/>
      <c r="AP1" s="13"/>
      <c r="AQ1" s="13"/>
      <c r="AR1" s="13"/>
      <c r="AS1" s="13"/>
    </row>
    <row r="2" ht="24.75" customHeight="1">
      <c r="A2" s="14">
        <f>NETWORKDAYS($A$4,$A$5)</f>
        <v>21</v>
      </c>
      <c r="B2" s="15" t="s">
        <v>96</v>
      </c>
      <c r="C2" s="119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40"/>
      <c r="AL2" s="19"/>
      <c r="AM2" s="19"/>
      <c r="AN2" s="21"/>
      <c r="AO2" s="21"/>
      <c r="AP2" s="21"/>
      <c r="AQ2" s="21"/>
      <c r="AR2" s="21"/>
      <c r="AS2" s="21"/>
    </row>
    <row r="3" ht="30.0" customHeight="1">
      <c r="A3" s="12">
        <f>COUNTA(B4:B7)</f>
        <v>4</v>
      </c>
      <c r="B3" s="73" t="s">
        <v>2</v>
      </c>
      <c r="C3" s="23" t="s">
        <v>3</v>
      </c>
      <c r="D3" s="24">
        <f>Jul!AF3</f>
        <v>46230</v>
      </c>
      <c r="E3" s="25">
        <f t="shared" ref="E3:AJ3" si="2">D3+1</f>
        <v>46231</v>
      </c>
      <c r="F3" s="25">
        <f t="shared" si="2"/>
        <v>46232</v>
      </c>
      <c r="G3" s="25">
        <f t="shared" si="2"/>
        <v>46233</v>
      </c>
      <c r="H3" s="25">
        <f t="shared" si="2"/>
        <v>46234</v>
      </c>
      <c r="I3" s="26">
        <f t="shared" si="2"/>
        <v>46235</v>
      </c>
      <c r="J3" s="26">
        <f t="shared" si="2"/>
        <v>46236</v>
      </c>
      <c r="K3" s="25">
        <f t="shared" si="2"/>
        <v>46237</v>
      </c>
      <c r="L3" s="25">
        <f t="shared" si="2"/>
        <v>46238</v>
      </c>
      <c r="M3" s="25">
        <f t="shared" si="2"/>
        <v>46239</v>
      </c>
      <c r="N3" s="25">
        <f t="shared" si="2"/>
        <v>46240</v>
      </c>
      <c r="O3" s="25">
        <f t="shared" si="2"/>
        <v>46241</v>
      </c>
      <c r="P3" s="26">
        <f t="shared" si="2"/>
        <v>46242</v>
      </c>
      <c r="Q3" s="26">
        <f t="shared" si="2"/>
        <v>46243</v>
      </c>
      <c r="R3" s="25">
        <f t="shared" si="2"/>
        <v>46244</v>
      </c>
      <c r="S3" s="25">
        <f t="shared" si="2"/>
        <v>46245</v>
      </c>
      <c r="T3" s="25">
        <f t="shared" si="2"/>
        <v>46246</v>
      </c>
      <c r="U3" s="25">
        <f t="shared" si="2"/>
        <v>46247</v>
      </c>
      <c r="V3" s="25">
        <f t="shared" si="2"/>
        <v>46248</v>
      </c>
      <c r="W3" s="26">
        <f t="shared" si="2"/>
        <v>46249</v>
      </c>
      <c r="X3" s="26">
        <f t="shared" si="2"/>
        <v>46250</v>
      </c>
      <c r="Y3" s="25">
        <f t="shared" si="2"/>
        <v>46251</v>
      </c>
      <c r="Z3" s="25">
        <f t="shared" si="2"/>
        <v>46252</v>
      </c>
      <c r="AA3" s="25">
        <f t="shared" si="2"/>
        <v>46253</v>
      </c>
      <c r="AB3" s="25">
        <f t="shared" si="2"/>
        <v>46254</v>
      </c>
      <c r="AC3" s="25">
        <f t="shared" si="2"/>
        <v>46255</v>
      </c>
      <c r="AD3" s="26">
        <f t="shared" si="2"/>
        <v>46256</v>
      </c>
      <c r="AE3" s="26">
        <f t="shared" si="2"/>
        <v>46257</v>
      </c>
      <c r="AF3" s="25">
        <f t="shared" si="2"/>
        <v>46258</v>
      </c>
      <c r="AG3" s="25">
        <f t="shared" si="2"/>
        <v>46259</v>
      </c>
      <c r="AH3" s="25">
        <f t="shared" si="2"/>
        <v>46260</v>
      </c>
      <c r="AI3" s="25">
        <f t="shared" si="2"/>
        <v>46261</v>
      </c>
      <c r="AJ3" s="25">
        <f t="shared" si="2"/>
        <v>46262</v>
      </c>
      <c r="AK3" s="40"/>
      <c r="AL3" s="27" t="s">
        <v>4</v>
      </c>
      <c r="AM3" s="27" t="s">
        <v>5</v>
      </c>
      <c r="AN3" s="27" t="s">
        <v>6</v>
      </c>
      <c r="AO3" s="13"/>
      <c r="AP3" s="13"/>
      <c r="AQ3" s="13"/>
      <c r="AR3" s="13"/>
      <c r="AS3" s="27" t="s">
        <v>6</v>
      </c>
    </row>
    <row r="4" ht="63.75" customHeight="1">
      <c r="A4" s="29">
        <v>46235.0</v>
      </c>
      <c r="B4" s="30" t="s">
        <v>7</v>
      </c>
      <c r="C4" s="31" t="s">
        <v>8</v>
      </c>
      <c r="D4" s="120" t="str">
        <f>Jul!AF4</f>
        <v>AUJ - FERIAS</v>
      </c>
      <c r="E4" s="120" t="str">
        <f>Jul!AG4</f>
        <v>AUJ - FERIAS</v>
      </c>
      <c r="F4" s="120" t="str">
        <f>Jul!AH4</f>
        <v>AUJ - FERIAS</v>
      </c>
      <c r="G4" s="120" t="str">
        <f>Jul!AI4</f>
        <v>AUJ - FERIAS</v>
      </c>
      <c r="H4" s="120" t="str">
        <f>Jul!AJ4</f>
        <v>AUJ - FERIAS</v>
      </c>
      <c r="I4" s="34"/>
      <c r="J4" s="34"/>
      <c r="K4" s="78" t="s">
        <v>118</v>
      </c>
      <c r="L4" s="78" t="s">
        <v>118</v>
      </c>
      <c r="M4" s="78" t="s">
        <v>118</v>
      </c>
      <c r="N4" s="78" t="s">
        <v>118</v>
      </c>
      <c r="O4" s="78" t="s">
        <v>118</v>
      </c>
      <c r="P4" s="108"/>
      <c r="Q4" s="108"/>
      <c r="R4" s="78" t="s">
        <v>118</v>
      </c>
      <c r="S4" s="78" t="s">
        <v>118</v>
      </c>
      <c r="T4" s="78" t="s">
        <v>118</v>
      </c>
      <c r="U4" s="77" t="s">
        <v>415</v>
      </c>
      <c r="V4" s="48" t="s">
        <v>416</v>
      </c>
      <c r="W4" s="108"/>
      <c r="X4" s="108"/>
      <c r="Y4" s="78" t="s">
        <v>118</v>
      </c>
      <c r="Z4" s="78" t="s">
        <v>118</v>
      </c>
      <c r="AA4" s="78" t="s">
        <v>118</v>
      </c>
      <c r="AB4" s="78" t="s">
        <v>417</v>
      </c>
      <c r="AC4" s="78" t="s">
        <v>118</v>
      </c>
      <c r="AD4" s="108"/>
      <c r="AE4" s="108"/>
      <c r="AF4" s="78" t="s">
        <v>418</v>
      </c>
      <c r="AG4" s="78" t="s">
        <v>419</v>
      </c>
      <c r="AH4" s="78" t="s">
        <v>418</v>
      </c>
      <c r="AI4" s="78" t="s">
        <v>418</v>
      </c>
      <c r="AJ4" s="78" t="s">
        <v>418</v>
      </c>
      <c r="AK4" s="40"/>
      <c r="AL4" s="12">
        <f t="shared" ref="AL4:AL12" si="3">$A$2-(COUNTIF(E4:AI4,"AUJ*"))</f>
        <v>16</v>
      </c>
      <c r="AM4" s="12">
        <f t="shared" ref="AM4:AM11" si="4">(COUNTIF(G4:AJ4,"CLI*")+COUNTIF(G4:AJ4,"ATR*")+COUNTIF(G4:AJ4,"INT*")+COUNTIF(G4:AJ4,"VRE*")+COUNTIF(G4:AJ4,"ONL*")+COUNTIF(G4:AJ4,"REC*"))</f>
        <v>18</v>
      </c>
      <c r="AN4" s="41">
        <f t="shared" ref="AN4:AN12" si="5">IFERROR(AM4/AL4,0)</f>
        <v>1.125</v>
      </c>
      <c r="AO4" s="13"/>
      <c r="AP4" s="42" t="s">
        <v>16</v>
      </c>
      <c r="AQ4" s="12">
        <f t="shared" ref="AQ4:AQ11" si="6">AK16</f>
        <v>94</v>
      </c>
      <c r="AR4" s="13"/>
      <c r="AS4" s="41">
        <f>AN15</f>
        <v>0.9302325581</v>
      </c>
    </row>
    <row r="5" ht="85.5" customHeight="1">
      <c r="A5" s="29">
        <v>46265.0</v>
      </c>
      <c r="B5" s="43" t="s">
        <v>17</v>
      </c>
      <c r="C5" s="44" t="s">
        <v>18</v>
      </c>
      <c r="D5" s="120" t="str">
        <f>Jul!AF5</f>
        <v>AUJ - FERIAS</v>
      </c>
      <c r="E5" s="120" t="str">
        <f>Jul!AG5</f>
        <v>AUJ - FERIAS</v>
      </c>
      <c r="F5" s="120" t="str">
        <f>Jul!AH5</f>
        <v>AUJ - FERIAS</v>
      </c>
      <c r="G5" s="120" t="str">
        <f>Jul!AI5</f>
        <v>AUJ - FERIAS</v>
      </c>
      <c r="H5" s="120" t="str">
        <f>Jul!AJ5</f>
        <v>AUJ - FERIAS</v>
      </c>
      <c r="I5" s="34"/>
      <c r="J5" s="34"/>
      <c r="K5" s="77" t="s">
        <v>164</v>
      </c>
      <c r="L5" s="77" t="s">
        <v>164</v>
      </c>
      <c r="M5" s="77" t="s">
        <v>164</v>
      </c>
      <c r="N5" s="77" t="s">
        <v>164</v>
      </c>
      <c r="O5" s="77" t="s">
        <v>164</v>
      </c>
      <c r="P5" s="108"/>
      <c r="Q5" s="108"/>
      <c r="R5" s="77" t="s">
        <v>164</v>
      </c>
      <c r="S5" s="77" t="s">
        <v>164</v>
      </c>
      <c r="T5" s="48" t="s">
        <v>420</v>
      </c>
      <c r="U5" s="77" t="s">
        <v>415</v>
      </c>
      <c r="V5" s="48" t="s">
        <v>14</v>
      </c>
      <c r="W5" s="108"/>
      <c r="X5" s="108"/>
      <c r="Y5" s="48" t="s">
        <v>14</v>
      </c>
      <c r="Z5" s="48" t="s">
        <v>421</v>
      </c>
      <c r="AA5" s="48" t="s">
        <v>421</v>
      </c>
      <c r="AB5" s="48" t="s">
        <v>421</v>
      </c>
      <c r="AC5" s="48" t="s">
        <v>14</v>
      </c>
      <c r="AD5" s="108"/>
      <c r="AE5" s="108"/>
      <c r="AF5" s="48" t="s">
        <v>14</v>
      </c>
      <c r="AG5" s="48" t="s">
        <v>422</v>
      </c>
      <c r="AH5" s="48" t="s">
        <v>422</v>
      </c>
      <c r="AI5" s="48" t="s">
        <v>422</v>
      </c>
      <c r="AJ5" s="48" t="s">
        <v>14</v>
      </c>
      <c r="AK5" s="40"/>
      <c r="AL5" s="12">
        <f t="shared" si="3"/>
        <v>10</v>
      </c>
      <c r="AM5" s="12">
        <f t="shared" si="4"/>
        <v>13</v>
      </c>
      <c r="AN5" s="41">
        <f t="shared" si="5"/>
        <v>1.3</v>
      </c>
      <c r="AO5" s="13"/>
      <c r="AP5" s="42" t="s">
        <v>33</v>
      </c>
      <c r="AQ5" s="12">
        <f t="shared" si="6"/>
        <v>0</v>
      </c>
      <c r="AR5" s="13"/>
      <c r="AS5" s="13"/>
    </row>
    <row r="6" ht="62.25" customHeight="1">
      <c r="A6" s="49"/>
      <c r="B6" s="43" t="s">
        <v>34</v>
      </c>
      <c r="C6" s="44" t="s">
        <v>35</v>
      </c>
      <c r="D6" s="120" t="str">
        <f>Jul!AF6</f>
        <v>CLI - TREINAMENTO DE DIAGNÓSTICO DE SY215 E SY365 - U&amp;M CKS</v>
      </c>
      <c r="E6" s="120" t="str">
        <f>Jul!AG6</f>
        <v>CLI - TREINAMENTO DE DIAGNÓSTICO DE SY215 E SY365 - U&amp;M CKS</v>
      </c>
      <c r="F6" s="120" t="str">
        <f>Jul!AH6</f>
        <v>CLI - TREINAMENTO DE DIAGNÓSTICO DE SY215 E SY365 - U&amp;M CKS</v>
      </c>
      <c r="G6" s="120" t="str">
        <f>Jul!AI6</f>
        <v>CLI - TREINAMENTO DE DIAGNÓSTICO DE SY215 E SY365 - U&amp;M CKS</v>
      </c>
      <c r="H6" s="120" t="str">
        <f>Jul!AJ6</f>
        <v>VRE - DESLOCAMENTO</v>
      </c>
      <c r="I6" s="34"/>
      <c r="J6" s="34"/>
      <c r="K6" s="48" t="s">
        <v>423</v>
      </c>
      <c r="L6" s="48" t="s">
        <v>424</v>
      </c>
      <c r="M6" s="35"/>
      <c r="N6" s="115"/>
      <c r="O6" s="115"/>
      <c r="P6" s="108"/>
      <c r="Q6" s="108"/>
      <c r="R6" s="48" t="s">
        <v>14</v>
      </c>
      <c r="S6" s="35" t="s">
        <v>425</v>
      </c>
      <c r="T6" s="35" t="s">
        <v>425</v>
      </c>
      <c r="U6" s="35" t="s">
        <v>425</v>
      </c>
      <c r="V6" s="35" t="s">
        <v>425</v>
      </c>
      <c r="W6" s="108"/>
      <c r="X6" s="108"/>
      <c r="Y6" s="48" t="s">
        <v>416</v>
      </c>
      <c r="Z6" s="48" t="s">
        <v>416</v>
      </c>
      <c r="AA6" s="48" t="s">
        <v>416</v>
      </c>
      <c r="AB6" s="48" t="s">
        <v>416</v>
      </c>
      <c r="AC6" s="48" t="s">
        <v>416</v>
      </c>
      <c r="AD6" s="108"/>
      <c r="AE6" s="108"/>
      <c r="AF6" s="35" t="s">
        <v>426</v>
      </c>
      <c r="AG6" s="35" t="s">
        <v>426</v>
      </c>
      <c r="AH6" s="35" t="s">
        <v>426</v>
      </c>
      <c r="AI6" s="35" t="s">
        <v>426</v>
      </c>
      <c r="AJ6" s="35" t="s">
        <v>426</v>
      </c>
      <c r="AK6" s="40"/>
      <c r="AL6" s="12">
        <f t="shared" si="3"/>
        <v>21</v>
      </c>
      <c r="AM6" s="12">
        <f t="shared" si="4"/>
        <v>14</v>
      </c>
      <c r="AN6" s="41">
        <f t="shared" si="5"/>
        <v>0.6666666667</v>
      </c>
      <c r="AO6" s="13"/>
      <c r="AP6" s="42" t="s">
        <v>53</v>
      </c>
      <c r="AQ6" s="12">
        <f t="shared" si="6"/>
        <v>16</v>
      </c>
      <c r="AR6" s="13"/>
      <c r="AS6" s="13"/>
    </row>
    <row r="7" ht="78.0" customHeight="1">
      <c r="A7" s="49"/>
      <c r="B7" s="43" t="s">
        <v>54</v>
      </c>
      <c r="C7" s="44" t="s">
        <v>8</v>
      </c>
      <c r="D7" s="120" t="str">
        <f>Jul!AF7</f>
        <v>CLI - AOp Ferro+ - SKT130 e SKT110S</v>
      </c>
      <c r="E7" s="120" t="str">
        <f>Jul!AG7</f>
        <v>CLI - AOp Ferro+ - SKT130 e SKT110S</v>
      </c>
      <c r="F7" s="120" t="str">
        <f>Jul!AH7</f>
        <v>CLI - AOp Ferro+ - SKT130 e SKT110S</v>
      </c>
      <c r="G7" s="120" t="str">
        <f>Jul!AI7</f>
        <v>CLI - AOp Ferro+ - SKT130 e SKT110S</v>
      </c>
      <c r="H7" s="120" t="str">
        <f>Jul!AJ7</f>
        <v>CLI - AOp Ferro+ - SKT130 e SKT110S</v>
      </c>
      <c r="I7" s="34"/>
      <c r="J7" s="34"/>
      <c r="K7" s="48" t="s">
        <v>14</v>
      </c>
      <c r="L7" s="35" t="s">
        <v>427</v>
      </c>
      <c r="M7" s="35" t="s">
        <v>427</v>
      </c>
      <c r="N7" s="35" t="s">
        <v>427</v>
      </c>
      <c r="O7" s="48" t="s">
        <v>14</v>
      </c>
      <c r="P7" s="112" t="s">
        <v>428</v>
      </c>
      <c r="Q7" s="108"/>
      <c r="R7" s="35" t="s">
        <v>429</v>
      </c>
      <c r="S7" s="35" t="s">
        <v>430</v>
      </c>
      <c r="T7" s="35" t="s">
        <v>430</v>
      </c>
      <c r="U7" s="35" t="s">
        <v>430</v>
      </c>
      <c r="V7" s="35" t="s">
        <v>431</v>
      </c>
      <c r="W7" s="108"/>
      <c r="X7" s="108"/>
      <c r="Y7" s="35" t="s">
        <v>431</v>
      </c>
      <c r="Z7" s="35" t="s">
        <v>431</v>
      </c>
      <c r="AA7" s="35" t="s">
        <v>431</v>
      </c>
      <c r="AB7" s="35" t="s">
        <v>431</v>
      </c>
      <c r="AC7" s="35" t="s">
        <v>431</v>
      </c>
      <c r="AD7" s="108"/>
      <c r="AE7" s="108"/>
      <c r="AF7" s="35" t="s">
        <v>431</v>
      </c>
      <c r="AG7" s="35" t="s">
        <v>431</v>
      </c>
      <c r="AH7" s="35" t="s">
        <v>431</v>
      </c>
      <c r="AI7" s="35" t="s">
        <v>431</v>
      </c>
      <c r="AJ7" s="35" t="s">
        <v>431</v>
      </c>
      <c r="AK7" s="40"/>
      <c r="AL7" s="12">
        <f t="shared" si="3"/>
        <v>21</v>
      </c>
      <c r="AM7" s="12">
        <f t="shared" si="4"/>
        <v>22</v>
      </c>
      <c r="AN7" s="41">
        <f t="shared" si="5"/>
        <v>1.047619048</v>
      </c>
      <c r="AO7" s="13"/>
      <c r="AP7" s="42" t="s">
        <v>57</v>
      </c>
      <c r="AQ7" s="12">
        <f t="shared" si="6"/>
        <v>15</v>
      </c>
      <c r="AR7" s="13"/>
      <c r="AS7" s="13"/>
    </row>
    <row r="8">
      <c r="A8" s="13"/>
      <c r="B8" s="43" t="s">
        <v>58</v>
      </c>
      <c r="C8" s="51" t="s">
        <v>59</v>
      </c>
      <c r="D8" s="121" t="s">
        <v>373</v>
      </c>
      <c r="E8" s="121" t="s">
        <v>373</v>
      </c>
      <c r="F8" s="121" t="s">
        <v>373</v>
      </c>
      <c r="G8" s="121" t="s">
        <v>373</v>
      </c>
      <c r="H8" s="121" t="s">
        <v>374</v>
      </c>
      <c r="I8" s="122"/>
      <c r="J8" s="122"/>
      <c r="K8" s="123" t="s">
        <v>374</v>
      </c>
      <c r="L8" s="123" t="s">
        <v>432</v>
      </c>
      <c r="M8" s="124" t="s">
        <v>433</v>
      </c>
      <c r="N8" s="124" t="s">
        <v>433</v>
      </c>
      <c r="O8" s="100" t="s">
        <v>434</v>
      </c>
      <c r="P8" s="108"/>
      <c r="Q8" s="108"/>
      <c r="R8" s="124" t="s">
        <v>435</v>
      </c>
      <c r="S8" s="124" t="s">
        <v>435</v>
      </c>
      <c r="T8" s="125" t="s">
        <v>436</v>
      </c>
      <c r="U8" s="125" t="s">
        <v>436</v>
      </c>
      <c r="V8" s="125" t="s">
        <v>436</v>
      </c>
      <c r="W8" s="108"/>
      <c r="X8" s="108"/>
      <c r="Y8" s="124" t="s">
        <v>437</v>
      </c>
      <c r="Z8" s="64"/>
      <c r="AA8" s="35" t="s">
        <v>438</v>
      </c>
      <c r="AB8" s="35" t="s">
        <v>439</v>
      </c>
      <c r="AC8" s="48"/>
      <c r="AD8" s="108"/>
      <c r="AE8" s="108"/>
      <c r="AF8" s="35" t="s">
        <v>440</v>
      </c>
      <c r="AG8" s="35" t="s">
        <v>441</v>
      </c>
      <c r="AH8" s="35" t="s">
        <v>442</v>
      </c>
      <c r="AI8" s="35" t="s">
        <v>442</v>
      </c>
      <c r="AJ8" s="35" t="s">
        <v>442</v>
      </c>
      <c r="AK8" s="40"/>
      <c r="AL8" s="12">
        <f t="shared" si="3"/>
        <v>21</v>
      </c>
      <c r="AM8" s="12">
        <f t="shared" si="4"/>
        <v>17</v>
      </c>
      <c r="AN8" s="41">
        <f t="shared" si="5"/>
        <v>0.8095238095</v>
      </c>
      <c r="AO8" s="13"/>
      <c r="AP8" s="42" t="s">
        <v>66</v>
      </c>
      <c r="AQ8" s="12">
        <f t="shared" si="6"/>
        <v>22</v>
      </c>
      <c r="AR8" s="13"/>
      <c r="AS8" s="13"/>
    </row>
    <row r="9" ht="45.0" customHeight="1">
      <c r="A9" s="13"/>
      <c r="B9" s="43" t="s">
        <v>64</v>
      </c>
      <c r="C9" s="51" t="s">
        <v>59</v>
      </c>
      <c r="D9" s="64" t="s">
        <v>65</v>
      </c>
      <c r="E9" s="64" t="s">
        <v>65</v>
      </c>
      <c r="F9" s="64" t="s">
        <v>65</v>
      </c>
      <c r="G9" s="64" t="s">
        <v>65</v>
      </c>
      <c r="H9" s="64" t="s">
        <v>65</v>
      </c>
      <c r="I9" s="34"/>
      <c r="J9" s="34"/>
      <c r="K9" s="64" t="s">
        <v>65</v>
      </c>
      <c r="L9" s="64" t="s">
        <v>65</v>
      </c>
      <c r="M9" s="35" t="s">
        <v>409</v>
      </c>
      <c r="N9" s="35" t="s">
        <v>443</v>
      </c>
      <c r="O9" s="64" t="s">
        <v>65</v>
      </c>
      <c r="P9" s="108"/>
      <c r="Q9" s="108"/>
      <c r="R9" s="48" t="s">
        <v>444</v>
      </c>
      <c r="S9" s="64" t="s">
        <v>65</v>
      </c>
      <c r="T9" s="64" t="s">
        <v>65</v>
      </c>
      <c r="U9" s="64" t="s">
        <v>65</v>
      </c>
      <c r="V9" s="64" t="s">
        <v>65</v>
      </c>
      <c r="W9" s="108"/>
      <c r="X9" s="108"/>
      <c r="Y9" s="64" t="s">
        <v>65</v>
      </c>
      <c r="Z9" s="64" t="s">
        <v>65</v>
      </c>
      <c r="AA9" s="64" t="s">
        <v>65</v>
      </c>
      <c r="AB9" s="64" t="s">
        <v>65</v>
      </c>
      <c r="AC9" s="64" t="s">
        <v>65</v>
      </c>
      <c r="AD9" s="108"/>
      <c r="AE9" s="108"/>
      <c r="AF9" s="64" t="s">
        <v>65</v>
      </c>
      <c r="AG9" s="64" t="s">
        <v>65</v>
      </c>
      <c r="AH9" s="64" t="s">
        <v>65</v>
      </c>
      <c r="AI9" s="64" t="s">
        <v>65</v>
      </c>
      <c r="AJ9" s="64" t="s">
        <v>65</v>
      </c>
      <c r="AK9" s="40"/>
      <c r="AL9" s="12">
        <f t="shared" si="3"/>
        <v>21</v>
      </c>
      <c r="AM9" s="12">
        <f t="shared" si="4"/>
        <v>21</v>
      </c>
      <c r="AN9" s="41">
        <f t="shared" si="5"/>
        <v>1</v>
      </c>
      <c r="AO9" s="13"/>
      <c r="AP9" s="53" t="s">
        <v>76</v>
      </c>
      <c r="AQ9" s="12">
        <f t="shared" si="6"/>
        <v>11</v>
      </c>
      <c r="AR9" s="13"/>
      <c r="AS9" s="13"/>
    </row>
    <row r="10" ht="72.75" customHeight="1">
      <c r="A10" s="13"/>
      <c r="B10" s="43" t="s">
        <v>67</v>
      </c>
      <c r="C10" s="44" t="s">
        <v>68</v>
      </c>
      <c r="D10" s="48" t="s">
        <v>392</v>
      </c>
      <c r="E10" s="38" t="s">
        <v>14</v>
      </c>
      <c r="F10" s="35" t="s">
        <v>393</v>
      </c>
      <c r="G10" s="35" t="s">
        <v>394</v>
      </c>
      <c r="H10" s="35" t="s">
        <v>394</v>
      </c>
      <c r="I10" s="122"/>
      <c r="J10" s="122"/>
      <c r="K10" s="48" t="s">
        <v>14</v>
      </c>
      <c r="L10" s="48" t="s">
        <v>445</v>
      </c>
      <c r="M10" s="48" t="s">
        <v>445</v>
      </c>
      <c r="N10" s="48" t="s">
        <v>445</v>
      </c>
      <c r="O10" s="48" t="s">
        <v>445</v>
      </c>
      <c r="P10" s="108"/>
      <c r="Q10" s="108"/>
      <c r="R10" s="100" t="s">
        <v>446</v>
      </c>
      <c r="S10" s="100" t="s">
        <v>447</v>
      </c>
      <c r="T10" s="100" t="s">
        <v>448</v>
      </c>
      <c r="U10" s="100" t="s">
        <v>449</v>
      </c>
      <c r="V10" s="100" t="s">
        <v>450</v>
      </c>
      <c r="W10" s="108"/>
      <c r="X10" s="108"/>
      <c r="Y10" s="48" t="s">
        <v>451</v>
      </c>
      <c r="Z10" s="48" t="s">
        <v>452</v>
      </c>
      <c r="AA10" s="48" t="s">
        <v>453</v>
      </c>
      <c r="AB10" s="48" t="s">
        <v>453</v>
      </c>
      <c r="AC10" s="77" t="s">
        <v>11</v>
      </c>
      <c r="AD10" s="108"/>
      <c r="AE10" s="108"/>
      <c r="AF10" s="35" t="s">
        <v>454</v>
      </c>
      <c r="AG10" s="35" t="s">
        <v>454</v>
      </c>
      <c r="AH10" s="35" t="s">
        <v>454</v>
      </c>
      <c r="AI10" s="35" t="s">
        <v>454</v>
      </c>
      <c r="AJ10" s="35" t="s">
        <v>454</v>
      </c>
      <c r="AK10" s="40"/>
      <c r="AL10" s="12">
        <f t="shared" si="3"/>
        <v>20</v>
      </c>
      <c r="AM10" s="12">
        <f t="shared" si="4"/>
        <v>13</v>
      </c>
      <c r="AN10" s="41">
        <f t="shared" si="5"/>
        <v>0.65</v>
      </c>
      <c r="AO10" s="13"/>
      <c r="AP10" s="42" t="s">
        <v>79</v>
      </c>
      <c r="AQ10" s="12">
        <f t="shared" si="6"/>
        <v>12</v>
      </c>
      <c r="AR10" s="13"/>
      <c r="AS10" s="13"/>
    </row>
    <row r="11">
      <c r="A11" s="13"/>
      <c r="B11" s="54" t="s">
        <v>209</v>
      </c>
      <c r="C11" s="44" t="s">
        <v>68</v>
      </c>
      <c r="D11" s="48" t="s">
        <v>400</v>
      </c>
      <c r="E11" s="48" t="s">
        <v>400</v>
      </c>
      <c r="F11" s="48" t="s">
        <v>400</v>
      </c>
      <c r="G11" s="48" t="s">
        <v>400</v>
      </c>
      <c r="H11" s="48" t="s">
        <v>455</v>
      </c>
      <c r="I11" s="34"/>
      <c r="J11" s="34"/>
      <c r="K11" s="48" t="s">
        <v>14</v>
      </c>
      <c r="L11" s="48" t="s">
        <v>14</v>
      </c>
      <c r="M11" s="35" t="s">
        <v>456</v>
      </c>
      <c r="N11" s="35" t="s">
        <v>456</v>
      </c>
      <c r="O11" s="35" t="s">
        <v>456</v>
      </c>
      <c r="P11" s="108"/>
      <c r="Q11" s="108"/>
      <c r="R11" s="35" t="s">
        <v>457</v>
      </c>
      <c r="S11" s="35" t="s">
        <v>457</v>
      </c>
      <c r="T11" s="35" t="s">
        <v>457</v>
      </c>
      <c r="U11" s="35" t="s">
        <v>457</v>
      </c>
      <c r="V11" s="35" t="s">
        <v>457</v>
      </c>
      <c r="W11" s="112"/>
      <c r="X11" s="108"/>
      <c r="Y11" s="48" t="s">
        <v>400</v>
      </c>
      <c r="Z11" s="48" t="s">
        <v>400</v>
      </c>
      <c r="AA11" s="48" t="s">
        <v>400</v>
      </c>
      <c r="AB11" s="48" t="s">
        <v>458</v>
      </c>
      <c r="AC11" s="48" t="s">
        <v>459</v>
      </c>
      <c r="AD11" s="108"/>
      <c r="AE11" s="108"/>
      <c r="AF11" s="48" t="s">
        <v>400</v>
      </c>
      <c r="AG11" s="48" t="s">
        <v>400</v>
      </c>
      <c r="AH11" s="48" t="s">
        <v>400</v>
      </c>
      <c r="AI11" s="48" t="s">
        <v>400</v>
      </c>
      <c r="AJ11" s="48" t="s">
        <v>400</v>
      </c>
      <c r="AK11" s="40"/>
      <c r="AL11" s="12">
        <f t="shared" si="3"/>
        <v>21</v>
      </c>
      <c r="AM11" s="12">
        <f t="shared" si="4"/>
        <v>21</v>
      </c>
      <c r="AN11" s="41">
        <f t="shared" si="5"/>
        <v>1</v>
      </c>
      <c r="AO11" s="13"/>
      <c r="AP11" s="42" t="s">
        <v>81</v>
      </c>
      <c r="AQ11" s="12">
        <f t="shared" si="6"/>
        <v>16</v>
      </c>
      <c r="AR11" s="13"/>
      <c r="AS11" s="13"/>
    </row>
    <row r="12">
      <c r="A12" s="13"/>
      <c r="B12" s="54" t="s">
        <v>215</v>
      </c>
      <c r="C12" s="51" t="s">
        <v>18</v>
      </c>
      <c r="D12" s="35" t="s">
        <v>409</v>
      </c>
      <c r="E12" s="35" t="s">
        <v>410</v>
      </c>
      <c r="F12" s="35" t="s">
        <v>411</v>
      </c>
      <c r="G12" s="35" t="s">
        <v>413</v>
      </c>
      <c r="H12" s="126" t="s">
        <v>14</v>
      </c>
      <c r="I12" s="34"/>
      <c r="J12" s="126" t="s">
        <v>14</v>
      </c>
      <c r="K12" s="48" t="s">
        <v>460</v>
      </c>
      <c r="L12" s="48" t="s">
        <v>460</v>
      </c>
      <c r="M12" s="48" t="s">
        <v>460</v>
      </c>
      <c r="N12" s="48" t="s">
        <v>460</v>
      </c>
      <c r="O12" s="48" t="s">
        <v>14</v>
      </c>
      <c r="P12" s="108"/>
      <c r="Q12" s="108"/>
      <c r="R12" s="48" t="s">
        <v>14</v>
      </c>
      <c r="S12" s="35" t="s">
        <v>461</v>
      </c>
      <c r="T12" s="35" t="s">
        <v>462</v>
      </c>
      <c r="U12" s="35" t="s">
        <v>413</v>
      </c>
      <c r="V12" s="48" t="s">
        <v>14</v>
      </c>
      <c r="W12" s="108"/>
      <c r="X12" s="108"/>
      <c r="Y12" s="48" t="s">
        <v>463</v>
      </c>
      <c r="Z12" s="35" t="s">
        <v>461</v>
      </c>
      <c r="AA12" s="35" t="s">
        <v>410</v>
      </c>
      <c r="AB12" s="48" t="s">
        <v>463</v>
      </c>
      <c r="AC12" s="48" t="s">
        <v>464</v>
      </c>
      <c r="AD12" s="108"/>
      <c r="AE12" s="108"/>
      <c r="AF12" s="35" t="s">
        <v>412</v>
      </c>
      <c r="AG12" s="48" t="s">
        <v>465</v>
      </c>
      <c r="AH12" s="48" t="s">
        <v>463</v>
      </c>
      <c r="AI12" s="48" t="s">
        <v>463</v>
      </c>
      <c r="AJ12" s="48" t="s">
        <v>465</v>
      </c>
      <c r="AK12" s="40"/>
      <c r="AL12" s="12">
        <f t="shared" si="3"/>
        <v>21</v>
      </c>
      <c r="AM12" s="12">
        <f>(COUNTIF(D12:AJ12,"CLI*")+COUNTIF(D12:AJ12,"ATR*")+COUNTIF(D12:AJ12,"INT*")+COUNTIF(D12:AJ12,"VRE*")+COUNTIF(D12:AJ12,"ONL*")+COUNTIF(D12:AJ12,"REC*"))</f>
        <v>21</v>
      </c>
      <c r="AN12" s="41">
        <f t="shared" si="5"/>
        <v>1</v>
      </c>
      <c r="AO12" s="13"/>
      <c r="AP12" s="66" t="s">
        <v>84</v>
      </c>
      <c r="AQ12" s="12">
        <f>AK25</f>
        <v>186</v>
      </c>
      <c r="AR12" s="13"/>
      <c r="AS12" s="13"/>
    </row>
    <row r="13" ht="45.0" customHeight="1">
      <c r="A13" s="13"/>
      <c r="B13" s="54" t="s">
        <v>466</v>
      </c>
      <c r="C13" s="44" t="s">
        <v>68</v>
      </c>
      <c r="D13" s="115"/>
      <c r="E13" s="115"/>
      <c r="F13" s="115"/>
      <c r="G13" s="115"/>
      <c r="H13" s="115"/>
      <c r="I13" s="48"/>
      <c r="J13" s="48"/>
      <c r="K13" s="48"/>
      <c r="L13" s="35"/>
      <c r="M13" s="35"/>
      <c r="N13" s="35"/>
      <c r="O13" s="35"/>
      <c r="P13" s="108"/>
      <c r="Q13" s="108"/>
      <c r="R13" s="115"/>
      <c r="S13" s="115"/>
      <c r="T13" s="115"/>
      <c r="U13" s="115"/>
      <c r="V13" s="115"/>
      <c r="W13" s="108"/>
      <c r="X13" s="108"/>
      <c r="Y13" s="64"/>
      <c r="Z13" s="64"/>
      <c r="AA13" s="64"/>
      <c r="AB13" s="64"/>
      <c r="AC13" s="64"/>
      <c r="AD13" s="108"/>
      <c r="AE13" s="108"/>
      <c r="AF13" s="115"/>
      <c r="AG13" s="115"/>
      <c r="AH13" s="115"/>
      <c r="AI13" s="115"/>
      <c r="AJ13" s="127"/>
      <c r="AK13" s="40"/>
      <c r="AL13" s="12"/>
      <c r="AM13" s="12"/>
      <c r="AN13" s="41"/>
      <c r="AO13" s="13"/>
      <c r="AR13" s="13"/>
      <c r="AS13" s="13"/>
    </row>
    <row r="14" ht="45.0" customHeight="1">
      <c r="A14" s="13"/>
      <c r="B14" s="54" t="s">
        <v>467</v>
      </c>
      <c r="C14" s="51" t="s">
        <v>18</v>
      </c>
      <c r="D14" s="115"/>
      <c r="E14" s="115"/>
      <c r="F14" s="115"/>
      <c r="G14" s="115"/>
      <c r="H14" s="115"/>
      <c r="I14" s="48"/>
      <c r="J14" s="48" t="s">
        <v>14</v>
      </c>
      <c r="K14" s="48" t="s">
        <v>14</v>
      </c>
      <c r="L14" s="35" t="s">
        <v>468</v>
      </c>
      <c r="M14" s="35" t="s">
        <v>468</v>
      </c>
      <c r="N14" s="35" t="s">
        <v>468</v>
      </c>
      <c r="O14" s="35" t="s">
        <v>468</v>
      </c>
      <c r="P14" s="48"/>
      <c r="Q14" s="48"/>
      <c r="R14" s="35" t="s">
        <v>469</v>
      </c>
      <c r="S14" s="35" t="s">
        <v>469</v>
      </c>
      <c r="T14" s="35" t="s">
        <v>469</v>
      </c>
      <c r="U14" s="35" t="s">
        <v>469</v>
      </c>
      <c r="V14" s="35" t="s">
        <v>469</v>
      </c>
      <c r="W14" s="38" t="s">
        <v>14</v>
      </c>
      <c r="X14" s="38" t="s">
        <v>14</v>
      </c>
      <c r="Y14" s="38" t="s">
        <v>14</v>
      </c>
      <c r="Z14" s="64"/>
      <c r="AA14" s="64"/>
      <c r="AB14" s="64"/>
      <c r="AC14" s="64"/>
      <c r="AD14" s="108"/>
      <c r="AE14" s="128"/>
      <c r="AF14" s="115"/>
      <c r="AG14" s="115"/>
      <c r="AH14" s="115"/>
      <c r="AI14" s="115"/>
      <c r="AJ14" s="115"/>
      <c r="AK14" s="40"/>
      <c r="AL14" s="12"/>
      <c r="AM14" s="12"/>
      <c r="AN14" s="41"/>
      <c r="AO14" s="13"/>
      <c r="AR14" s="13"/>
      <c r="AS14" s="13"/>
    </row>
    <row r="15" ht="24.75" customHeight="1">
      <c r="A15" s="13"/>
      <c r="B15" s="13"/>
      <c r="C15" s="129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2">
        <f t="shared" ref="AL15:AM15" si="7">SUM(AL4:AL14)</f>
        <v>172</v>
      </c>
      <c r="AM15" s="12">
        <f t="shared" si="7"/>
        <v>160</v>
      </c>
      <c r="AN15" s="68">
        <f>AM15/AL15</f>
        <v>0.9302325581</v>
      </c>
      <c r="AO15" s="13"/>
      <c r="AP15" s="13"/>
      <c r="AQ15" s="13"/>
      <c r="AR15" s="13"/>
      <c r="AS15" s="13"/>
    </row>
    <row r="16" ht="24.75" customHeight="1">
      <c r="A16" s="13"/>
      <c r="B16" s="66" t="s">
        <v>86</v>
      </c>
      <c r="C16" s="69" t="s">
        <v>16</v>
      </c>
      <c r="D16" s="12"/>
      <c r="E16" s="12"/>
      <c r="F16" s="12"/>
      <c r="G16" s="12"/>
      <c r="H16" s="12">
        <f>COUNTIF(H4:H12,$C$16&amp;"*")</f>
        <v>2</v>
      </c>
      <c r="I16" s="12"/>
      <c r="J16" s="12"/>
      <c r="K16" s="12">
        <f t="shared" ref="K16:O16" si="8">COUNTIF(K4:K12,$C$16&amp;"*")</f>
        <v>3</v>
      </c>
      <c r="L16" s="12">
        <f t="shared" si="8"/>
        <v>5</v>
      </c>
      <c r="M16" s="12">
        <f t="shared" si="8"/>
        <v>5</v>
      </c>
      <c r="N16" s="12">
        <f t="shared" si="8"/>
        <v>5</v>
      </c>
      <c r="O16" s="12">
        <f t="shared" si="8"/>
        <v>3</v>
      </c>
      <c r="P16" s="12"/>
      <c r="Q16" s="12"/>
      <c r="R16" s="12">
        <f t="shared" ref="R16:V16" si="9">COUNTIF(R4:R12,$C$16&amp;"*")</f>
        <v>1</v>
      </c>
      <c r="S16" s="12">
        <f t="shared" si="9"/>
        <v>4</v>
      </c>
      <c r="T16" s="12">
        <f t="shared" si="9"/>
        <v>5</v>
      </c>
      <c r="U16" s="12">
        <f t="shared" si="9"/>
        <v>5</v>
      </c>
      <c r="V16" s="12">
        <f t="shared" si="9"/>
        <v>4</v>
      </c>
      <c r="W16" s="12"/>
      <c r="X16" s="12"/>
      <c r="Y16" s="12">
        <f t="shared" ref="Y16:AC16" si="10">COUNTIF(Y4:Y12,$C$16&amp;"*")</f>
        <v>5</v>
      </c>
      <c r="Z16" s="12">
        <f t="shared" si="10"/>
        <v>7</v>
      </c>
      <c r="AA16" s="12">
        <f t="shared" si="10"/>
        <v>7</v>
      </c>
      <c r="AB16" s="12">
        <f t="shared" si="10"/>
        <v>4</v>
      </c>
      <c r="AC16" s="12">
        <f t="shared" si="10"/>
        <v>5</v>
      </c>
      <c r="AD16" s="12"/>
      <c r="AE16" s="12"/>
      <c r="AF16" s="12">
        <f>COUNTIF(AF4:AF11,$C$16&amp;"*")</f>
        <v>4</v>
      </c>
      <c r="AG16" s="12">
        <f t="shared" ref="AG16:AJ16" si="11">COUNTIF(AG4:AG12,$C$16&amp;"*")</f>
        <v>5</v>
      </c>
      <c r="AH16" s="12">
        <f t="shared" si="11"/>
        <v>5</v>
      </c>
      <c r="AI16" s="12">
        <f t="shared" si="11"/>
        <v>5</v>
      </c>
      <c r="AJ16" s="12">
        <f t="shared" si="11"/>
        <v>5</v>
      </c>
      <c r="AK16" s="12">
        <f t="shared" ref="AK16:AK24" si="16">SUM(D16:AJ16)</f>
        <v>94</v>
      </c>
      <c r="AL16" s="41">
        <f t="shared" ref="AL16:AL24" si="17">AK16/$AK$25</f>
        <v>0.5053763441</v>
      </c>
      <c r="AM16" s="12"/>
      <c r="AN16" s="13"/>
      <c r="AO16" s="13"/>
      <c r="AP16" s="13"/>
      <c r="AQ16" s="13"/>
      <c r="AR16" s="13"/>
      <c r="AS16" s="13"/>
    </row>
    <row r="17" ht="24.75" customHeight="1">
      <c r="A17" s="13"/>
      <c r="B17" s="66" t="s">
        <v>87</v>
      </c>
      <c r="C17" s="69" t="s">
        <v>33</v>
      </c>
      <c r="D17" s="12"/>
      <c r="E17" s="12"/>
      <c r="F17" s="12"/>
      <c r="G17" s="12"/>
      <c r="H17" s="12">
        <f>COUNTIF(H4:H12,$C$17&amp;"*")</f>
        <v>0</v>
      </c>
      <c r="I17" s="12"/>
      <c r="J17" s="12"/>
      <c r="K17" s="12">
        <f t="shared" ref="K17:O17" si="12">COUNTIF(K4:K12,$C$17&amp;"*")</f>
        <v>0</v>
      </c>
      <c r="L17" s="12">
        <f t="shared" si="12"/>
        <v>0</v>
      </c>
      <c r="M17" s="12">
        <f t="shared" si="12"/>
        <v>0</v>
      </c>
      <c r="N17" s="12">
        <f t="shared" si="12"/>
        <v>0</v>
      </c>
      <c r="O17" s="12">
        <f t="shared" si="12"/>
        <v>0</v>
      </c>
      <c r="P17" s="12"/>
      <c r="Q17" s="12"/>
      <c r="R17" s="12">
        <f t="shared" ref="R17:V17" si="13">COUNTIF(R4:R12,$C$17&amp;"*")</f>
        <v>0</v>
      </c>
      <c r="S17" s="12">
        <f t="shared" si="13"/>
        <v>0</v>
      </c>
      <c r="T17" s="12">
        <f t="shared" si="13"/>
        <v>0</v>
      </c>
      <c r="U17" s="12">
        <f t="shared" si="13"/>
        <v>0</v>
      </c>
      <c r="V17" s="12">
        <f t="shared" si="13"/>
        <v>0</v>
      </c>
      <c r="W17" s="12"/>
      <c r="X17" s="12"/>
      <c r="Y17" s="12">
        <f t="shared" ref="Y17:AC17" si="14">COUNTIF(Y4:Y12,$C$17&amp;"*")</f>
        <v>0</v>
      </c>
      <c r="Z17" s="12">
        <f t="shared" si="14"/>
        <v>0</v>
      </c>
      <c r="AA17" s="12">
        <f t="shared" si="14"/>
        <v>0</v>
      </c>
      <c r="AB17" s="12">
        <f t="shared" si="14"/>
        <v>0</v>
      </c>
      <c r="AC17" s="12">
        <f t="shared" si="14"/>
        <v>0</v>
      </c>
      <c r="AD17" s="12"/>
      <c r="AE17" s="12"/>
      <c r="AF17" s="12">
        <f>COUNTIF(AF4:AF11,$C$17&amp;"*")</f>
        <v>0</v>
      </c>
      <c r="AG17" s="12">
        <f t="shared" ref="AG17:AJ17" si="15">COUNTIF(AG4:AG12,$C$17&amp;"*")</f>
        <v>0</v>
      </c>
      <c r="AH17" s="12">
        <f t="shared" si="15"/>
        <v>0</v>
      </c>
      <c r="AI17" s="12">
        <f t="shared" si="15"/>
        <v>0</v>
      </c>
      <c r="AJ17" s="12">
        <f t="shared" si="15"/>
        <v>0</v>
      </c>
      <c r="AK17" s="12">
        <f t="shared" si="16"/>
        <v>0</v>
      </c>
      <c r="AL17" s="41">
        <f t="shared" si="17"/>
        <v>0</v>
      </c>
      <c r="AM17" s="12"/>
      <c r="AN17" s="13"/>
      <c r="AO17" s="13"/>
      <c r="AP17" s="13"/>
      <c r="AQ17" s="13"/>
      <c r="AR17" s="13"/>
      <c r="AS17" s="13"/>
    </row>
    <row r="18" ht="24.75" customHeight="1">
      <c r="A18" s="13"/>
      <c r="B18" s="66" t="s">
        <v>88</v>
      </c>
      <c r="C18" s="69" t="s">
        <v>53</v>
      </c>
      <c r="D18" s="12"/>
      <c r="E18" s="12"/>
      <c r="F18" s="12"/>
      <c r="G18" s="12"/>
      <c r="H18" s="12">
        <f>COUNTIF(H4:H12,$C$18&amp;"*")</f>
        <v>2</v>
      </c>
      <c r="I18" s="12"/>
      <c r="J18" s="12"/>
      <c r="K18" s="12">
        <f t="shared" ref="K18:O18" si="18">COUNTIF(K4:K12,$C$18&amp;"*")</f>
        <v>3</v>
      </c>
      <c r="L18" s="12">
        <f t="shared" si="18"/>
        <v>1</v>
      </c>
      <c r="M18" s="12">
        <f t="shared" si="18"/>
        <v>0</v>
      </c>
      <c r="N18" s="12">
        <f t="shared" si="18"/>
        <v>0</v>
      </c>
      <c r="O18" s="12">
        <f t="shared" si="18"/>
        <v>2</v>
      </c>
      <c r="P18" s="12"/>
      <c r="Q18" s="12"/>
      <c r="R18" s="12">
        <f t="shared" ref="R18:V18" si="19">COUNTIF(R4:R12,$C$18&amp;"*")</f>
        <v>2</v>
      </c>
      <c r="S18" s="12">
        <f t="shared" si="19"/>
        <v>0</v>
      </c>
      <c r="T18" s="12">
        <f t="shared" si="19"/>
        <v>0</v>
      </c>
      <c r="U18" s="12">
        <f t="shared" si="19"/>
        <v>0</v>
      </c>
      <c r="V18" s="12">
        <f t="shared" si="19"/>
        <v>2</v>
      </c>
      <c r="W18" s="12"/>
      <c r="X18" s="12"/>
      <c r="Y18" s="12">
        <f t="shared" ref="Y18:AC18" si="20">COUNTIF(Y4:Y12,$C$18&amp;"*")</f>
        <v>1</v>
      </c>
      <c r="Z18" s="12">
        <f t="shared" si="20"/>
        <v>0</v>
      </c>
      <c r="AA18" s="12">
        <f t="shared" si="20"/>
        <v>0</v>
      </c>
      <c r="AB18" s="12">
        <f t="shared" si="20"/>
        <v>0</v>
      </c>
      <c r="AC18" s="12">
        <f t="shared" si="20"/>
        <v>1</v>
      </c>
      <c r="AD18" s="12"/>
      <c r="AE18" s="12"/>
      <c r="AF18" s="12">
        <f>COUNTIF(AF4:AF11,$C$18&amp;"*")</f>
        <v>1</v>
      </c>
      <c r="AG18" s="12">
        <f t="shared" ref="AG18:AJ18" si="21">COUNTIF(AG4:AG12,$C$18&amp;"*")</f>
        <v>0</v>
      </c>
      <c r="AH18" s="12">
        <f t="shared" si="21"/>
        <v>0</v>
      </c>
      <c r="AI18" s="12">
        <f t="shared" si="21"/>
        <v>0</v>
      </c>
      <c r="AJ18" s="12">
        <f t="shared" si="21"/>
        <v>1</v>
      </c>
      <c r="AK18" s="12">
        <f t="shared" si="16"/>
        <v>16</v>
      </c>
      <c r="AL18" s="41">
        <f t="shared" si="17"/>
        <v>0.08602150538</v>
      </c>
      <c r="AM18" s="12"/>
      <c r="AN18" s="13"/>
      <c r="AO18" s="13"/>
      <c r="AP18" s="13"/>
      <c r="AQ18" s="13"/>
      <c r="AR18" s="13"/>
      <c r="AS18" s="13"/>
    </row>
    <row r="19" ht="24.75" customHeight="1">
      <c r="A19" s="13"/>
      <c r="B19" s="66" t="s">
        <v>89</v>
      </c>
      <c r="C19" s="69" t="s">
        <v>57</v>
      </c>
      <c r="D19" s="12"/>
      <c r="E19" s="12"/>
      <c r="F19" s="12"/>
      <c r="G19" s="12"/>
      <c r="H19" s="12">
        <f>COUNTIF(H4:H12,$C$19&amp;"*")</f>
        <v>2</v>
      </c>
      <c r="I19" s="12"/>
      <c r="J19" s="12"/>
      <c r="K19" s="12">
        <f t="shared" ref="K19:O19" si="22">COUNTIF(K4:K12,$C$19&amp;"*")</f>
        <v>1</v>
      </c>
      <c r="L19" s="12">
        <f t="shared" si="22"/>
        <v>1</v>
      </c>
      <c r="M19" s="12">
        <f t="shared" si="22"/>
        <v>1</v>
      </c>
      <c r="N19" s="12">
        <f t="shared" si="22"/>
        <v>1</v>
      </c>
      <c r="O19" s="12">
        <f t="shared" si="22"/>
        <v>1</v>
      </c>
      <c r="P19" s="12"/>
      <c r="Q19" s="12"/>
      <c r="R19" s="12">
        <f t="shared" ref="R19:V19" si="23">COUNTIF(R4:R12,$C$19&amp;"*")</f>
        <v>1</v>
      </c>
      <c r="S19" s="12">
        <f t="shared" si="23"/>
        <v>1</v>
      </c>
      <c r="T19" s="12">
        <f t="shared" si="23"/>
        <v>1</v>
      </c>
      <c r="U19" s="12">
        <f t="shared" si="23"/>
        <v>1</v>
      </c>
      <c r="V19" s="12">
        <f t="shared" si="23"/>
        <v>1</v>
      </c>
      <c r="W19" s="12"/>
      <c r="X19" s="12"/>
      <c r="Y19" s="12">
        <f t="shared" ref="Y19:AC19" si="24">COUNTIF(Y4:Y12,$C$19&amp;"*")</f>
        <v>1</v>
      </c>
      <c r="Z19" s="12">
        <f t="shared" si="24"/>
        <v>1</v>
      </c>
      <c r="AA19" s="12">
        <f t="shared" si="24"/>
        <v>0</v>
      </c>
      <c r="AB19" s="12">
        <f t="shared" si="24"/>
        <v>0</v>
      </c>
      <c r="AC19" s="12">
        <f t="shared" si="24"/>
        <v>0</v>
      </c>
      <c r="AD19" s="12"/>
      <c r="AE19" s="12"/>
      <c r="AF19" s="12">
        <f>COUNTIF(AF4:AF11,$C$19&amp;"*")</f>
        <v>0</v>
      </c>
      <c r="AG19" s="12">
        <f t="shared" ref="AG19:AJ19" si="25">COUNTIF(AG4:AG12,$C$19&amp;"*")</f>
        <v>1</v>
      </c>
      <c r="AH19" s="12">
        <f t="shared" si="25"/>
        <v>0</v>
      </c>
      <c r="AI19" s="12">
        <f t="shared" si="25"/>
        <v>0</v>
      </c>
      <c r="AJ19" s="12">
        <f t="shared" si="25"/>
        <v>0</v>
      </c>
      <c r="AK19" s="12">
        <f t="shared" si="16"/>
        <v>15</v>
      </c>
      <c r="AL19" s="41">
        <f t="shared" si="17"/>
        <v>0.08064516129</v>
      </c>
      <c r="AM19" s="12"/>
      <c r="AN19" s="13"/>
      <c r="AO19" s="13"/>
      <c r="AP19" s="13"/>
      <c r="AQ19" s="13"/>
      <c r="AR19" s="13"/>
      <c r="AS19" s="13"/>
    </row>
    <row r="20" ht="24.75" customHeight="1">
      <c r="A20" s="13"/>
      <c r="B20" s="66" t="s">
        <v>90</v>
      </c>
      <c r="C20" s="69" t="s">
        <v>63</v>
      </c>
      <c r="D20" s="12"/>
      <c r="E20" s="12"/>
      <c r="F20" s="12"/>
      <c r="G20" s="12"/>
      <c r="H20" s="12">
        <f>COUNTIF(H4:H12,$C$20&amp;"*")</f>
        <v>1</v>
      </c>
      <c r="I20" s="12"/>
      <c r="J20" s="12"/>
      <c r="K20" s="12">
        <f t="shared" ref="K20:O20" si="26">COUNTIF(K4:K12,$C$20&amp;"*")</f>
        <v>1</v>
      </c>
      <c r="L20" s="12">
        <f t="shared" si="26"/>
        <v>1</v>
      </c>
      <c r="M20" s="12">
        <f t="shared" si="26"/>
        <v>1</v>
      </c>
      <c r="N20" s="12">
        <f t="shared" si="26"/>
        <v>1</v>
      </c>
      <c r="O20" s="12">
        <f t="shared" si="26"/>
        <v>1</v>
      </c>
      <c r="P20" s="12"/>
      <c r="Q20" s="12"/>
      <c r="R20" s="12">
        <f t="shared" ref="R20:V20" si="27">COUNTIF(R4:R12,$C$20&amp;"*")</f>
        <v>2</v>
      </c>
      <c r="S20" s="12">
        <f t="shared" si="27"/>
        <v>3</v>
      </c>
      <c r="T20" s="12">
        <f t="shared" si="27"/>
        <v>3</v>
      </c>
      <c r="U20" s="12">
        <f t="shared" si="27"/>
        <v>3</v>
      </c>
      <c r="V20" s="12">
        <f t="shared" si="27"/>
        <v>2</v>
      </c>
      <c r="W20" s="12"/>
      <c r="X20" s="12"/>
      <c r="Y20" s="12">
        <f t="shared" ref="Y20:AC20" si="28">COUNTIF(Y4:Y12,$C$20&amp;"*")</f>
        <v>0</v>
      </c>
      <c r="Z20" s="12">
        <f t="shared" si="28"/>
        <v>0</v>
      </c>
      <c r="AA20" s="12">
        <f t="shared" si="28"/>
        <v>1</v>
      </c>
      <c r="AB20" s="12">
        <f t="shared" si="28"/>
        <v>1</v>
      </c>
      <c r="AC20" s="12">
        <f t="shared" si="28"/>
        <v>0</v>
      </c>
      <c r="AD20" s="12"/>
      <c r="AE20" s="12"/>
      <c r="AF20" s="12">
        <f>COUNTIF(AF4:AF11,$C$20&amp;"*")</f>
        <v>1</v>
      </c>
      <c r="AG20" s="12">
        <f t="shared" ref="AG20:AJ20" si="29">COUNTIF(AG4:AG12,$C$20&amp;"*")</f>
        <v>0</v>
      </c>
      <c r="AH20" s="12">
        <f t="shared" si="29"/>
        <v>0</v>
      </c>
      <c r="AI20" s="12">
        <f t="shared" si="29"/>
        <v>0</v>
      </c>
      <c r="AJ20" s="12">
        <f t="shared" si="29"/>
        <v>0</v>
      </c>
      <c r="AK20" s="12">
        <f t="shared" si="16"/>
        <v>22</v>
      </c>
      <c r="AL20" s="41">
        <f t="shared" si="17"/>
        <v>0.1182795699</v>
      </c>
      <c r="AM20" s="12"/>
      <c r="AN20" s="13"/>
      <c r="AO20" s="13"/>
      <c r="AP20" s="13"/>
      <c r="AQ20" s="13"/>
      <c r="AR20" s="13"/>
      <c r="AS20" s="13"/>
    </row>
    <row r="21" ht="24.75" customHeight="1">
      <c r="A21" s="13"/>
      <c r="B21" s="66" t="s">
        <v>91</v>
      </c>
      <c r="C21" s="69" t="s">
        <v>66</v>
      </c>
      <c r="D21" s="12"/>
      <c r="E21" s="12"/>
      <c r="F21" s="12"/>
      <c r="G21" s="12"/>
      <c r="H21" s="12">
        <f>COUNTIF(H4:H12,$C$21&amp;"*")</f>
        <v>2</v>
      </c>
      <c r="I21" s="12"/>
      <c r="J21" s="12"/>
      <c r="K21" s="12">
        <f t="shared" ref="K21:O21" si="30">COUNTIF(K4:K12,$C$21&amp;"*")</f>
        <v>1</v>
      </c>
      <c r="L21" s="12">
        <f t="shared" si="30"/>
        <v>1</v>
      </c>
      <c r="M21" s="12">
        <f t="shared" si="30"/>
        <v>1</v>
      </c>
      <c r="N21" s="12">
        <f t="shared" si="30"/>
        <v>1</v>
      </c>
      <c r="O21" s="12">
        <f t="shared" si="30"/>
        <v>1</v>
      </c>
      <c r="P21" s="12"/>
      <c r="Q21" s="12"/>
      <c r="R21" s="12">
        <f t="shared" ref="R21:V21" si="31">COUNTIF(R4:R12,$C$21&amp;"*")</f>
        <v>1</v>
      </c>
      <c r="S21" s="12">
        <f t="shared" si="31"/>
        <v>1</v>
      </c>
      <c r="T21" s="12">
        <f t="shared" si="31"/>
        <v>0</v>
      </c>
      <c r="U21" s="12">
        <f t="shared" si="31"/>
        <v>0</v>
      </c>
      <c r="V21" s="12">
        <f t="shared" si="31"/>
        <v>0</v>
      </c>
      <c r="W21" s="12"/>
      <c r="X21" s="12"/>
      <c r="Y21" s="12">
        <f t="shared" ref="Y21:AC21" si="32">COUNTIF(Y4:Y12,$C$21&amp;"*")</f>
        <v>0</v>
      </c>
      <c r="Z21" s="12">
        <f t="shared" si="32"/>
        <v>0</v>
      </c>
      <c r="AA21" s="12">
        <f t="shared" si="32"/>
        <v>0</v>
      </c>
      <c r="AB21" s="12">
        <f t="shared" si="32"/>
        <v>0</v>
      </c>
      <c r="AC21" s="12">
        <f t="shared" si="32"/>
        <v>1</v>
      </c>
      <c r="AD21" s="12"/>
      <c r="AE21" s="12"/>
      <c r="AF21" s="12">
        <f>COUNTIF(AF4:AF11,$C$21&amp;"*")</f>
        <v>0</v>
      </c>
      <c r="AG21" s="12">
        <f t="shared" ref="AG21:AJ21" si="33">COUNTIF(AG4:AG12,$C$21&amp;"*")</f>
        <v>1</v>
      </c>
      <c r="AH21" s="12">
        <f t="shared" si="33"/>
        <v>0</v>
      </c>
      <c r="AI21" s="12">
        <f t="shared" si="33"/>
        <v>0</v>
      </c>
      <c r="AJ21" s="12">
        <f t="shared" si="33"/>
        <v>0</v>
      </c>
      <c r="AK21" s="12">
        <f t="shared" si="16"/>
        <v>11</v>
      </c>
      <c r="AL21" s="41">
        <f t="shared" si="17"/>
        <v>0.05913978495</v>
      </c>
      <c r="AM21" s="12"/>
      <c r="AN21" s="13"/>
      <c r="AO21" s="13"/>
      <c r="AP21" s="13"/>
      <c r="AQ21" s="13"/>
      <c r="AR21" s="13"/>
      <c r="AS21" s="13"/>
    </row>
    <row r="22" ht="24.75" customHeight="1">
      <c r="A22" s="13"/>
      <c r="B22" s="66" t="s">
        <v>92</v>
      </c>
      <c r="C22" s="70" t="s">
        <v>76</v>
      </c>
      <c r="D22" s="12"/>
      <c r="E22" s="12"/>
      <c r="F22" s="12"/>
      <c r="G22" s="12"/>
      <c r="H22" s="12">
        <f>COUNTIF(H4:H12,$C$22&amp;"*")</f>
        <v>0</v>
      </c>
      <c r="I22" s="12"/>
      <c r="J22" s="12"/>
      <c r="K22" s="12">
        <f t="shared" ref="K22:O22" si="34">COUNTIF(K4:K12,$C$22&amp;"*")</f>
        <v>0</v>
      </c>
      <c r="L22" s="12">
        <f t="shared" si="34"/>
        <v>0</v>
      </c>
      <c r="M22" s="12">
        <f t="shared" si="34"/>
        <v>0</v>
      </c>
      <c r="N22" s="12">
        <f t="shared" si="34"/>
        <v>0</v>
      </c>
      <c r="O22" s="12">
        <f t="shared" si="34"/>
        <v>0</v>
      </c>
      <c r="P22" s="12"/>
      <c r="Q22" s="12"/>
      <c r="R22" s="12">
        <f t="shared" ref="R22:V22" si="35">COUNTIF(R4:R12,$C$22&amp;"*")</f>
        <v>1</v>
      </c>
      <c r="S22" s="12">
        <f t="shared" si="35"/>
        <v>0</v>
      </c>
      <c r="T22" s="12">
        <f t="shared" si="35"/>
        <v>0</v>
      </c>
      <c r="U22" s="12">
        <f t="shared" si="35"/>
        <v>0</v>
      </c>
      <c r="V22" s="12">
        <f t="shared" si="35"/>
        <v>0</v>
      </c>
      <c r="W22" s="12"/>
      <c r="X22" s="12"/>
      <c r="Y22" s="12">
        <f t="shared" ref="Y22:AC22" si="36">COUNTIF(Y4:Y12,$C$22&amp;"*")</f>
        <v>0</v>
      </c>
      <c r="Z22" s="12">
        <f t="shared" si="36"/>
        <v>0</v>
      </c>
      <c r="AA22" s="12">
        <f t="shared" si="36"/>
        <v>0</v>
      </c>
      <c r="AB22" s="12">
        <f t="shared" si="36"/>
        <v>1</v>
      </c>
      <c r="AC22" s="12">
        <f t="shared" si="36"/>
        <v>0</v>
      </c>
      <c r="AD22" s="12"/>
      <c r="AE22" s="12"/>
      <c r="AF22" s="12">
        <f>COUNTIF(AF4:AF11,$C$22&amp;"*")</f>
        <v>2</v>
      </c>
      <c r="AG22" s="12">
        <f t="shared" ref="AG22:AJ22" si="37">COUNTIF(AG4:AG12,$C$22&amp;"*")</f>
        <v>2</v>
      </c>
      <c r="AH22" s="12">
        <f t="shared" si="37"/>
        <v>2</v>
      </c>
      <c r="AI22" s="12">
        <f t="shared" si="37"/>
        <v>2</v>
      </c>
      <c r="AJ22" s="12">
        <f t="shared" si="37"/>
        <v>2</v>
      </c>
      <c r="AK22" s="12">
        <f t="shared" si="16"/>
        <v>12</v>
      </c>
      <c r="AL22" s="41">
        <f t="shared" si="17"/>
        <v>0.06451612903</v>
      </c>
      <c r="AM22" s="12"/>
      <c r="AN22" s="13"/>
      <c r="AO22" s="13"/>
      <c r="AP22" s="13"/>
      <c r="AQ22" s="13"/>
      <c r="AR22" s="13"/>
      <c r="AS22" s="13"/>
    </row>
    <row r="23" ht="24.75" customHeight="1">
      <c r="A23" s="13"/>
      <c r="B23" s="66" t="s">
        <v>93</v>
      </c>
      <c r="C23" s="69" t="s">
        <v>79</v>
      </c>
      <c r="D23" s="12"/>
      <c r="E23" s="12"/>
      <c r="F23" s="12"/>
      <c r="G23" s="12"/>
      <c r="H23" s="12">
        <f>(COUNTIF(H4:H12,$C$23&amp;"*")+COUNTIF(H4:H12,""))</f>
        <v>0</v>
      </c>
      <c r="I23" s="12"/>
      <c r="J23" s="12"/>
      <c r="K23" s="12">
        <f t="shared" ref="K23:O23" si="38">(COUNTIF(K4:K12,$C$23&amp;"*")+COUNTIF(K4:K12,""))</f>
        <v>0</v>
      </c>
      <c r="L23" s="12">
        <f t="shared" si="38"/>
        <v>0</v>
      </c>
      <c r="M23" s="12">
        <f t="shared" si="38"/>
        <v>1</v>
      </c>
      <c r="N23" s="12">
        <f t="shared" si="38"/>
        <v>1</v>
      </c>
      <c r="O23" s="12">
        <f t="shared" si="38"/>
        <v>1</v>
      </c>
      <c r="P23" s="12"/>
      <c r="Q23" s="12"/>
      <c r="R23" s="12">
        <f t="shared" ref="R23:V23" si="39">(COUNTIF(R4:R12,$C$23&amp;"*")+COUNTIF(R4:R12,""))</f>
        <v>1</v>
      </c>
      <c r="S23" s="12">
        <f t="shared" si="39"/>
        <v>0</v>
      </c>
      <c r="T23" s="12">
        <f t="shared" si="39"/>
        <v>0</v>
      </c>
      <c r="U23" s="12">
        <f t="shared" si="39"/>
        <v>0</v>
      </c>
      <c r="V23" s="12">
        <f t="shared" si="39"/>
        <v>0</v>
      </c>
      <c r="W23" s="12"/>
      <c r="X23" s="12"/>
      <c r="Y23" s="12">
        <f t="shared" ref="Y23:AC23" si="40">(COUNTIF(Y4:Y12,$C$23&amp;"*")+COUNTIF(Y4:Y12,""))</f>
        <v>2</v>
      </c>
      <c r="Z23" s="12">
        <f t="shared" si="40"/>
        <v>1</v>
      </c>
      <c r="AA23" s="12">
        <f t="shared" si="40"/>
        <v>1</v>
      </c>
      <c r="AB23" s="12">
        <f t="shared" si="40"/>
        <v>2</v>
      </c>
      <c r="AC23" s="12">
        <f t="shared" si="40"/>
        <v>1</v>
      </c>
      <c r="AD23" s="12"/>
      <c r="AE23" s="12"/>
      <c r="AF23" s="12">
        <f>(COUNTIF(AF4:AF11,$C$23&amp;"*")+COUNTIF(AF4:AF11,""))</f>
        <v>0</v>
      </c>
      <c r="AG23" s="12">
        <f t="shared" ref="AG23:AJ23" si="41">(COUNTIF(AG4:AG12,$C$23&amp;"*")+COUNTIF(AG4:AG12,""))</f>
        <v>0</v>
      </c>
      <c r="AH23" s="12">
        <f t="shared" si="41"/>
        <v>2</v>
      </c>
      <c r="AI23" s="12">
        <f t="shared" si="41"/>
        <v>2</v>
      </c>
      <c r="AJ23" s="12">
        <f t="shared" si="41"/>
        <v>1</v>
      </c>
      <c r="AK23" s="12">
        <f t="shared" si="16"/>
        <v>16</v>
      </c>
      <c r="AL23" s="41">
        <f t="shared" si="17"/>
        <v>0.08602150538</v>
      </c>
      <c r="AM23" s="12"/>
      <c r="AN23" s="13"/>
      <c r="AO23" s="13"/>
      <c r="AP23" s="13"/>
      <c r="AQ23" s="13"/>
      <c r="AR23" s="13"/>
      <c r="AS23" s="13"/>
    </row>
    <row r="24" ht="24.75" customHeight="1">
      <c r="A24" s="13"/>
      <c r="B24" s="66" t="s">
        <v>94</v>
      </c>
      <c r="C24" s="69" t="s">
        <v>81</v>
      </c>
      <c r="D24" s="12"/>
      <c r="E24" s="12"/>
      <c r="F24" s="12"/>
      <c r="G24" s="12"/>
      <c r="H24" s="12">
        <f>COUNTIF(H4:H12,$C$24&amp;"*")</f>
        <v>0</v>
      </c>
      <c r="I24" s="12"/>
      <c r="J24" s="12"/>
      <c r="K24" s="12">
        <f t="shared" ref="K24:O24" si="42">COUNTIF(K4:K12,$C$24&amp;"*")</f>
        <v>0</v>
      </c>
      <c r="L24" s="12">
        <f t="shared" si="42"/>
        <v>0</v>
      </c>
      <c r="M24" s="12">
        <f t="shared" si="42"/>
        <v>0</v>
      </c>
      <c r="N24" s="12">
        <f t="shared" si="42"/>
        <v>0</v>
      </c>
      <c r="O24" s="12">
        <f t="shared" si="42"/>
        <v>0</v>
      </c>
      <c r="P24" s="12"/>
      <c r="Q24" s="12"/>
      <c r="R24" s="12">
        <f t="shared" ref="R24:V24" si="43">COUNTIF(R4:R12,$C$24&amp;"*")</f>
        <v>0</v>
      </c>
      <c r="S24" s="12">
        <f t="shared" si="43"/>
        <v>0</v>
      </c>
      <c r="T24" s="12">
        <f t="shared" si="43"/>
        <v>0</v>
      </c>
      <c r="U24" s="12">
        <f t="shared" si="43"/>
        <v>0</v>
      </c>
      <c r="V24" s="12">
        <f t="shared" si="43"/>
        <v>0</v>
      </c>
      <c r="W24" s="12"/>
      <c r="X24" s="12"/>
      <c r="Y24" s="12">
        <f t="shared" ref="Y24:AC24" si="44">COUNTIF(Y4:Y12,$C$24&amp;"*")</f>
        <v>0</v>
      </c>
      <c r="Z24" s="12">
        <f t="shared" si="44"/>
        <v>0</v>
      </c>
      <c r="AA24" s="12">
        <f t="shared" si="44"/>
        <v>0</v>
      </c>
      <c r="AB24" s="12">
        <f t="shared" si="44"/>
        <v>0</v>
      </c>
      <c r="AC24" s="12">
        <f t="shared" si="44"/>
        <v>0</v>
      </c>
      <c r="AD24" s="12"/>
      <c r="AE24" s="12"/>
      <c r="AF24" s="12">
        <f>COUNTIF(AF4:AF11,$C$24&amp;"*")</f>
        <v>0</v>
      </c>
      <c r="AG24" s="12">
        <f t="shared" ref="AG24:AJ24" si="45">COUNTIF(AG4:AG12,$C$24&amp;"*")</f>
        <v>0</v>
      </c>
      <c r="AH24" s="12">
        <f t="shared" si="45"/>
        <v>0</v>
      </c>
      <c r="AI24" s="12">
        <f t="shared" si="45"/>
        <v>0</v>
      </c>
      <c r="AJ24" s="12">
        <f t="shared" si="45"/>
        <v>0</v>
      </c>
      <c r="AK24" s="12">
        <f t="shared" si="16"/>
        <v>0</v>
      </c>
      <c r="AL24" s="41">
        <f t="shared" si="17"/>
        <v>0</v>
      </c>
      <c r="AM24" s="12"/>
      <c r="AN24" s="13"/>
      <c r="AO24" s="13"/>
      <c r="AP24" s="13"/>
      <c r="AQ24" s="13"/>
      <c r="AR24" s="13"/>
      <c r="AS24" s="13"/>
    </row>
    <row r="25" ht="24.75" customHeight="1">
      <c r="A25" s="13"/>
      <c r="B25" s="13"/>
      <c r="C25" s="129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16">
        <f>SUM(AK16:AK24)</f>
        <v>186</v>
      </c>
      <c r="AL25" s="12"/>
      <c r="AM25" s="12"/>
      <c r="AN25" s="13"/>
      <c r="AO25" s="13"/>
      <c r="AP25" s="13"/>
      <c r="AQ25" s="13"/>
      <c r="AR25" s="13"/>
      <c r="AS25" s="13"/>
    </row>
    <row r="26" ht="24.75" customHeight="1">
      <c r="A26" s="13"/>
      <c r="B26" s="13"/>
      <c r="C26" s="129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2"/>
      <c r="AM26" s="12"/>
      <c r="AN26" s="13"/>
      <c r="AO26" s="13"/>
      <c r="AP26" s="13"/>
      <c r="AQ26" s="13"/>
      <c r="AR26" s="13"/>
      <c r="AS26" s="13"/>
    </row>
    <row r="27" ht="24.75" customHeight="1">
      <c r="A27" s="13"/>
      <c r="B27" s="13"/>
      <c r="C27" s="129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2"/>
      <c r="AM27" s="12"/>
      <c r="AN27" s="13"/>
      <c r="AO27" s="13"/>
      <c r="AP27" s="13"/>
      <c r="AQ27" s="13"/>
      <c r="AR27" s="13"/>
      <c r="AS27" s="13"/>
    </row>
    <row r="28" ht="24.75" customHeight="1">
      <c r="A28" s="13"/>
      <c r="B28" s="13"/>
      <c r="C28" s="129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2"/>
      <c r="AM28" s="12"/>
      <c r="AN28" s="13"/>
      <c r="AO28" s="13"/>
      <c r="AP28" s="13"/>
      <c r="AQ28" s="13"/>
      <c r="AR28" s="13"/>
      <c r="AS28" s="13"/>
    </row>
    <row r="29" ht="24.75" customHeight="1">
      <c r="A29" s="13"/>
      <c r="B29" s="13"/>
      <c r="C29" s="12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2"/>
      <c r="AM29" s="12"/>
      <c r="AN29" s="13"/>
      <c r="AO29" s="13"/>
      <c r="AP29" s="13"/>
      <c r="AQ29" s="13"/>
      <c r="AR29" s="13"/>
      <c r="AS29" s="13"/>
    </row>
    <row r="30" ht="24.75" customHeight="1">
      <c r="A30" s="13"/>
      <c r="B30" s="13"/>
      <c r="C30" s="129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2"/>
      <c r="AM30" s="12"/>
      <c r="AN30" s="13"/>
      <c r="AO30" s="13"/>
      <c r="AP30" s="13"/>
      <c r="AQ30" s="13"/>
      <c r="AR30" s="13"/>
      <c r="AS30" s="13"/>
    </row>
    <row r="31" ht="24.75" customHeight="1">
      <c r="A31" s="13"/>
      <c r="B31" s="13"/>
      <c r="C31" s="129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2"/>
      <c r="AM31" s="12"/>
      <c r="AN31" s="13"/>
      <c r="AO31" s="13"/>
      <c r="AP31" s="13"/>
      <c r="AQ31" s="13"/>
      <c r="AR31" s="13"/>
      <c r="AS31" s="13"/>
    </row>
    <row r="32" ht="24.75" customHeight="1">
      <c r="A32" s="13"/>
      <c r="B32" s="13"/>
      <c r="C32" s="129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2"/>
      <c r="AM32" s="12"/>
      <c r="AN32" s="13"/>
      <c r="AO32" s="13"/>
      <c r="AP32" s="13"/>
      <c r="AQ32" s="13"/>
      <c r="AR32" s="13"/>
      <c r="AS32" s="13"/>
    </row>
    <row r="33" ht="24.75" customHeight="1">
      <c r="A33" s="13"/>
      <c r="B33" s="13"/>
      <c r="C33" s="129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2"/>
      <c r="AM33" s="12"/>
      <c r="AN33" s="13"/>
      <c r="AO33" s="13"/>
      <c r="AP33" s="13"/>
      <c r="AQ33" s="13"/>
      <c r="AR33" s="13"/>
      <c r="AS33" s="13"/>
    </row>
    <row r="34" ht="24.75" customHeight="1">
      <c r="A34" s="13"/>
      <c r="B34" s="13"/>
      <c r="C34" s="129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2"/>
      <c r="AM34" s="12"/>
      <c r="AN34" s="13"/>
      <c r="AO34" s="13"/>
      <c r="AP34" s="13"/>
      <c r="AQ34" s="13"/>
      <c r="AR34" s="13"/>
      <c r="AS34" s="13"/>
    </row>
    <row r="35" ht="24.75" customHeight="1">
      <c r="A35" s="13"/>
      <c r="B35" s="13"/>
      <c r="C35" s="129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2"/>
      <c r="AM35" s="12"/>
      <c r="AN35" s="13"/>
      <c r="AO35" s="13"/>
      <c r="AP35" s="13"/>
      <c r="AQ35" s="13"/>
      <c r="AR35" s="13"/>
      <c r="AS35" s="13"/>
    </row>
    <row r="36" ht="24.75" customHeight="1">
      <c r="A36" s="13"/>
      <c r="B36" s="13"/>
      <c r="C36" s="129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2"/>
      <c r="AM36" s="12"/>
      <c r="AN36" s="13"/>
      <c r="AO36" s="13"/>
      <c r="AP36" s="13"/>
      <c r="AQ36" s="13"/>
      <c r="AR36" s="13"/>
      <c r="AS36" s="13"/>
    </row>
    <row r="37" ht="24.75" customHeight="1">
      <c r="A37" s="13"/>
      <c r="B37" s="13"/>
      <c r="C37" s="129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2"/>
      <c r="AM37" s="12"/>
      <c r="AN37" s="13"/>
      <c r="AO37" s="13"/>
      <c r="AP37" s="13"/>
      <c r="AQ37" s="13"/>
      <c r="AR37" s="13"/>
      <c r="AS37" s="13"/>
    </row>
    <row r="38" ht="24.75" customHeight="1">
      <c r="A38" s="13"/>
      <c r="B38" s="13"/>
      <c r="C38" s="129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2"/>
      <c r="AM38" s="12"/>
      <c r="AN38" s="13"/>
      <c r="AO38" s="13"/>
      <c r="AP38" s="13"/>
      <c r="AQ38" s="13"/>
      <c r="AR38" s="13"/>
      <c r="AS38" s="13"/>
    </row>
    <row r="39" ht="24.75" customHeight="1">
      <c r="A39" s="13"/>
      <c r="B39" s="13"/>
      <c r="C39" s="129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2"/>
      <c r="AM39" s="12"/>
      <c r="AN39" s="13"/>
      <c r="AO39" s="13"/>
      <c r="AP39" s="13"/>
      <c r="AQ39" s="13"/>
      <c r="AR39" s="13"/>
      <c r="AS39" s="13"/>
    </row>
    <row r="40" ht="24.75" customHeight="1">
      <c r="A40" s="13"/>
      <c r="B40" s="13"/>
      <c r="C40" s="129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2"/>
      <c r="AM40" s="12"/>
      <c r="AN40" s="13"/>
      <c r="AO40" s="13"/>
      <c r="AP40" s="13"/>
      <c r="AQ40" s="13"/>
      <c r="AR40" s="13"/>
      <c r="AS40" s="13"/>
    </row>
    <row r="41" ht="24.75" customHeight="1">
      <c r="A41" s="13"/>
      <c r="B41" s="13"/>
      <c r="C41" s="129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2"/>
      <c r="AM41" s="12"/>
      <c r="AN41" s="13"/>
      <c r="AO41" s="13"/>
      <c r="AP41" s="13"/>
      <c r="AQ41" s="13"/>
      <c r="AR41" s="13"/>
      <c r="AS41" s="13"/>
    </row>
    <row r="42" ht="24.75" customHeight="1">
      <c r="A42" s="13"/>
      <c r="B42" s="13"/>
      <c r="C42" s="129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2"/>
      <c r="AM42" s="12"/>
      <c r="AN42" s="13"/>
      <c r="AO42" s="13"/>
      <c r="AP42" s="13"/>
      <c r="AQ42" s="13"/>
      <c r="AR42" s="13"/>
      <c r="AS42" s="13"/>
    </row>
    <row r="43" ht="24.75" customHeight="1">
      <c r="A43" s="13"/>
      <c r="B43" s="13"/>
      <c r="C43" s="129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2"/>
      <c r="AM43" s="12"/>
      <c r="AN43" s="13"/>
      <c r="AO43" s="13"/>
      <c r="AP43" s="13"/>
      <c r="AQ43" s="13"/>
      <c r="AR43" s="13"/>
      <c r="AS43" s="13"/>
    </row>
    <row r="44" ht="24.75" customHeight="1">
      <c r="A44" s="13"/>
      <c r="B44" s="13"/>
      <c r="C44" s="129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2"/>
      <c r="AM44" s="12"/>
      <c r="AN44" s="13"/>
      <c r="AO44" s="13"/>
      <c r="AP44" s="13"/>
      <c r="AQ44" s="13"/>
      <c r="AR44" s="13"/>
      <c r="AS44" s="13"/>
    </row>
    <row r="45" ht="24.75" customHeight="1">
      <c r="A45" s="13"/>
      <c r="B45" s="13"/>
      <c r="C45" s="129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2"/>
      <c r="AM45" s="12"/>
      <c r="AN45" s="13"/>
      <c r="AO45" s="13"/>
      <c r="AP45" s="13"/>
      <c r="AQ45" s="13"/>
      <c r="AR45" s="13"/>
      <c r="AS45" s="13"/>
    </row>
    <row r="46" ht="24.75" customHeight="1">
      <c r="A46" s="13"/>
      <c r="B46" s="13"/>
      <c r="C46" s="129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2"/>
      <c r="AM46" s="12"/>
      <c r="AN46" s="13"/>
      <c r="AO46" s="13"/>
      <c r="AP46" s="13"/>
      <c r="AQ46" s="13"/>
      <c r="AR46" s="13"/>
      <c r="AS46" s="13"/>
    </row>
    <row r="47" ht="24.75" customHeight="1">
      <c r="A47" s="13"/>
      <c r="B47" s="13"/>
      <c r="C47" s="129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2"/>
      <c r="AM47" s="12"/>
      <c r="AN47" s="13"/>
      <c r="AO47" s="13"/>
      <c r="AP47" s="13"/>
      <c r="AQ47" s="13"/>
      <c r="AR47" s="13"/>
      <c r="AS47" s="13"/>
    </row>
    <row r="48" ht="24.75" customHeight="1">
      <c r="A48" s="13"/>
      <c r="B48" s="13"/>
      <c r="C48" s="129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2"/>
      <c r="AM48" s="12"/>
      <c r="AN48" s="13"/>
      <c r="AO48" s="13"/>
      <c r="AP48" s="13"/>
      <c r="AQ48" s="13"/>
      <c r="AR48" s="13"/>
      <c r="AS48" s="13"/>
    </row>
    <row r="49" ht="24.75" customHeight="1">
      <c r="A49" s="13"/>
      <c r="B49" s="13"/>
      <c r="C49" s="129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2"/>
      <c r="AM49" s="12"/>
      <c r="AN49" s="13"/>
      <c r="AO49" s="13"/>
      <c r="AP49" s="13"/>
      <c r="AQ49" s="13"/>
      <c r="AR49" s="13"/>
      <c r="AS49" s="13"/>
    </row>
    <row r="50" ht="24.75" customHeight="1">
      <c r="A50" s="13"/>
      <c r="B50" s="13"/>
      <c r="C50" s="129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2"/>
      <c r="AM50" s="12"/>
      <c r="AN50" s="13"/>
      <c r="AO50" s="13"/>
      <c r="AP50" s="13"/>
      <c r="AQ50" s="13"/>
      <c r="AR50" s="13"/>
      <c r="AS50" s="13"/>
    </row>
    <row r="51" ht="24.75" customHeight="1">
      <c r="A51" s="13"/>
      <c r="B51" s="13"/>
      <c r="C51" s="129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2"/>
      <c r="AM51" s="12"/>
      <c r="AN51" s="13"/>
      <c r="AO51" s="13"/>
      <c r="AP51" s="13"/>
      <c r="AQ51" s="13"/>
      <c r="AR51" s="13"/>
      <c r="AS51" s="13"/>
    </row>
    <row r="52" ht="24.75" customHeight="1">
      <c r="A52" s="13"/>
      <c r="B52" s="13"/>
      <c r="C52" s="129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2"/>
      <c r="AM52" s="12"/>
      <c r="AN52" s="13"/>
      <c r="AO52" s="13"/>
      <c r="AP52" s="13"/>
      <c r="AQ52" s="13"/>
      <c r="AR52" s="13"/>
      <c r="AS52" s="13"/>
    </row>
    <row r="53" ht="24.75" customHeight="1">
      <c r="A53" s="13"/>
      <c r="B53" s="13"/>
      <c r="C53" s="129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2"/>
      <c r="AM53" s="12"/>
      <c r="AN53" s="13"/>
      <c r="AO53" s="13"/>
      <c r="AP53" s="13"/>
      <c r="AQ53" s="13"/>
      <c r="AR53" s="13"/>
      <c r="AS53" s="13"/>
    </row>
    <row r="54" ht="24.75" customHeight="1">
      <c r="A54" s="13"/>
      <c r="B54" s="13"/>
      <c r="C54" s="129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2"/>
      <c r="AM54" s="12"/>
      <c r="AN54" s="13"/>
      <c r="AO54" s="13"/>
      <c r="AP54" s="13"/>
      <c r="AQ54" s="13"/>
      <c r="AR54" s="13"/>
      <c r="AS54" s="13"/>
    </row>
    <row r="55" ht="24.75" customHeight="1">
      <c r="A55" s="13"/>
      <c r="B55" s="13"/>
      <c r="C55" s="129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2"/>
      <c r="AM55" s="12"/>
      <c r="AN55" s="13"/>
      <c r="AO55" s="13"/>
      <c r="AP55" s="13"/>
      <c r="AQ55" s="13"/>
      <c r="AR55" s="13"/>
      <c r="AS55" s="13"/>
    </row>
    <row r="56" ht="24.75" customHeight="1">
      <c r="A56" s="13"/>
      <c r="B56" s="13"/>
      <c r="C56" s="129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2"/>
      <c r="AM56" s="12"/>
      <c r="AN56" s="13"/>
      <c r="AO56" s="13"/>
      <c r="AP56" s="13"/>
      <c r="AQ56" s="13"/>
      <c r="AR56" s="13"/>
      <c r="AS56" s="13"/>
    </row>
    <row r="57" ht="24.75" customHeight="1">
      <c r="A57" s="13"/>
      <c r="B57" s="13"/>
      <c r="C57" s="129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2"/>
      <c r="AM57" s="12"/>
      <c r="AN57" s="13"/>
      <c r="AO57" s="13"/>
      <c r="AP57" s="13"/>
      <c r="AQ57" s="13"/>
      <c r="AR57" s="13"/>
      <c r="AS57" s="13"/>
    </row>
    <row r="58" ht="24.75" customHeight="1">
      <c r="A58" s="13"/>
      <c r="B58" s="13"/>
      <c r="C58" s="129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2"/>
      <c r="AM58" s="12"/>
      <c r="AN58" s="13"/>
      <c r="AO58" s="13"/>
      <c r="AP58" s="13"/>
      <c r="AQ58" s="13"/>
      <c r="AR58" s="13"/>
      <c r="AS58" s="13"/>
    </row>
    <row r="59" ht="24.75" customHeight="1">
      <c r="A59" s="13"/>
      <c r="B59" s="13"/>
      <c r="C59" s="129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2"/>
      <c r="AM59" s="12"/>
      <c r="AN59" s="13"/>
      <c r="AO59" s="13"/>
      <c r="AP59" s="13"/>
      <c r="AQ59" s="13"/>
      <c r="AR59" s="13"/>
      <c r="AS59" s="13"/>
    </row>
    <row r="60" ht="24.75" customHeight="1">
      <c r="A60" s="13"/>
      <c r="B60" s="13"/>
      <c r="C60" s="129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2"/>
      <c r="AM60" s="12"/>
      <c r="AN60" s="13"/>
      <c r="AO60" s="13"/>
      <c r="AP60" s="13"/>
      <c r="AQ60" s="13"/>
      <c r="AR60" s="13"/>
      <c r="AS60" s="13"/>
    </row>
    <row r="61" ht="24.75" customHeight="1">
      <c r="A61" s="13"/>
      <c r="B61" s="13"/>
      <c r="C61" s="129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2"/>
      <c r="AM61" s="12"/>
      <c r="AN61" s="13"/>
      <c r="AO61" s="13"/>
      <c r="AP61" s="13"/>
      <c r="AQ61" s="13"/>
      <c r="AR61" s="13"/>
      <c r="AS61" s="13"/>
    </row>
    <row r="62" ht="24.75" customHeight="1">
      <c r="A62" s="13"/>
      <c r="B62" s="13"/>
      <c r="C62" s="129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2"/>
      <c r="AM62" s="12"/>
      <c r="AN62" s="13"/>
      <c r="AO62" s="13"/>
      <c r="AP62" s="13"/>
      <c r="AQ62" s="13"/>
      <c r="AR62" s="13"/>
      <c r="AS62" s="13"/>
    </row>
    <row r="63" ht="24.75" customHeight="1">
      <c r="A63" s="13"/>
      <c r="B63" s="13"/>
      <c r="C63" s="129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2"/>
      <c r="AM63" s="12"/>
      <c r="AN63" s="13"/>
      <c r="AO63" s="13"/>
      <c r="AP63" s="13"/>
      <c r="AQ63" s="13"/>
      <c r="AR63" s="13"/>
      <c r="AS63" s="13"/>
    </row>
    <row r="64" ht="24.75" customHeight="1">
      <c r="A64" s="13"/>
      <c r="B64" s="13"/>
      <c r="C64" s="129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2"/>
      <c r="AM64" s="12"/>
      <c r="AN64" s="13"/>
      <c r="AO64" s="13"/>
      <c r="AP64" s="13"/>
      <c r="AQ64" s="13"/>
      <c r="AR64" s="13"/>
      <c r="AS64" s="13"/>
    </row>
    <row r="65" ht="24.75" customHeight="1">
      <c r="A65" s="13"/>
      <c r="B65" s="13"/>
      <c r="C65" s="129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2"/>
      <c r="AM65" s="12"/>
      <c r="AN65" s="13"/>
      <c r="AO65" s="13"/>
      <c r="AP65" s="13"/>
      <c r="AQ65" s="13"/>
      <c r="AR65" s="13"/>
      <c r="AS65" s="13"/>
    </row>
    <row r="66" ht="24.75" customHeight="1">
      <c r="A66" s="13"/>
      <c r="B66" s="13"/>
      <c r="C66" s="129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2"/>
      <c r="AM66" s="12"/>
      <c r="AN66" s="13"/>
      <c r="AO66" s="13"/>
      <c r="AP66" s="13"/>
      <c r="AQ66" s="13"/>
      <c r="AR66" s="13"/>
      <c r="AS66" s="13"/>
    </row>
    <row r="67" ht="24.75" customHeight="1">
      <c r="A67" s="13"/>
      <c r="B67" s="13"/>
      <c r="C67" s="129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2"/>
      <c r="AM67" s="12"/>
      <c r="AN67" s="13"/>
      <c r="AO67" s="13"/>
      <c r="AP67" s="13"/>
      <c r="AQ67" s="13"/>
      <c r="AR67" s="13"/>
      <c r="AS67" s="13"/>
    </row>
    <row r="68" ht="24.75" customHeight="1">
      <c r="A68" s="13"/>
      <c r="B68" s="13"/>
      <c r="C68" s="129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2"/>
      <c r="AM68" s="12"/>
      <c r="AN68" s="13"/>
      <c r="AO68" s="13"/>
      <c r="AP68" s="13"/>
      <c r="AQ68" s="13"/>
      <c r="AR68" s="13"/>
      <c r="AS68" s="13"/>
    </row>
    <row r="69" ht="24.75" customHeight="1">
      <c r="A69" s="13"/>
      <c r="B69" s="13"/>
      <c r="C69" s="129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2"/>
      <c r="AM69" s="12"/>
      <c r="AN69" s="13"/>
      <c r="AO69" s="13"/>
      <c r="AP69" s="13"/>
      <c r="AQ69" s="13"/>
      <c r="AR69" s="13"/>
      <c r="AS69" s="13"/>
    </row>
    <row r="70" ht="24.75" customHeight="1">
      <c r="A70" s="13"/>
      <c r="B70" s="13"/>
      <c r="C70" s="129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2"/>
      <c r="AM70" s="12"/>
      <c r="AN70" s="13"/>
      <c r="AO70" s="13"/>
      <c r="AP70" s="13"/>
      <c r="AQ70" s="13"/>
      <c r="AR70" s="13"/>
      <c r="AS70" s="13"/>
    </row>
    <row r="71" ht="24.75" customHeight="1">
      <c r="A71" s="13"/>
      <c r="B71" s="13"/>
      <c r="C71" s="129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2"/>
      <c r="AM71" s="12"/>
      <c r="AN71" s="13"/>
      <c r="AO71" s="13"/>
      <c r="AP71" s="13"/>
      <c r="AQ71" s="13"/>
      <c r="AR71" s="13"/>
      <c r="AS71" s="13"/>
    </row>
    <row r="72" ht="24.75" customHeight="1">
      <c r="A72" s="13"/>
      <c r="B72" s="13"/>
      <c r="C72" s="129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2"/>
      <c r="AM72" s="12"/>
      <c r="AN72" s="13"/>
      <c r="AO72" s="13"/>
      <c r="AP72" s="13"/>
      <c r="AQ72" s="13"/>
      <c r="AR72" s="13"/>
      <c r="AS72" s="13"/>
    </row>
    <row r="73" ht="24.75" customHeight="1">
      <c r="A73" s="13"/>
      <c r="B73" s="13"/>
      <c r="C73" s="129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2"/>
      <c r="AM73" s="12"/>
      <c r="AN73" s="13"/>
      <c r="AO73" s="13"/>
      <c r="AP73" s="13"/>
      <c r="AQ73" s="13"/>
      <c r="AR73" s="13"/>
      <c r="AS73" s="13"/>
    </row>
    <row r="74" ht="24.75" customHeight="1">
      <c r="A74" s="13"/>
      <c r="B74" s="13"/>
      <c r="C74" s="129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2"/>
      <c r="AM74" s="12"/>
      <c r="AN74" s="13"/>
      <c r="AO74" s="13"/>
      <c r="AP74" s="13"/>
      <c r="AQ74" s="13"/>
      <c r="AR74" s="13"/>
      <c r="AS74" s="13"/>
    </row>
    <row r="75" ht="24.75" customHeight="1">
      <c r="A75" s="13"/>
      <c r="B75" s="13"/>
      <c r="C75" s="129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2"/>
      <c r="AM75" s="12"/>
      <c r="AN75" s="13"/>
      <c r="AO75" s="13"/>
      <c r="AP75" s="13"/>
      <c r="AQ75" s="13"/>
      <c r="AR75" s="13"/>
      <c r="AS75" s="13"/>
    </row>
    <row r="76" ht="24.75" customHeight="1">
      <c r="A76" s="13"/>
      <c r="B76" s="13"/>
      <c r="C76" s="129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2"/>
      <c r="AM76" s="12"/>
      <c r="AN76" s="13"/>
      <c r="AO76" s="13"/>
      <c r="AP76" s="13"/>
      <c r="AQ76" s="13"/>
      <c r="AR76" s="13"/>
      <c r="AS76" s="13"/>
    </row>
    <row r="77" ht="24.75" customHeight="1">
      <c r="A77" s="13"/>
      <c r="B77" s="13"/>
      <c r="C77" s="129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2"/>
      <c r="AM77" s="12"/>
      <c r="AN77" s="13"/>
      <c r="AO77" s="13"/>
      <c r="AP77" s="13"/>
      <c r="AQ77" s="13"/>
      <c r="AR77" s="13"/>
      <c r="AS77" s="13"/>
    </row>
    <row r="78" ht="24.75" customHeight="1">
      <c r="A78" s="13"/>
      <c r="B78" s="13"/>
      <c r="C78" s="129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2"/>
      <c r="AM78" s="12"/>
      <c r="AN78" s="13"/>
      <c r="AO78" s="13"/>
      <c r="AP78" s="13"/>
      <c r="AQ78" s="13"/>
      <c r="AR78" s="13"/>
      <c r="AS78" s="13"/>
    </row>
    <row r="79" ht="24.75" customHeight="1">
      <c r="A79" s="13"/>
      <c r="B79" s="13"/>
      <c r="C79" s="129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2"/>
      <c r="AM79" s="12"/>
      <c r="AN79" s="13"/>
      <c r="AO79" s="13"/>
      <c r="AP79" s="13"/>
      <c r="AQ79" s="13"/>
      <c r="AR79" s="13"/>
      <c r="AS79" s="13"/>
    </row>
    <row r="80" ht="24.75" customHeight="1">
      <c r="A80" s="13"/>
      <c r="B80" s="13"/>
      <c r="C80" s="129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2"/>
      <c r="AM80" s="12"/>
      <c r="AN80" s="13"/>
      <c r="AO80" s="13"/>
      <c r="AP80" s="13"/>
      <c r="AQ80" s="13"/>
      <c r="AR80" s="13"/>
      <c r="AS80" s="13"/>
    </row>
    <row r="81" ht="24.75" customHeight="1">
      <c r="A81" s="13"/>
      <c r="B81" s="13"/>
      <c r="C81" s="129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2"/>
      <c r="AM81" s="12"/>
      <c r="AN81" s="13"/>
      <c r="AO81" s="13"/>
      <c r="AP81" s="13"/>
      <c r="AQ81" s="13"/>
      <c r="AR81" s="13"/>
      <c r="AS81" s="13"/>
    </row>
    <row r="82" ht="24.75" customHeight="1">
      <c r="A82" s="13"/>
      <c r="B82" s="13"/>
      <c r="C82" s="129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2"/>
      <c r="AM82" s="12"/>
      <c r="AN82" s="13"/>
      <c r="AO82" s="13"/>
      <c r="AP82" s="13"/>
      <c r="AQ82" s="13"/>
      <c r="AR82" s="13"/>
      <c r="AS82" s="13"/>
    </row>
    <row r="83" ht="24.75" customHeight="1">
      <c r="A83" s="13"/>
      <c r="B83" s="13"/>
      <c r="C83" s="129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2"/>
      <c r="AM83" s="12"/>
      <c r="AN83" s="13"/>
      <c r="AO83" s="13"/>
      <c r="AP83" s="13"/>
      <c r="AQ83" s="13"/>
      <c r="AR83" s="13"/>
      <c r="AS83" s="13"/>
    </row>
    <row r="84" ht="24.75" customHeight="1">
      <c r="A84" s="13"/>
      <c r="B84" s="13"/>
      <c r="C84" s="129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2"/>
      <c r="AM84" s="12"/>
      <c r="AN84" s="13"/>
      <c r="AO84" s="13"/>
      <c r="AP84" s="13"/>
      <c r="AQ84" s="13"/>
      <c r="AR84" s="13"/>
      <c r="AS84" s="13"/>
    </row>
    <row r="85" ht="24.75" customHeight="1">
      <c r="A85" s="13"/>
      <c r="B85" s="13"/>
      <c r="C85" s="129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2"/>
      <c r="AM85" s="12"/>
      <c r="AN85" s="13"/>
      <c r="AO85" s="13"/>
      <c r="AP85" s="13"/>
      <c r="AQ85" s="13"/>
      <c r="AR85" s="13"/>
      <c r="AS85" s="13"/>
    </row>
    <row r="86" ht="24.75" customHeight="1">
      <c r="A86" s="13"/>
      <c r="B86" s="13"/>
      <c r="C86" s="129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2"/>
      <c r="AM86" s="12"/>
      <c r="AN86" s="13"/>
      <c r="AO86" s="13"/>
      <c r="AP86" s="13"/>
      <c r="AQ86" s="13"/>
      <c r="AR86" s="13"/>
      <c r="AS86" s="13"/>
    </row>
    <row r="87" ht="24.75" customHeight="1">
      <c r="A87" s="13"/>
      <c r="B87" s="13"/>
      <c r="C87" s="129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2"/>
      <c r="AM87" s="12"/>
      <c r="AN87" s="13"/>
      <c r="AO87" s="13"/>
      <c r="AP87" s="13"/>
      <c r="AQ87" s="13"/>
      <c r="AR87" s="13"/>
      <c r="AS87" s="13"/>
    </row>
    <row r="88" ht="24.75" customHeight="1">
      <c r="A88" s="13"/>
      <c r="B88" s="13"/>
      <c r="C88" s="129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2"/>
      <c r="AM88" s="12"/>
      <c r="AN88" s="13"/>
      <c r="AO88" s="13"/>
      <c r="AP88" s="13"/>
      <c r="AQ88" s="13"/>
      <c r="AR88" s="13"/>
      <c r="AS88" s="13"/>
    </row>
    <row r="89" ht="24.75" customHeight="1">
      <c r="A89" s="13"/>
      <c r="B89" s="13"/>
      <c r="C89" s="129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2"/>
      <c r="AM89" s="12"/>
      <c r="AN89" s="13"/>
      <c r="AO89" s="13"/>
      <c r="AP89" s="13"/>
      <c r="AQ89" s="13"/>
      <c r="AR89" s="13"/>
      <c r="AS89" s="13"/>
    </row>
    <row r="90" ht="24.75" customHeight="1">
      <c r="A90" s="13"/>
      <c r="B90" s="13"/>
      <c r="C90" s="129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2"/>
      <c r="AM90" s="12"/>
      <c r="AN90" s="13"/>
      <c r="AO90" s="13"/>
      <c r="AP90" s="13"/>
      <c r="AQ90" s="13"/>
      <c r="AR90" s="13"/>
      <c r="AS90" s="13"/>
    </row>
    <row r="91" ht="24.75" customHeight="1">
      <c r="A91" s="13"/>
      <c r="B91" s="13"/>
      <c r="C91" s="129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2"/>
      <c r="AM91" s="12"/>
      <c r="AN91" s="13"/>
      <c r="AO91" s="13"/>
      <c r="AP91" s="13"/>
      <c r="AQ91" s="13"/>
      <c r="AR91" s="13"/>
      <c r="AS91" s="13"/>
    </row>
    <row r="92" ht="24.75" customHeight="1">
      <c r="A92" s="13"/>
      <c r="B92" s="13"/>
      <c r="C92" s="129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2"/>
      <c r="AM92" s="12"/>
      <c r="AN92" s="13"/>
      <c r="AO92" s="13"/>
      <c r="AP92" s="13"/>
      <c r="AQ92" s="13"/>
      <c r="AR92" s="13"/>
      <c r="AS92" s="13"/>
    </row>
    <row r="93" ht="24.75" customHeight="1">
      <c r="A93" s="13"/>
      <c r="B93" s="13"/>
      <c r="C93" s="129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2"/>
      <c r="AM93" s="12"/>
      <c r="AN93" s="13"/>
      <c r="AO93" s="13"/>
      <c r="AP93" s="13"/>
      <c r="AQ93" s="13"/>
      <c r="AR93" s="13"/>
      <c r="AS93" s="13"/>
    </row>
    <row r="94" ht="24.75" customHeight="1">
      <c r="A94" s="13"/>
      <c r="B94" s="13"/>
      <c r="C94" s="129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2"/>
      <c r="AM94" s="12"/>
      <c r="AN94" s="13"/>
      <c r="AO94" s="13"/>
      <c r="AP94" s="13"/>
      <c r="AQ94" s="13"/>
      <c r="AR94" s="13"/>
      <c r="AS94" s="13"/>
    </row>
    <row r="95" ht="24.75" customHeight="1">
      <c r="A95" s="13"/>
      <c r="B95" s="13"/>
      <c r="C95" s="129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2"/>
      <c r="AM95" s="12"/>
      <c r="AN95" s="13"/>
      <c r="AO95" s="13"/>
      <c r="AP95" s="13"/>
      <c r="AQ95" s="13"/>
      <c r="AR95" s="13"/>
      <c r="AS95" s="13"/>
    </row>
    <row r="96" ht="24.75" customHeight="1">
      <c r="A96" s="13"/>
      <c r="B96" s="13"/>
      <c r="C96" s="129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2"/>
      <c r="AM96" s="12"/>
      <c r="AN96" s="13"/>
      <c r="AO96" s="13"/>
      <c r="AP96" s="13"/>
      <c r="AQ96" s="13"/>
      <c r="AR96" s="13"/>
      <c r="AS96" s="13"/>
    </row>
    <row r="97" ht="24.75" customHeight="1">
      <c r="A97" s="13"/>
      <c r="B97" s="13"/>
      <c r="C97" s="129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2"/>
      <c r="AM97" s="12"/>
      <c r="AN97" s="13"/>
      <c r="AO97" s="13"/>
      <c r="AP97" s="13"/>
      <c r="AQ97" s="13"/>
      <c r="AR97" s="13"/>
      <c r="AS97" s="13"/>
    </row>
    <row r="98" ht="24.75" customHeight="1">
      <c r="A98" s="13"/>
      <c r="B98" s="13"/>
      <c r="C98" s="129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2"/>
      <c r="AM98" s="12"/>
      <c r="AN98" s="13"/>
      <c r="AO98" s="13"/>
      <c r="AP98" s="13"/>
      <c r="AQ98" s="13"/>
      <c r="AR98" s="13"/>
      <c r="AS98" s="13"/>
    </row>
    <row r="99" ht="24.75" customHeight="1">
      <c r="A99" s="13"/>
      <c r="B99" s="13"/>
      <c r="C99" s="129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2"/>
      <c r="AM99" s="12"/>
      <c r="AN99" s="13"/>
      <c r="AO99" s="13"/>
      <c r="AP99" s="13"/>
      <c r="AQ99" s="13"/>
      <c r="AR99" s="13"/>
      <c r="AS99" s="13"/>
    </row>
    <row r="100" ht="24.75" customHeight="1">
      <c r="A100" s="13"/>
      <c r="B100" s="13"/>
      <c r="C100" s="129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2"/>
      <c r="AM100" s="12"/>
      <c r="AN100" s="13"/>
      <c r="AO100" s="13"/>
      <c r="AP100" s="13"/>
      <c r="AQ100" s="13"/>
      <c r="AR100" s="13"/>
      <c r="AS100" s="13"/>
    </row>
    <row r="101" ht="24.75" customHeight="1">
      <c r="A101" s="13"/>
      <c r="B101" s="13"/>
      <c r="C101" s="129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2"/>
      <c r="AM101" s="12"/>
      <c r="AN101" s="13"/>
      <c r="AO101" s="13"/>
      <c r="AP101" s="13"/>
      <c r="AQ101" s="13"/>
      <c r="AR101" s="13"/>
      <c r="AS101" s="13"/>
    </row>
    <row r="102" ht="24.75" customHeight="1">
      <c r="A102" s="13"/>
      <c r="B102" s="13"/>
      <c r="C102" s="129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2"/>
      <c r="AM102" s="12"/>
      <c r="AN102" s="13"/>
      <c r="AO102" s="13"/>
      <c r="AP102" s="13"/>
      <c r="AQ102" s="13"/>
      <c r="AR102" s="13"/>
      <c r="AS102" s="13"/>
    </row>
    <row r="103" ht="24.75" customHeight="1">
      <c r="A103" s="13"/>
      <c r="B103" s="13"/>
      <c r="C103" s="129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2"/>
      <c r="AM103" s="12"/>
      <c r="AN103" s="13"/>
      <c r="AO103" s="13"/>
      <c r="AP103" s="13"/>
      <c r="AQ103" s="13"/>
      <c r="AR103" s="13"/>
      <c r="AS103" s="13"/>
    </row>
    <row r="104" ht="24.75" customHeight="1">
      <c r="A104" s="13"/>
      <c r="B104" s="13"/>
      <c r="C104" s="129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2"/>
      <c r="AM104" s="12"/>
      <c r="AN104" s="13"/>
      <c r="AO104" s="13"/>
      <c r="AP104" s="13"/>
      <c r="AQ104" s="13"/>
      <c r="AR104" s="13"/>
      <c r="AS104" s="13"/>
    </row>
    <row r="105" ht="24.75" customHeight="1">
      <c r="A105" s="13"/>
      <c r="B105" s="13"/>
      <c r="C105" s="129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2"/>
      <c r="AM105" s="12"/>
      <c r="AN105" s="13"/>
      <c r="AO105" s="13"/>
      <c r="AP105" s="13"/>
      <c r="AQ105" s="13"/>
      <c r="AR105" s="13"/>
      <c r="AS105" s="13"/>
    </row>
    <row r="106" ht="24.75" customHeight="1">
      <c r="A106" s="13"/>
      <c r="B106" s="13"/>
      <c r="C106" s="129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2"/>
      <c r="AM106" s="12"/>
      <c r="AN106" s="13"/>
      <c r="AO106" s="13"/>
      <c r="AP106" s="13"/>
      <c r="AQ106" s="13"/>
      <c r="AR106" s="13"/>
      <c r="AS106" s="13"/>
    </row>
    <row r="107" ht="24.75" customHeight="1">
      <c r="A107" s="13"/>
      <c r="B107" s="13"/>
      <c r="C107" s="129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2"/>
      <c r="AM107" s="12"/>
      <c r="AN107" s="13"/>
      <c r="AO107" s="13"/>
      <c r="AP107" s="13"/>
      <c r="AQ107" s="13"/>
      <c r="AR107" s="13"/>
      <c r="AS107" s="13"/>
    </row>
    <row r="108" ht="24.75" customHeight="1">
      <c r="A108" s="13"/>
      <c r="B108" s="13"/>
      <c r="C108" s="129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2"/>
      <c r="AM108" s="12"/>
      <c r="AN108" s="13"/>
      <c r="AO108" s="13"/>
      <c r="AP108" s="13"/>
      <c r="AQ108" s="13"/>
      <c r="AR108" s="13"/>
      <c r="AS108" s="13"/>
    </row>
    <row r="109" ht="24.75" customHeight="1">
      <c r="A109" s="13"/>
      <c r="B109" s="13"/>
      <c r="C109" s="129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2"/>
      <c r="AM109" s="12"/>
      <c r="AN109" s="13"/>
      <c r="AO109" s="13"/>
      <c r="AP109" s="13"/>
      <c r="AQ109" s="13"/>
      <c r="AR109" s="13"/>
      <c r="AS109" s="13"/>
    </row>
    <row r="110" ht="24.75" customHeight="1">
      <c r="A110" s="13"/>
      <c r="B110" s="13"/>
      <c r="C110" s="129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2"/>
      <c r="AM110" s="12"/>
      <c r="AN110" s="13"/>
      <c r="AO110" s="13"/>
      <c r="AP110" s="13"/>
      <c r="AQ110" s="13"/>
      <c r="AR110" s="13"/>
      <c r="AS110" s="13"/>
    </row>
    <row r="111" ht="24.75" customHeight="1">
      <c r="A111" s="13"/>
      <c r="B111" s="13"/>
      <c r="C111" s="129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2"/>
      <c r="AM111" s="12"/>
      <c r="AN111" s="13"/>
      <c r="AO111" s="13"/>
      <c r="AP111" s="13"/>
      <c r="AQ111" s="13"/>
      <c r="AR111" s="13"/>
      <c r="AS111" s="13"/>
    </row>
    <row r="112" ht="24.75" customHeight="1">
      <c r="A112" s="13"/>
      <c r="B112" s="13"/>
      <c r="C112" s="129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2"/>
      <c r="AM112" s="12"/>
      <c r="AN112" s="13"/>
      <c r="AO112" s="13"/>
      <c r="AP112" s="13"/>
      <c r="AQ112" s="13"/>
      <c r="AR112" s="13"/>
      <c r="AS112" s="13"/>
    </row>
    <row r="113" ht="24.75" customHeight="1">
      <c r="A113" s="13"/>
      <c r="B113" s="13"/>
      <c r="C113" s="129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2"/>
      <c r="AM113" s="12"/>
      <c r="AN113" s="13"/>
      <c r="AO113" s="13"/>
      <c r="AP113" s="13"/>
      <c r="AQ113" s="13"/>
      <c r="AR113" s="13"/>
      <c r="AS113" s="13"/>
    </row>
    <row r="114" ht="24.75" customHeight="1">
      <c r="A114" s="13"/>
      <c r="B114" s="13"/>
      <c r="C114" s="129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2"/>
      <c r="AM114" s="12"/>
      <c r="AN114" s="13"/>
      <c r="AO114" s="13"/>
      <c r="AP114" s="13"/>
      <c r="AQ114" s="13"/>
      <c r="AR114" s="13"/>
      <c r="AS114" s="13"/>
    </row>
    <row r="115" ht="24.75" customHeight="1">
      <c r="A115" s="13"/>
      <c r="B115" s="13"/>
      <c r="C115" s="129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2"/>
      <c r="AM115" s="12"/>
      <c r="AN115" s="13"/>
      <c r="AO115" s="13"/>
      <c r="AP115" s="13"/>
      <c r="AQ115" s="13"/>
      <c r="AR115" s="13"/>
      <c r="AS115" s="13"/>
    </row>
    <row r="116" ht="24.75" customHeight="1">
      <c r="A116" s="13"/>
      <c r="B116" s="13"/>
      <c r="C116" s="129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2"/>
      <c r="AM116" s="12"/>
      <c r="AN116" s="13"/>
      <c r="AO116" s="13"/>
      <c r="AP116" s="13"/>
      <c r="AQ116" s="13"/>
      <c r="AR116" s="13"/>
      <c r="AS116" s="13"/>
    </row>
    <row r="117" ht="24.75" customHeight="1">
      <c r="A117" s="13"/>
      <c r="B117" s="13"/>
      <c r="C117" s="129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2"/>
      <c r="AM117" s="12"/>
      <c r="AN117" s="13"/>
      <c r="AO117" s="13"/>
      <c r="AP117" s="13"/>
      <c r="AQ117" s="13"/>
      <c r="AR117" s="13"/>
      <c r="AS117" s="13"/>
    </row>
    <row r="118" ht="24.75" customHeight="1">
      <c r="A118" s="13"/>
      <c r="B118" s="13"/>
      <c r="C118" s="129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2"/>
      <c r="AM118" s="12"/>
      <c r="AN118" s="13"/>
      <c r="AO118" s="13"/>
      <c r="AP118" s="13"/>
      <c r="AQ118" s="13"/>
      <c r="AR118" s="13"/>
      <c r="AS118" s="13"/>
    </row>
    <row r="119" ht="24.75" customHeight="1">
      <c r="A119" s="13"/>
      <c r="B119" s="13"/>
      <c r="C119" s="129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2"/>
      <c r="AM119" s="12"/>
      <c r="AN119" s="13"/>
      <c r="AO119" s="13"/>
      <c r="AP119" s="13"/>
      <c r="AQ119" s="13"/>
      <c r="AR119" s="13"/>
      <c r="AS119" s="13"/>
    </row>
    <row r="120" ht="24.75" customHeight="1">
      <c r="A120" s="13"/>
      <c r="B120" s="13"/>
      <c r="C120" s="129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2"/>
      <c r="AM120" s="12"/>
      <c r="AN120" s="13"/>
      <c r="AO120" s="13"/>
      <c r="AP120" s="13"/>
      <c r="AQ120" s="13"/>
      <c r="AR120" s="13"/>
      <c r="AS120" s="13"/>
    </row>
    <row r="121" ht="24.75" customHeight="1">
      <c r="A121" s="13"/>
      <c r="B121" s="13"/>
      <c r="C121" s="129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2"/>
      <c r="AM121" s="12"/>
      <c r="AN121" s="13"/>
      <c r="AO121" s="13"/>
      <c r="AP121" s="13"/>
      <c r="AQ121" s="13"/>
      <c r="AR121" s="13"/>
      <c r="AS121" s="13"/>
    </row>
    <row r="122" ht="24.75" customHeight="1">
      <c r="A122" s="13"/>
      <c r="B122" s="13"/>
      <c r="C122" s="129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2"/>
      <c r="AM122" s="12"/>
      <c r="AN122" s="13"/>
      <c r="AO122" s="13"/>
      <c r="AP122" s="13"/>
      <c r="AQ122" s="13"/>
      <c r="AR122" s="13"/>
      <c r="AS122" s="13"/>
    </row>
    <row r="123" ht="24.75" customHeight="1">
      <c r="A123" s="13"/>
      <c r="B123" s="13"/>
      <c r="C123" s="129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2"/>
      <c r="AM123" s="12"/>
      <c r="AN123" s="13"/>
      <c r="AO123" s="13"/>
      <c r="AP123" s="13"/>
      <c r="AQ123" s="13"/>
      <c r="AR123" s="13"/>
      <c r="AS123" s="13"/>
    </row>
    <row r="124" ht="24.75" customHeight="1">
      <c r="A124" s="13"/>
      <c r="B124" s="13"/>
      <c r="C124" s="129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2"/>
      <c r="AM124" s="12"/>
      <c r="AN124" s="13"/>
      <c r="AO124" s="13"/>
      <c r="AP124" s="13"/>
      <c r="AQ124" s="13"/>
      <c r="AR124" s="13"/>
      <c r="AS124" s="13"/>
    </row>
    <row r="125" ht="24.75" customHeight="1">
      <c r="A125" s="13"/>
      <c r="B125" s="13"/>
      <c r="C125" s="129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2"/>
      <c r="AM125" s="12"/>
      <c r="AN125" s="13"/>
      <c r="AO125" s="13"/>
      <c r="AP125" s="13"/>
      <c r="AQ125" s="13"/>
      <c r="AR125" s="13"/>
      <c r="AS125" s="13"/>
    </row>
    <row r="126" ht="24.75" customHeight="1">
      <c r="A126" s="13"/>
      <c r="B126" s="13"/>
      <c r="C126" s="129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2"/>
      <c r="AM126" s="12"/>
      <c r="AN126" s="13"/>
      <c r="AO126" s="13"/>
      <c r="AP126" s="13"/>
      <c r="AQ126" s="13"/>
      <c r="AR126" s="13"/>
      <c r="AS126" s="13"/>
    </row>
    <row r="127" ht="24.75" customHeight="1">
      <c r="A127" s="13"/>
      <c r="B127" s="13"/>
      <c r="C127" s="129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2"/>
      <c r="AM127" s="12"/>
      <c r="AN127" s="13"/>
      <c r="AO127" s="13"/>
      <c r="AP127" s="13"/>
      <c r="AQ127" s="13"/>
      <c r="AR127" s="13"/>
      <c r="AS127" s="13"/>
    </row>
    <row r="128" ht="24.75" customHeight="1">
      <c r="A128" s="13"/>
      <c r="B128" s="13"/>
      <c r="C128" s="129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2"/>
      <c r="AM128" s="12"/>
      <c r="AN128" s="13"/>
      <c r="AO128" s="13"/>
      <c r="AP128" s="13"/>
      <c r="AQ128" s="13"/>
      <c r="AR128" s="13"/>
      <c r="AS128" s="13"/>
    </row>
    <row r="129" ht="24.75" customHeight="1">
      <c r="A129" s="13"/>
      <c r="B129" s="13"/>
      <c r="C129" s="129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2"/>
      <c r="AM129" s="12"/>
      <c r="AN129" s="13"/>
      <c r="AO129" s="13"/>
      <c r="AP129" s="13"/>
      <c r="AQ129" s="13"/>
      <c r="AR129" s="13"/>
      <c r="AS129" s="13"/>
    </row>
    <row r="130" ht="24.75" customHeight="1">
      <c r="A130" s="13"/>
      <c r="B130" s="13"/>
      <c r="C130" s="129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2"/>
      <c r="AM130" s="12"/>
      <c r="AN130" s="13"/>
      <c r="AO130" s="13"/>
      <c r="AP130" s="13"/>
      <c r="AQ130" s="13"/>
      <c r="AR130" s="13"/>
      <c r="AS130" s="13"/>
    </row>
    <row r="131" ht="24.75" customHeight="1">
      <c r="A131" s="13"/>
      <c r="B131" s="13"/>
      <c r="C131" s="129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2"/>
      <c r="AM131" s="12"/>
      <c r="AN131" s="13"/>
      <c r="AO131" s="13"/>
      <c r="AP131" s="13"/>
      <c r="AQ131" s="13"/>
      <c r="AR131" s="13"/>
      <c r="AS131" s="13"/>
    </row>
    <row r="132" ht="24.75" customHeight="1">
      <c r="A132" s="13"/>
      <c r="B132" s="13"/>
      <c r="C132" s="129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2"/>
      <c r="AM132" s="12"/>
      <c r="AN132" s="13"/>
      <c r="AO132" s="13"/>
      <c r="AP132" s="13"/>
      <c r="AQ132" s="13"/>
      <c r="AR132" s="13"/>
      <c r="AS132" s="13"/>
    </row>
    <row r="133" ht="24.75" customHeight="1">
      <c r="A133" s="13"/>
      <c r="B133" s="13"/>
      <c r="C133" s="129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2"/>
      <c r="AM133" s="12"/>
      <c r="AN133" s="13"/>
      <c r="AO133" s="13"/>
      <c r="AP133" s="13"/>
      <c r="AQ133" s="13"/>
      <c r="AR133" s="13"/>
      <c r="AS133" s="13"/>
    </row>
    <row r="134" ht="24.75" customHeight="1">
      <c r="A134" s="13"/>
      <c r="B134" s="13"/>
      <c r="C134" s="129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2"/>
      <c r="AM134" s="12"/>
      <c r="AN134" s="13"/>
      <c r="AO134" s="13"/>
      <c r="AP134" s="13"/>
      <c r="AQ134" s="13"/>
      <c r="AR134" s="13"/>
      <c r="AS134" s="13"/>
    </row>
    <row r="135" ht="24.75" customHeight="1">
      <c r="A135" s="13"/>
      <c r="B135" s="13"/>
      <c r="C135" s="129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2"/>
      <c r="AM135" s="12"/>
      <c r="AN135" s="13"/>
      <c r="AO135" s="13"/>
      <c r="AP135" s="13"/>
      <c r="AQ135" s="13"/>
      <c r="AR135" s="13"/>
      <c r="AS135" s="13"/>
    </row>
    <row r="136" ht="24.75" customHeight="1">
      <c r="A136" s="13"/>
      <c r="B136" s="13"/>
      <c r="C136" s="129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2"/>
      <c r="AM136" s="12"/>
      <c r="AN136" s="13"/>
      <c r="AO136" s="13"/>
      <c r="AP136" s="13"/>
      <c r="AQ136" s="13"/>
      <c r="AR136" s="13"/>
      <c r="AS136" s="13"/>
    </row>
    <row r="137" ht="24.75" customHeight="1">
      <c r="A137" s="13"/>
      <c r="B137" s="13"/>
      <c r="C137" s="129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2"/>
      <c r="AM137" s="12"/>
      <c r="AN137" s="13"/>
      <c r="AO137" s="13"/>
      <c r="AP137" s="13"/>
      <c r="AQ137" s="13"/>
      <c r="AR137" s="13"/>
      <c r="AS137" s="13"/>
    </row>
    <row r="138" ht="24.75" customHeight="1">
      <c r="A138" s="13"/>
      <c r="B138" s="13"/>
      <c r="C138" s="129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2"/>
      <c r="AM138" s="12"/>
      <c r="AN138" s="13"/>
      <c r="AO138" s="13"/>
      <c r="AP138" s="13"/>
      <c r="AQ138" s="13"/>
      <c r="AR138" s="13"/>
      <c r="AS138" s="13"/>
    </row>
    <row r="139" ht="24.75" customHeight="1">
      <c r="A139" s="13"/>
      <c r="B139" s="13"/>
      <c r="C139" s="129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2"/>
      <c r="AM139" s="12"/>
      <c r="AN139" s="13"/>
      <c r="AO139" s="13"/>
      <c r="AP139" s="13"/>
      <c r="AQ139" s="13"/>
      <c r="AR139" s="13"/>
      <c r="AS139" s="13"/>
    </row>
    <row r="140" ht="24.75" customHeight="1">
      <c r="A140" s="13"/>
      <c r="B140" s="13"/>
      <c r="C140" s="129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2"/>
      <c r="AM140" s="12"/>
      <c r="AN140" s="13"/>
      <c r="AO140" s="13"/>
      <c r="AP140" s="13"/>
      <c r="AQ140" s="13"/>
      <c r="AR140" s="13"/>
      <c r="AS140" s="13"/>
    </row>
    <row r="141" ht="24.75" customHeight="1">
      <c r="A141" s="13"/>
      <c r="B141" s="13"/>
      <c r="C141" s="129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2"/>
      <c r="AM141" s="12"/>
      <c r="AN141" s="13"/>
      <c r="AO141" s="13"/>
      <c r="AP141" s="13"/>
      <c r="AQ141" s="13"/>
      <c r="AR141" s="13"/>
      <c r="AS141" s="13"/>
    </row>
    <row r="142" ht="24.75" customHeight="1">
      <c r="A142" s="13"/>
      <c r="B142" s="13"/>
      <c r="C142" s="129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2"/>
      <c r="AM142" s="12"/>
      <c r="AN142" s="13"/>
      <c r="AO142" s="13"/>
      <c r="AP142" s="13"/>
      <c r="AQ142" s="13"/>
      <c r="AR142" s="13"/>
      <c r="AS142" s="13"/>
    </row>
    <row r="143" ht="24.75" customHeight="1">
      <c r="A143" s="13"/>
      <c r="B143" s="13"/>
      <c r="C143" s="129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2"/>
      <c r="AM143" s="12"/>
      <c r="AN143" s="13"/>
      <c r="AO143" s="13"/>
      <c r="AP143" s="13"/>
      <c r="AQ143" s="13"/>
      <c r="AR143" s="13"/>
      <c r="AS143" s="13"/>
    </row>
    <row r="144" ht="24.75" customHeight="1">
      <c r="A144" s="13"/>
      <c r="B144" s="13"/>
      <c r="C144" s="129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2"/>
      <c r="AM144" s="12"/>
      <c r="AN144" s="13"/>
      <c r="AO144" s="13"/>
      <c r="AP144" s="13"/>
      <c r="AQ144" s="13"/>
      <c r="AR144" s="13"/>
      <c r="AS144" s="13"/>
    </row>
    <row r="145" ht="24.75" customHeight="1">
      <c r="A145" s="13"/>
      <c r="B145" s="13"/>
      <c r="C145" s="129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2"/>
      <c r="AM145" s="12"/>
      <c r="AN145" s="13"/>
      <c r="AO145" s="13"/>
      <c r="AP145" s="13"/>
      <c r="AQ145" s="13"/>
      <c r="AR145" s="13"/>
      <c r="AS145" s="13"/>
    </row>
    <row r="146" ht="24.75" customHeight="1">
      <c r="A146" s="13"/>
      <c r="B146" s="13"/>
      <c r="C146" s="129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2"/>
      <c r="AM146" s="12"/>
      <c r="AN146" s="13"/>
      <c r="AO146" s="13"/>
      <c r="AP146" s="13"/>
      <c r="AQ146" s="13"/>
      <c r="AR146" s="13"/>
      <c r="AS146" s="13"/>
    </row>
    <row r="147" ht="24.75" customHeight="1">
      <c r="A147" s="13"/>
      <c r="B147" s="13"/>
      <c r="C147" s="129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2"/>
      <c r="AM147" s="12"/>
      <c r="AN147" s="13"/>
      <c r="AO147" s="13"/>
      <c r="AP147" s="13"/>
      <c r="AQ147" s="13"/>
      <c r="AR147" s="13"/>
      <c r="AS147" s="13"/>
    </row>
    <row r="148" ht="24.75" customHeight="1">
      <c r="A148" s="13"/>
      <c r="B148" s="13"/>
      <c r="C148" s="129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2"/>
      <c r="AM148" s="12"/>
      <c r="AN148" s="13"/>
      <c r="AO148" s="13"/>
      <c r="AP148" s="13"/>
      <c r="AQ148" s="13"/>
      <c r="AR148" s="13"/>
      <c r="AS148" s="13"/>
    </row>
    <row r="149" ht="24.75" customHeight="1">
      <c r="A149" s="13"/>
      <c r="B149" s="13"/>
      <c r="C149" s="129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2"/>
      <c r="AM149" s="12"/>
      <c r="AN149" s="13"/>
      <c r="AO149" s="13"/>
      <c r="AP149" s="13"/>
      <c r="AQ149" s="13"/>
      <c r="AR149" s="13"/>
      <c r="AS149" s="13"/>
    </row>
    <row r="150" ht="24.75" customHeight="1">
      <c r="A150" s="13"/>
      <c r="B150" s="13"/>
      <c r="C150" s="129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2"/>
      <c r="AM150" s="12"/>
      <c r="AN150" s="13"/>
      <c r="AO150" s="13"/>
      <c r="AP150" s="13"/>
      <c r="AQ150" s="13"/>
      <c r="AR150" s="13"/>
      <c r="AS150" s="13"/>
    </row>
    <row r="151" ht="24.75" customHeight="1">
      <c r="A151" s="13"/>
      <c r="B151" s="13"/>
      <c r="C151" s="129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2"/>
      <c r="AM151" s="12"/>
      <c r="AN151" s="13"/>
      <c r="AO151" s="13"/>
      <c r="AP151" s="13"/>
      <c r="AQ151" s="13"/>
      <c r="AR151" s="13"/>
      <c r="AS151" s="13"/>
    </row>
    <row r="152" ht="24.75" customHeight="1">
      <c r="A152" s="13"/>
      <c r="B152" s="13"/>
      <c r="C152" s="129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2"/>
      <c r="AM152" s="12"/>
      <c r="AN152" s="13"/>
      <c r="AO152" s="13"/>
      <c r="AP152" s="13"/>
      <c r="AQ152" s="13"/>
      <c r="AR152" s="13"/>
      <c r="AS152" s="13"/>
    </row>
    <row r="153" ht="24.75" customHeight="1">
      <c r="A153" s="13"/>
      <c r="B153" s="13"/>
      <c r="C153" s="129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2"/>
      <c r="AM153" s="12"/>
      <c r="AN153" s="13"/>
      <c r="AO153" s="13"/>
      <c r="AP153" s="13"/>
      <c r="AQ153" s="13"/>
      <c r="AR153" s="13"/>
      <c r="AS153" s="13"/>
    </row>
    <row r="154" ht="24.75" customHeight="1">
      <c r="A154" s="13"/>
      <c r="B154" s="13"/>
      <c r="C154" s="129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2"/>
      <c r="AM154" s="12"/>
      <c r="AN154" s="13"/>
      <c r="AO154" s="13"/>
      <c r="AP154" s="13"/>
      <c r="AQ154" s="13"/>
      <c r="AR154" s="13"/>
      <c r="AS154" s="13"/>
    </row>
    <row r="155" ht="24.75" customHeight="1">
      <c r="A155" s="13"/>
      <c r="B155" s="13"/>
      <c r="C155" s="129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2"/>
      <c r="AM155" s="12"/>
      <c r="AN155" s="13"/>
      <c r="AO155" s="13"/>
      <c r="AP155" s="13"/>
      <c r="AQ155" s="13"/>
      <c r="AR155" s="13"/>
      <c r="AS155" s="13"/>
    </row>
    <row r="156" ht="24.75" customHeight="1">
      <c r="A156" s="13"/>
      <c r="B156" s="13"/>
      <c r="C156" s="129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2"/>
      <c r="AM156" s="12"/>
      <c r="AN156" s="13"/>
      <c r="AO156" s="13"/>
      <c r="AP156" s="13"/>
      <c r="AQ156" s="13"/>
      <c r="AR156" s="13"/>
      <c r="AS156" s="13"/>
    </row>
    <row r="157" ht="24.75" customHeight="1">
      <c r="A157" s="13"/>
      <c r="B157" s="13"/>
      <c r="C157" s="129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2"/>
      <c r="AM157" s="12"/>
      <c r="AN157" s="13"/>
      <c r="AO157" s="13"/>
      <c r="AP157" s="13"/>
      <c r="AQ157" s="13"/>
      <c r="AR157" s="13"/>
      <c r="AS157" s="13"/>
    </row>
    <row r="158" ht="24.75" customHeight="1">
      <c r="A158" s="13"/>
      <c r="B158" s="13"/>
      <c r="C158" s="129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2"/>
      <c r="AM158" s="12"/>
      <c r="AN158" s="13"/>
      <c r="AO158" s="13"/>
      <c r="AP158" s="13"/>
      <c r="AQ158" s="13"/>
      <c r="AR158" s="13"/>
      <c r="AS158" s="13"/>
    </row>
    <row r="159" ht="24.75" customHeight="1">
      <c r="A159" s="13"/>
      <c r="B159" s="13"/>
      <c r="C159" s="129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2"/>
      <c r="AM159" s="12"/>
      <c r="AN159" s="13"/>
      <c r="AO159" s="13"/>
      <c r="AP159" s="13"/>
      <c r="AQ159" s="13"/>
      <c r="AR159" s="13"/>
      <c r="AS159" s="13"/>
    </row>
    <row r="160" ht="24.75" customHeight="1">
      <c r="A160" s="13"/>
      <c r="B160" s="13"/>
      <c r="C160" s="129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2"/>
      <c r="AM160" s="12"/>
      <c r="AN160" s="13"/>
      <c r="AO160" s="13"/>
      <c r="AP160" s="13"/>
      <c r="AQ160" s="13"/>
      <c r="AR160" s="13"/>
      <c r="AS160" s="13"/>
    </row>
    <row r="161" ht="24.75" customHeight="1">
      <c r="A161" s="13"/>
      <c r="B161" s="13"/>
      <c r="C161" s="129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2"/>
      <c r="AM161" s="12"/>
      <c r="AN161" s="13"/>
      <c r="AO161" s="13"/>
      <c r="AP161" s="13"/>
      <c r="AQ161" s="13"/>
      <c r="AR161" s="13"/>
      <c r="AS161" s="13"/>
    </row>
    <row r="162" ht="24.75" customHeight="1">
      <c r="A162" s="13"/>
      <c r="B162" s="13"/>
      <c r="C162" s="129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2"/>
      <c r="AM162" s="12"/>
      <c r="AN162" s="13"/>
      <c r="AO162" s="13"/>
      <c r="AP162" s="13"/>
      <c r="AQ162" s="13"/>
      <c r="AR162" s="13"/>
      <c r="AS162" s="13"/>
    </row>
    <row r="163" ht="24.75" customHeight="1">
      <c r="A163" s="13"/>
      <c r="B163" s="13"/>
      <c r="C163" s="129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2"/>
      <c r="AM163" s="12"/>
      <c r="AN163" s="13"/>
      <c r="AO163" s="13"/>
      <c r="AP163" s="13"/>
      <c r="AQ163" s="13"/>
      <c r="AR163" s="13"/>
      <c r="AS163" s="13"/>
    </row>
    <row r="164" ht="24.75" customHeight="1">
      <c r="A164" s="13"/>
      <c r="B164" s="13"/>
      <c r="C164" s="129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2"/>
      <c r="AM164" s="12"/>
      <c r="AN164" s="13"/>
      <c r="AO164" s="13"/>
      <c r="AP164" s="13"/>
      <c r="AQ164" s="13"/>
      <c r="AR164" s="13"/>
      <c r="AS164" s="13"/>
    </row>
    <row r="165" ht="24.75" customHeight="1">
      <c r="A165" s="13"/>
      <c r="B165" s="13"/>
      <c r="C165" s="129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2"/>
      <c r="AM165" s="12"/>
      <c r="AN165" s="13"/>
      <c r="AO165" s="13"/>
      <c r="AP165" s="13"/>
      <c r="AQ165" s="13"/>
      <c r="AR165" s="13"/>
      <c r="AS165" s="13"/>
    </row>
    <row r="166" ht="24.75" customHeight="1">
      <c r="A166" s="13"/>
      <c r="B166" s="13"/>
      <c r="C166" s="129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2"/>
      <c r="AM166" s="12"/>
      <c r="AN166" s="13"/>
      <c r="AO166" s="13"/>
      <c r="AP166" s="13"/>
      <c r="AQ166" s="13"/>
      <c r="AR166" s="13"/>
      <c r="AS166" s="13"/>
    </row>
    <row r="167" ht="24.75" customHeight="1">
      <c r="A167" s="13"/>
      <c r="B167" s="13"/>
      <c r="C167" s="129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2"/>
      <c r="AM167" s="12"/>
      <c r="AN167" s="13"/>
      <c r="AO167" s="13"/>
      <c r="AP167" s="13"/>
      <c r="AQ167" s="13"/>
      <c r="AR167" s="13"/>
      <c r="AS167" s="13"/>
    </row>
    <row r="168" ht="24.75" customHeight="1">
      <c r="A168" s="13"/>
      <c r="B168" s="13"/>
      <c r="C168" s="129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2"/>
      <c r="AM168" s="12"/>
      <c r="AN168" s="13"/>
      <c r="AO168" s="13"/>
      <c r="AP168" s="13"/>
      <c r="AQ168" s="13"/>
      <c r="AR168" s="13"/>
      <c r="AS168" s="13"/>
    </row>
    <row r="169" ht="24.75" customHeight="1">
      <c r="A169" s="13"/>
      <c r="B169" s="13"/>
      <c r="C169" s="129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2"/>
      <c r="AM169" s="12"/>
      <c r="AN169" s="13"/>
      <c r="AO169" s="13"/>
      <c r="AP169" s="13"/>
      <c r="AQ169" s="13"/>
      <c r="AR169" s="13"/>
      <c r="AS169" s="13"/>
    </row>
    <row r="170" ht="24.75" customHeight="1">
      <c r="A170" s="13"/>
      <c r="B170" s="13"/>
      <c r="C170" s="129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2"/>
      <c r="AM170" s="12"/>
      <c r="AN170" s="13"/>
      <c r="AO170" s="13"/>
      <c r="AP170" s="13"/>
      <c r="AQ170" s="13"/>
      <c r="AR170" s="13"/>
      <c r="AS170" s="13"/>
    </row>
    <row r="171" ht="24.75" customHeight="1">
      <c r="A171" s="13"/>
      <c r="B171" s="13"/>
      <c r="C171" s="129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2"/>
      <c r="AM171" s="12"/>
      <c r="AN171" s="13"/>
      <c r="AO171" s="13"/>
      <c r="AP171" s="13"/>
      <c r="AQ171" s="13"/>
      <c r="AR171" s="13"/>
      <c r="AS171" s="13"/>
    </row>
    <row r="172" ht="24.75" customHeight="1">
      <c r="A172" s="13"/>
      <c r="B172" s="13"/>
      <c r="C172" s="129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2"/>
      <c r="AM172" s="12"/>
      <c r="AN172" s="13"/>
      <c r="AO172" s="13"/>
      <c r="AP172" s="13"/>
      <c r="AQ172" s="13"/>
      <c r="AR172" s="13"/>
      <c r="AS172" s="13"/>
    </row>
    <row r="173" ht="24.75" customHeight="1">
      <c r="A173" s="13"/>
      <c r="B173" s="13"/>
      <c r="C173" s="129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2"/>
      <c r="AM173" s="12"/>
      <c r="AN173" s="13"/>
      <c r="AO173" s="13"/>
      <c r="AP173" s="13"/>
      <c r="AQ173" s="13"/>
      <c r="AR173" s="13"/>
      <c r="AS173" s="13"/>
    </row>
    <row r="174" ht="24.75" customHeight="1">
      <c r="A174" s="13"/>
      <c r="B174" s="13"/>
      <c r="C174" s="129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2"/>
      <c r="AM174" s="12"/>
      <c r="AN174" s="13"/>
      <c r="AO174" s="13"/>
      <c r="AP174" s="13"/>
      <c r="AQ174" s="13"/>
      <c r="AR174" s="13"/>
      <c r="AS174" s="13"/>
    </row>
    <row r="175" ht="24.75" customHeight="1">
      <c r="A175" s="13"/>
      <c r="B175" s="13"/>
      <c r="C175" s="129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2"/>
      <c r="AM175" s="12"/>
      <c r="AN175" s="13"/>
      <c r="AO175" s="13"/>
      <c r="AP175" s="13"/>
      <c r="AQ175" s="13"/>
      <c r="AR175" s="13"/>
      <c r="AS175" s="13"/>
    </row>
    <row r="176" ht="24.75" customHeight="1">
      <c r="A176" s="13"/>
      <c r="B176" s="13"/>
      <c r="C176" s="129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2"/>
      <c r="AM176" s="12"/>
      <c r="AN176" s="13"/>
      <c r="AO176" s="13"/>
      <c r="AP176" s="13"/>
      <c r="AQ176" s="13"/>
      <c r="AR176" s="13"/>
      <c r="AS176" s="13"/>
    </row>
    <row r="177" ht="24.75" customHeight="1">
      <c r="A177" s="13"/>
      <c r="B177" s="13"/>
      <c r="C177" s="129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2"/>
      <c r="AM177" s="12"/>
      <c r="AN177" s="13"/>
      <c r="AO177" s="13"/>
      <c r="AP177" s="13"/>
      <c r="AQ177" s="13"/>
      <c r="AR177" s="13"/>
      <c r="AS177" s="13"/>
    </row>
    <row r="178" ht="24.75" customHeight="1">
      <c r="A178" s="13"/>
      <c r="B178" s="13"/>
      <c r="C178" s="129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2"/>
      <c r="AM178" s="12"/>
      <c r="AN178" s="13"/>
      <c r="AO178" s="13"/>
      <c r="AP178" s="13"/>
      <c r="AQ178" s="13"/>
      <c r="AR178" s="13"/>
      <c r="AS178" s="13"/>
    </row>
    <row r="179" ht="24.75" customHeight="1">
      <c r="A179" s="13"/>
      <c r="B179" s="13"/>
      <c r="C179" s="129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2"/>
      <c r="AM179" s="12"/>
      <c r="AN179" s="13"/>
      <c r="AO179" s="13"/>
      <c r="AP179" s="13"/>
      <c r="AQ179" s="13"/>
      <c r="AR179" s="13"/>
      <c r="AS179" s="13"/>
    </row>
    <row r="180" ht="24.75" customHeight="1">
      <c r="A180" s="13"/>
      <c r="B180" s="13"/>
      <c r="C180" s="129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2"/>
      <c r="AM180" s="12"/>
      <c r="AN180" s="13"/>
      <c r="AO180" s="13"/>
      <c r="AP180" s="13"/>
      <c r="AQ180" s="13"/>
      <c r="AR180" s="13"/>
      <c r="AS180" s="13"/>
    </row>
    <row r="181" ht="24.75" customHeight="1">
      <c r="A181" s="13"/>
      <c r="B181" s="13"/>
      <c r="C181" s="129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2"/>
      <c r="AM181" s="12"/>
      <c r="AN181" s="13"/>
      <c r="AO181" s="13"/>
      <c r="AP181" s="13"/>
      <c r="AQ181" s="13"/>
      <c r="AR181" s="13"/>
      <c r="AS181" s="13"/>
    </row>
    <row r="182" ht="24.75" customHeight="1">
      <c r="A182" s="13"/>
      <c r="B182" s="13"/>
      <c r="C182" s="129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2"/>
      <c r="AM182" s="12"/>
      <c r="AN182" s="13"/>
      <c r="AO182" s="13"/>
      <c r="AP182" s="13"/>
      <c r="AQ182" s="13"/>
      <c r="AR182" s="13"/>
      <c r="AS182" s="13"/>
    </row>
    <row r="183" ht="24.75" customHeight="1">
      <c r="A183" s="13"/>
      <c r="B183" s="13"/>
      <c r="C183" s="129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2"/>
      <c r="AM183" s="12"/>
      <c r="AN183" s="13"/>
      <c r="AO183" s="13"/>
      <c r="AP183" s="13"/>
      <c r="AQ183" s="13"/>
      <c r="AR183" s="13"/>
      <c r="AS183" s="13"/>
    </row>
    <row r="184" ht="24.75" customHeight="1">
      <c r="A184" s="13"/>
      <c r="B184" s="13"/>
      <c r="C184" s="129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2"/>
      <c r="AM184" s="12"/>
      <c r="AN184" s="13"/>
      <c r="AO184" s="13"/>
      <c r="AP184" s="13"/>
      <c r="AQ184" s="13"/>
      <c r="AR184" s="13"/>
      <c r="AS184" s="13"/>
    </row>
    <row r="185" ht="24.75" customHeight="1">
      <c r="A185" s="13"/>
      <c r="B185" s="13"/>
      <c r="C185" s="129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2"/>
      <c r="AM185" s="12"/>
      <c r="AN185" s="13"/>
      <c r="AO185" s="13"/>
      <c r="AP185" s="13"/>
      <c r="AQ185" s="13"/>
      <c r="AR185" s="13"/>
      <c r="AS185" s="13"/>
    </row>
    <row r="186" ht="24.75" customHeight="1">
      <c r="A186" s="13"/>
      <c r="B186" s="13"/>
      <c r="C186" s="129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2"/>
      <c r="AM186" s="12"/>
      <c r="AN186" s="13"/>
      <c r="AO186" s="13"/>
      <c r="AP186" s="13"/>
      <c r="AQ186" s="13"/>
      <c r="AR186" s="13"/>
      <c r="AS186" s="13"/>
    </row>
    <row r="187" ht="24.75" customHeight="1">
      <c r="A187" s="13"/>
      <c r="B187" s="13"/>
      <c r="C187" s="129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2"/>
      <c r="AM187" s="12"/>
      <c r="AN187" s="13"/>
      <c r="AO187" s="13"/>
      <c r="AP187" s="13"/>
      <c r="AQ187" s="13"/>
      <c r="AR187" s="13"/>
      <c r="AS187" s="13"/>
    </row>
    <row r="188" ht="24.75" customHeight="1">
      <c r="A188" s="13"/>
      <c r="B188" s="13"/>
      <c r="C188" s="129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2"/>
      <c r="AM188" s="12"/>
      <c r="AN188" s="13"/>
      <c r="AO188" s="13"/>
      <c r="AP188" s="13"/>
      <c r="AQ188" s="13"/>
      <c r="AR188" s="13"/>
      <c r="AS188" s="13"/>
    </row>
    <row r="189" ht="24.75" customHeight="1">
      <c r="A189" s="13"/>
      <c r="B189" s="13"/>
      <c r="C189" s="129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2"/>
      <c r="AM189" s="12"/>
      <c r="AN189" s="13"/>
      <c r="AO189" s="13"/>
      <c r="AP189" s="13"/>
      <c r="AQ189" s="13"/>
      <c r="AR189" s="13"/>
      <c r="AS189" s="13"/>
    </row>
    <row r="190" ht="24.75" customHeight="1">
      <c r="A190" s="13"/>
      <c r="B190" s="13"/>
      <c r="C190" s="129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2"/>
      <c r="AM190" s="12"/>
      <c r="AN190" s="13"/>
      <c r="AO190" s="13"/>
      <c r="AP190" s="13"/>
      <c r="AQ190" s="13"/>
      <c r="AR190" s="13"/>
      <c r="AS190" s="13"/>
    </row>
    <row r="191" ht="24.75" customHeight="1">
      <c r="A191" s="13"/>
      <c r="B191" s="13"/>
      <c r="C191" s="129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2"/>
      <c r="AM191" s="12"/>
      <c r="AN191" s="13"/>
      <c r="AO191" s="13"/>
      <c r="AP191" s="13"/>
      <c r="AQ191" s="13"/>
      <c r="AR191" s="13"/>
      <c r="AS191" s="13"/>
    </row>
    <row r="192" ht="24.75" customHeight="1">
      <c r="A192" s="13"/>
      <c r="B192" s="13"/>
      <c r="C192" s="129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2"/>
      <c r="AM192" s="12"/>
      <c r="AN192" s="13"/>
      <c r="AO192" s="13"/>
      <c r="AP192" s="13"/>
      <c r="AQ192" s="13"/>
      <c r="AR192" s="13"/>
      <c r="AS192" s="13"/>
    </row>
    <row r="193" ht="24.75" customHeight="1">
      <c r="A193" s="13"/>
      <c r="B193" s="13"/>
      <c r="C193" s="129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2"/>
      <c r="AM193" s="12"/>
      <c r="AN193" s="13"/>
      <c r="AO193" s="13"/>
      <c r="AP193" s="13"/>
      <c r="AQ193" s="13"/>
      <c r="AR193" s="13"/>
      <c r="AS193" s="13"/>
    </row>
    <row r="194" ht="24.75" customHeight="1">
      <c r="A194" s="13"/>
      <c r="B194" s="13"/>
      <c r="C194" s="129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2"/>
      <c r="AM194" s="12"/>
      <c r="AN194" s="13"/>
      <c r="AO194" s="13"/>
      <c r="AP194" s="13"/>
      <c r="AQ194" s="13"/>
      <c r="AR194" s="13"/>
      <c r="AS194" s="13"/>
    </row>
    <row r="195" ht="24.75" customHeight="1">
      <c r="A195" s="13"/>
      <c r="B195" s="13"/>
      <c r="C195" s="129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2"/>
      <c r="AM195" s="12"/>
      <c r="AN195" s="13"/>
      <c r="AO195" s="13"/>
      <c r="AP195" s="13"/>
      <c r="AQ195" s="13"/>
      <c r="AR195" s="13"/>
      <c r="AS195" s="13"/>
    </row>
    <row r="196" ht="24.75" customHeight="1">
      <c r="A196" s="13"/>
      <c r="B196" s="13"/>
      <c r="C196" s="129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2"/>
      <c r="AM196" s="12"/>
      <c r="AN196" s="13"/>
      <c r="AO196" s="13"/>
      <c r="AP196" s="13"/>
      <c r="AQ196" s="13"/>
      <c r="AR196" s="13"/>
      <c r="AS196" s="13"/>
    </row>
    <row r="197" ht="24.75" customHeight="1">
      <c r="A197" s="13"/>
      <c r="B197" s="13"/>
      <c r="C197" s="129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2"/>
      <c r="AM197" s="12"/>
      <c r="AN197" s="13"/>
      <c r="AO197" s="13"/>
      <c r="AP197" s="13"/>
      <c r="AQ197" s="13"/>
      <c r="AR197" s="13"/>
      <c r="AS197" s="13"/>
    </row>
    <row r="198" ht="24.75" customHeight="1">
      <c r="A198" s="13"/>
      <c r="B198" s="13"/>
      <c r="C198" s="129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2"/>
      <c r="AM198" s="12"/>
      <c r="AN198" s="13"/>
      <c r="AO198" s="13"/>
      <c r="AP198" s="13"/>
      <c r="AQ198" s="13"/>
      <c r="AR198" s="13"/>
      <c r="AS198" s="13"/>
    </row>
    <row r="199" ht="24.75" customHeight="1">
      <c r="A199" s="13"/>
      <c r="B199" s="13"/>
      <c r="C199" s="129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2"/>
      <c r="AM199" s="12"/>
      <c r="AN199" s="13"/>
      <c r="AO199" s="13"/>
      <c r="AP199" s="13"/>
      <c r="AQ199" s="13"/>
      <c r="AR199" s="13"/>
      <c r="AS199" s="13"/>
    </row>
    <row r="200" ht="24.75" customHeight="1">
      <c r="A200" s="13"/>
      <c r="B200" s="13"/>
      <c r="C200" s="129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2"/>
      <c r="AM200" s="12"/>
      <c r="AN200" s="13"/>
      <c r="AO200" s="13"/>
      <c r="AP200" s="13"/>
      <c r="AQ200" s="13"/>
      <c r="AR200" s="13"/>
      <c r="AS200" s="13"/>
    </row>
    <row r="201" ht="24.75" customHeight="1">
      <c r="A201" s="13"/>
      <c r="B201" s="13"/>
      <c r="C201" s="129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2"/>
      <c r="AM201" s="12"/>
      <c r="AN201" s="13"/>
      <c r="AO201" s="13"/>
      <c r="AP201" s="13"/>
      <c r="AQ201" s="13"/>
      <c r="AR201" s="13"/>
      <c r="AS201" s="13"/>
    </row>
    <row r="202" ht="24.75" customHeight="1">
      <c r="A202" s="13"/>
      <c r="B202" s="13"/>
      <c r="C202" s="129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2"/>
      <c r="AM202" s="12"/>
      <c r="AN202" s="13"/>
      <c r="AO202" s="13"/>
      <c r="AP202" s="13"/>
      <c r="AQ202" s="13"/>
      <c r="AR202" s="13"/>
      <c r="AS202" s="13"/>
    </row>
    <row r="203" ht="24.75" customHeight="1">
      <c r="A203" s="13"/>
      <c r="B203" s="13"/>
      <c r="C203" s="129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2"/>
      <c r="AM203" s="12"/>
      <c r="AN203" s="13"/>
      <c r="AO203" s="13"/>
      <c r="AP203" s="13"/>
      <c r="AQ203" s="13"/>
      <c r="AR203" s="13"/>
      <c r="AS203" s="13"/>
    </row>
    <row r="204" ht="24.75" customHeight="1">
      <c r="A204" s="13"/>
      <c r="B204" s="13"/>
      <c r="C204" s="129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2"/>
      <c r="AM204" s="12"/>
      <c r="AN204" s="13"/>
      <c r="AO204" s="13"/>
      <c r="AP204" s="13"/>
      <c r="AQ204" s="13"/>
      <c r="AR204" s="13"/>
      <c r="AS204" s="13"/>
    </row>
    <row r="205" ht="24.75" customHeight="1">
      <c r="A205" s="13"/>
      <c r="B205" s="13"/>
      <c r="C205" s="129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2"/>
      <c r="AM205" s="12"/>
      <c r="AN205" s="13"/>
      <c r="AO205" s="13"/>
      <c r="AP205" s="13"/>
      <c r="AQ205" s="13"/>
      <c r="AR205" s="13"/>
      <c r="AS205" s="13"/>
    </row>
    <row r="206" ht="24.75" customHeight="1">
      <c r="A206" s="13"/>
      <c r="B206" s="13"/>
      <c r="C206" s="129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2"/>
      <c r="AM206" s="12"/>
      <c r="AN206" s="13"/>
      <c r="AO206" s="13"/>
      <c r="AP206" s="13"/>
      <c r="AQ206" s="13"/>
      <c r="AR206" s="13"/>
      <c r="AS206" s="13"/>
    </row>
    <row r="207" ht="24.75" customHeight="1">
      <c r="A207" s="13"/>
      <c r="B207" s="13"/>
      <c r="C207" s="129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2"/>
      <c r="AM207" s="12"/>
      <c r="AN207" s="13"/>
      <c r="AO207" s="13"/>
      <c r="AP207" s="13"/>
      <c r="AQ207" s="13"/>
      <c r="AR207" s="13"/>
      <c r="AS207" s="13"/>
    </row>
    <row r="208" ht="24.75" customHeight="1">
      <c r="A208" s="13"/>
      <c r="B208" s="13"/>
      <c r="C208" s="129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2"/>
      <c r="AM208" s="12"/>
      <c r="AN208" s="13"/>
      <c r="AO208" s="13"/>
      <c r="AP208" s="13"/>
      <c r="AQ208" s="13"/>
      <c r="AR208" s="13"/>
      <c r="AS208" s="13"/>
    </row>
    <row r="209" ht="24.75" customHeight="1">
      <c r="A209" s="13"/>
      <c r="B209" s="13"/>
      <c r="C209" s="129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2"/>
      <c r="AM209" s="12"/>
      <c r="AN209" s="13"/>
      <c r="AO209" s="13"/>
      <c r="AP209" s="13"/>
      <c r="AQ209" s="13"/>
      <c r="AR209" s="13"/>
      <c r="AS209" s="13"/>
    </row>
    <row r="210" ht="24.75" customHeight="1">
      <c r="A210" s="13"/>
      <c r="B210" s="13"/>
      <c r="C210" s="129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2"/>
      <c r="AM210" s="12"/>
      <c r="AN210" s="13"/>
      <c r="AO210" s="13"/>
      <c r="AP210" s="13"/>
      <c r="AQ210" s="13"/>
      <c r="AR210" s="13"/>
      <c r="AS210" s="13"/>
    </row>
    <row r="211" ht="24.75" customHeight="1">
      <c r="A211" s="13"/>
      <c r="B211" s="13"/>
      <c r="C211" s="129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2"/>
      <c r="AM211" s="12"/>
      <c r="AN211" s="13"/>
      <c r="AO211" s="13"/>
      <c r="AP211" s="13"/>
      <c r="AQ211" s="13"/>
      <c r="AR211" s="13"/>
      <c r="AS211" s="13"/>
    </row>
    <row r="212" ht="24.75" customHeight="1">
      <c r="A212" s="13"/>
      <c r="B212" s="13"/>
      <c r="C212" s="129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2"/>
      <c r="AM212" s="12"/>
      <c r="AN212" s="13"/>
      <c r="AO212" s="13"/>
      <c r="AP212" s="13"/>
      <c r="AQ212" s="13"/>
      <c r="AR212" s="13"/>
      <c r="AS212" s="13"/>
    </row>
    <row r="213" ht="24.75" customHeight="1">
      <c r="A213" s="13"/>
      <c r="B213" s="13"/>
      <c r="C213" s="129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2"/>
      <c r="AM213" s="12"/>
      <c r="AN213" s="13"/>
      <c r="AO213" s="13"/>
      <c r="AP213" s="13"/>
      <c r="AQ213" s="13"/>
      <c r="AR213" s="13"/>
      <c r="AS213" s="13"/>
    </row>
    <row r="214" ht="24.75" customHeight="1">
      <c r="A214" s="13"/>
      <c r="B214" s="13"/>
      <c r="C214" s="129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2"/>
      <c r="AM214" s="12"/>
      <c r="AN214" s="13"/>
      <c r="AO214" s="13"/>
      <c r="AP214" s="13"/>
      <c r="AQ214" s="13"/>
      <c r="AR214" s="13"/>
      <c r="AS214" s="13"/>
    </row>
    <row r="215" ht="24.75" customHeight="1">
      <c r="A215" s="13"/>
      <c r="B215" s="13"/>
      <c r="C215" s="129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2"/>
      <c r="AM215" s="12"/>
      <c r="AN215" s="13"/>
      <c r="AO215" s="13"/>
      <c r="AP215" s="13"/>
      <c r="AQ215" s="13"/>
      <c r="AR215" s="13"/>
      <c r="AS215" s="13"/>
    </row>
    <row r="216" ht="24.75" customHeight="1">
      <c r="A216" s="13"/>
      <c r="B216" s="13"/>
      <c r="C216" s="129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2"/>
      <c r="AM216" s="12"/>
      <c r="AN216" s="13"/>
      <c r="AO216" s="13"/>
      <c r="AP216" s="13"/>
      <c r="AQ216" s="13"/>
      <c r="AR216" s="13"/>
      <c r="AS216" s="13"/>
    </row>
    <row r="217" ht="24.75" customHeight="1">
      <c r="A217" s="13"/>
      <c r="B217" s="13"/>
      <c r="C217" s="129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2"/>
      <c r="AM217" s="12"/>
      <c r="AN217" s="13"/>
      <c r="AO217" s="13"/>
      <c r="AP217" s="13"/>
      <c r="AQ217" s="13"/>
      <c r="AR217" s="13"/>
      <c r="AS217" s="13"/>
    </row>
    <row r="218" ht="24.75" customHeight="1">
      <c r="A218" s="13"/>
      <c r="B218" s="13"/>
      <c r="C218" s="129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2"/>
      <c r="AM218" s="12"/>
      <c r="AN218" s="13"/>
      <c r="AO218" s="13"/>
      <c r="AP218" s="13"/>
      <c r="AQ218" s="13"/>
      <c r="AR218" s="13"/>
      <c r="AS218" s="13"/>
    </row>
    <row r="219" ht="24.75" customHeight="1">
      <c r="A219" s="13"/>
      <c r="B219" s="13"/>
      <c r="C219" s="129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2"/>
      <c r="AM219" s="12"/>
      <c r="AN219" s="13"/>
      <c r="AO219" s="13"/>
      <c r="AP219" s="13"/>
      <c r="AQ219" s="13"/>
      <c r="AR219" s="13"/>
      <c r="AS219" s="13"/>
    </row>
    <row r="220" ht="24.75" customHeight="1">
      <c r="A220" s="13"/>
      <c r="B220" s="13"/>
      <c r="C220" s="129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2"/>
      <c r="AM220" s="12"/>
      <c r="AN220" s="13"/>
      <c r="AO220" s="13"/>
      <c r="AP220" s="13"/>
      <c r="AQ220" s="13"/>
      <c r="AR220" s="13"/>
      <c r="AS220" s="13"/>
    </row>
    <row r="221" ht="24.75" customHeight="1">
      <c r="A221" s="13"/>
      <c r="B221" s="13"/>
      <c r="C221" s="129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2"/>
      <c r="AM221" s="12"/>
      <c r="AN221" s="13"/>
      <c r="AO221" s="13"/>
      <c r="AP221" s="13"/>
      <c r="AQ221" s="13"/>
      <c r="AR221" s="13"/>
      <c r="AS221" s="13"/>
    </row>
    <row r="222" ht="24.75" customHeight="1">
      <c r="A222" s="13"/>
      <c r="B222" s="13"/>
      <c r="C222" s="129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2"/>
      <c r="AM222" s="12"/>
      <c r="AN222" s="13"/>
      <c r="AO222" s="13"/>
      <c r="AP222" s="13"/>
      <c r="AQ222" s="13"/>
      <c r="AR222" s="13"/>
      <c r="AS222" s="13"/>
    </row>
    <row r="223" ht="24.75" customHeight="1">
      <c r="A223" s="13"/>
      <c r="B223" s="13"/>
      <c r="C223" s="129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2"/>
      <c r="AM223" s="12"/>
      <c r="AN223" s="13"/>
      <c r="AO223" s="13"/>
      <c r="AP223" s="13"/>
      <c r="AQ223" s="13"/>
      <c r="AR223" s="13"/>
      <c r="AS223" s="13"/>
    </row>
    <row r="224" ht="24.75" customHeight="1">
      <c r="A224" s="13"/>
      <c r="B224" s="13"/>
      <c r="C224" s="129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2"/>
      <c r="AM224" s="12"/>
      <c r="AN224" s="13"/>
      <c r="AO224" s="13"/>
      <c r="AP224" s="13"/>
      <c r="AQ224" s="13"/>
      <c r="AR224" s="13"/>
      <c r="AS224" s="13"/>
    </row>
    <row r="225" ht="24.75" customHeight="1">
      <c r="A225" s="13"/>
      <c r="B225" s="13"/>
      <c r="C225" s="129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2"/>
      <c r="AM225" s="12"/>
      <c r="AN225" s="13"/>
      <c r="AO225" s="13"/>
      <c r="AP225" s="13"/>
      <c r="AQ225" s="13"/>
      <c r="AR225" s="13"/>
      <c r="AS225" s="13"/>
    </row>
    <row r="226" ht="24.75" customHeight="1">
      <c r="A226" s="13"/>
      <c r="B226" s="13"/>
      <c r="C226" s="129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2"/>
      <c r="AM226" s="12"/>
      <c r="AN226" s="13"/>
      <c r="AO226" s="13"/>
      <c r="AP226" s="13"/>
      <c r="AQ226" s="13"/>
      <c r="AR226" s="13"/>
      <c r="AS226" s="13"/>
    </row>
    <row r="227" ht="24.75" customHeight="1">
      <c r="A227" s="13"/>
      <c r="B227" s="13"/>
      <c r="C227" s="129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2"/>
      <c r="AM227" s="12"/>
      <c r="AN227" s="13"/>
      <c r="AO227" s="13"/>
      <c r="AP227" s="13"/>
      <c r="AQ227" s="13"/>
      <c r="AR227" s="13"/>
      <c r="AS227" s="13"/>
    </row>
    <row r="228" ht="24.75" customHeight="1">
      <c r="A228" s="13"/>
      <c r="B228" s="13"/>
      <c r="C228" s="129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2"/>
      <c r="AM228" s="12"/>
      <c r="AN228" s="13"/>
      <c r="AO228" s="13"/>
      <c r="AP228" s="13"/>
      <c r="AQ228" s="13"/>
      <c r="AR228" s="13"/>
      <c r="AS228" s="13"/>
    </row>
    <row r="229" ht="24.75" customHeight="1">
      <c r="A229" s="13"/>
      <c r="B229" s="13"/>
      <c r="C229" s="129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2"/>
      <c r="AM229" s="12"/>
      <c r="AN229" s="13"/>
      <c r="AO229" s="13"/>
      <c r="AP229" s="13"/>
      <c r="AQ229" s="13"/>
      <c r="AR229" s="13"/>
      <c r="AS229" s="13"/>
    </row>
    <row r="230" ht="24.75" customHeight="1">
      <c r="A230" s="13"/>
      <c r="B230" s="13"/>
      <c r="C230" s="129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2"/>
      <c r="AM230" s="12"/>
      <c r="AN230" s="13"/>
      <c r="AO230" s="13"/>
      <c r="AP230" s="13"/>
      <c r="AQ230" s="13"/>
      <c r="AR230" s="13"/>
      <c r="AS230" s="13"/>
    </row>
    <row r="231" ht="24.75" customHeight="1">
      <c r="A231" s="13"/>
      <c r="B231" s="13"/>
      <c r="C231" s="129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2"/>
      <c r="AM231" s="12"/>
      <c r="AN231" s="13"/>
      <c r="AO231" s="13"/>
      <c r="AP231" s="13"/>
      <c r="AQ231" s="13"/>
      <c r="AR231" s="13"/>
      <c r="AS231" s="13"/>
    </row>
    <row r="232" ht="24.75" customHeight="1">
      <c r="A232" s="13"/>
      <c r="B232" s="13"/>
      <c r="C232" s="129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2"/>
      <c r="AM232" s="12"/>
      <c r="AN232" s="13"/>
      <c r="AO232" s="13"/>
      <c r="AP232" s="13"/>
      <c r="AQ232" s="13"/>
      <c r="AR232" s="13"/>
      <c r="AS232" s="13"/>
    </row>
    <row r="233" ht="24.75" customHeight="1">
      <c r="A233" s="13"/>
      <c r="B233" s="13"/>
      <c r="C233" s="129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2"/>
      <c r="AM233" s="12"/>
      <c r="AN233" s="13"/>
      <c r="AO233" s="13"/>
      <c r="AP233" s="13"/>
      <c r="AQ233" s="13"/>
      <c r="AR233" s="13"/>
      <c r="AS233" s="13"/>
    </row>
    <row r="234" ht="24.75" customHeight="1">
      <c r="A234" s="13"/>
      <c r="B234" s="13"/>
      <c r="C234" s="129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2"/>
      <c r="AM234" s="12"/>
      <c r="AN234" s="13"/>
      <c r="AO234" s="13"/>
      <c r="AP234" s="13"/>
      <c r="AQ234" s="13"/>
      <c r="AR234" s="13"/>
      <c r="AS234" s="13"/>
    </row>
    <row r="235" ht="24.75" customHeight="1">
      <c r="A235" s="13"/>
      <c r="B235" s="13"/>
      <c r="C235" s="129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2"/>
      <c r="AM235" s="12"/>
      <c r="AN235" s="13"/>
      <c r="AO235" s="13"/>
      <c r="AP235" s="13"/>
      <c r="AQ235" s="13"/>
      <c r="AR235" s="13"/>
      <c r="AS235" s="13"/>
    </row>
    <row r="236" ht="24.75" customHeight="1">
      <c r="A236" s="13"/>
      <c r="B236" s="13"/>
      <c r="C236" s="129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2"/>
      <c r="AM236" s="12"/>
      <c r="AN236" s="13"/>
      <c r="AO236" s="13"/>
      <c r="AP236" s="13"/>
      <c r="AQ236" s="13"/>
      <c r="AR236" s="13"/>
      <c r="AS236" s="13"/>
    </row>
    <row r="237" ht="24.75" customHeight="1">
      <c r="A237" s="13"/>
      <c r="B237" s="13"/>
      <c r="C237" s="129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2"/>
      <c r="AM237" s="12"/>
      <c r="AN237" s="13"/>
      <c r="AO237" s="13"/>
      <c r="AP237" s="13"/>
      <c r="AQ237" s="13"/>
      <c r="AR237" s="13"/>
      <c r="AS237" s="13"/>
    </row>
    <row r="238" ht="24.75" customHeight="1">
      <c r="A238" s="13"/>
      <c r="B238" s="13"/>
      <c r="C238" s="129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2"/>
      <c r="AM238" s="12"/>
      <c r="AN238" s="13"/>
      <c r="AO238" s="13"/>
      <c r="AP238" s="13"/>
      <c r="AQ238" s="13"/>
      <c r="AR238" s="13"/>
      <c r="AS238" s="13"/>
    </row>
    <row r="239" ht="24.75" customHeight="1">
      <c r="A239" s="13"/>
      <c r="B239" s="13"/>
      <c r="C239" s="129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2"/>
      <c r="AM239" s="12"/>
      <c r="AN239" s="13"/>
      <c r="AO239" s="13"/>
      <c r="AP239" s="13"/>
      <c r="AQ239" s="13"/>
      <c r="AR239" s="13"/>
      <c r="AS239" s="13"/>
    </row>
    <row r="240" ht="24.75" customHeight="1">
      <c r="A240" s="13"/>
      <c r="B240" s="13"/>
      <c r="C240" s="129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2"/>
      <c r="AM240" s="12"/>
      <c r="AN240" s="13"/>
      <c r="AO240" s="13"/>
      <c r="AP240" s="13"/>
      <c r="AQ240" s="13"/>
      <c r="AR240" s="13"/>
      <c r="AS240" s="13"/>
    </row>
    <row r="241" ht="24.75" customHeight="1">
      <c r="A241" s="13"/>
      <c r="B241" s="13"/>
      <c r="C241" s="129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2"/>
      <c r="AM241" s="12"/>
      <c r="AN241" s="13"/>
      <c r="AO241" s="13"/>
      <c r="AP241" s="13"/>
      <c r="AQ241" s="13"/>
      <c r="AR241" s="13"/>
      <c r="AS241" s="13"/>
    </row>
    <row r="242" ht="24.75" customHeight="1">
      <c r="A242" s="13"/>
      <c r="B242" s="13"/>
      <c r="C242" s="129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2"/>
      <c r="AM242" s="12"/>
      <c r="AN242" s="13"/>
      <c r="AO242" s="13"/>
      <c r="AP242" s="13"/>
      <c r="AQ242" s="13"/>
      <c r="AR242" s="13"/>
      <c r="AS242" s="13"/>
    </row>
    <row r="243" ht="24.75" customHeight="1">
      <c r="A243" s="13"/>
      <c r="B243" s="13"/>
      <c r="C243" s="129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2"/>
      <c r="AM243" s="12"/>
      <c r="AN243" s="13"/>
      <c r="AO243" s="13"/>
      <c r="AP243" s="13"/>
      <c r="AQ243" s="13"/>
      <c r="AR243" s="13"/>
      <c r="AS243" s="13"/>
    </row>
    <row r="244" ht="24.75" customHeight="1">
      <c r="A244" s="13"/>
      <c r="B244" s="13"/>
      <c r="C244" s="129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2"/>
      <c r="AM244" s="12"/>
      <c r="AN244" s="13"/>
      <c r="AO244" s="13"/>
      <c r="AP244" s="13"/>
      <c r="AQ244" s="13"/>
      <c r="AR244" s="13"/>
      <c r="AS244" s="13"/>
    </row>
    <row r="245" ht="24.75" customHeight="1">
      <c r="A245" s="13"/>
      <c r="B245" s="13"/>
      <c r="C245" s="129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2"/>
      <c r="AM245" s="12"/>
      <c r="AN245" s="13"/>
      <c r="AO245" s="13"/>
      <c r="AP245" s="13"/>
      <c r="AQ245" s="13"/>
      <c r="AR245" s="13"/>
      <c r="AS245" s="13"/>
    </row>
    <row r="246" ht="24.75" customHeight="1">
      <c r="A246" s="13"/>
      <c r="B246" s="13"/>
      <c r="C246" s="129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2"/>
      <c r="AM246" s="12"/>
      <c r="AN246" s="13"/>
      <c r="AO246" s="13"/>
      <c r="AP246" s="13"/>
      <c r="AQ246" s="13"/>
      <c r="AR246" s="13"/>
      <c r="AS246" s="13"/>
    </row>
    <row r="247" ht="24.75" customHeight="1">
      <c r="A247" s="13"/>
      <c r="B247" s="13"/>
      <c r="C247" s="129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2"/>
      <c r="AM247" s="12"/>
      <c r="AN247" s="13"/>
      <c r="AO247" s="13"/>
      <c r="AP247" s="13"/>
      <c r="AQ247" s="13"/>
      <c r="AR247" s="13"/>
      <c r="AS247" s="13"/>
    </row>
    <row r="248" ht="24.75" customHeight="1">
      <c r="A248" s="13"/>
      <c r="B248" s="13"/>
      <c r="C248" s="129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2"/>
      <c r="AM248" s="12"/>
      <c r="AN248" s="13"/>
      <c r="AO248" s="13"/>
      <c r="AP248" s="13"/>
      <c r="AQ248" s="13"/>
      <c r="AR248" s="13"/>
      <c r="AS248" s="13"/>
    </row>
    <row r="249" ht="24.75" customHeight="1">
      <c r="A249" s="13"/>
      <c r="B249" s="13"/>
      <c r="C249" s="129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2"/>
      <c r="AM249" s="12"/>
      <c r="AN249" s="13"/>
      <c r="AO249" s="13"/>
      <c r="AP249" s="13"/>
      <c r="AQ249" s="13"/>
      <c r="AR249" s="13"/>
      <c r="AS249" s="13"/>
    </row>
    <row r="250" ht="24.75" customHeight="1">
      <c r="A250" s="13"/>
      <c r="B250" s="13"/>
      <c r="C250" s="129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2"/>
      <c r="AM250" s="12"/>
      <c r="AN250" s="13"/>
      <c r="AO250" s="13"/>
      <c r="AP250" s="13"/>
      <c r="AQ250" s="13"/>
      <c r="AR250" s="13"/>
      <c r="AS250" s="13"/>
    </row>
    <row r="251" ht="24.75" customHeight="1">
      <c r="A251" s="13"/>
      <c r="B251" s="13"/>
      <c r="C251" s="129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2"/>
      <c r="AM251" s="12"/>
      <c r="AN251" s="13"/>
      <c r="AO251" s="13"/>
      <c r="AP251" s="13"/>
      <c r="AQ251" s="13"/>
      <c r="AR251" s="13"/>
      <c r="AS251" s="13"/>
    </row>
    <row r="252" ht="24.75" customHeight="1">
      <c r="A252" s="13"/>
      <c r="B252" s="13"/>
      <c r="C252" s="129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2"/>
      <c r="AM252" s="12"/>
      <c r="AN252" s="13"/>
      <c r="AO252" s="13"/>
      <c r="AP252" s="13"/>
      <c r="AQ252" s="13"/>
      <c r="AR252" s="13"/>
      <c r="AS252" s="13"/>
    </row>
    <row r="253" ht="24.75" customHeight="1">
      <c r="A253" s="13"/>
      <c r="B253" s="13"/>
      <c r="C253" s="129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2"/>
      <c r="AM253" s="12"/>
      <c r="AN253" s="13"/>
      <c r="AO253" s="13"/>
      <c r="AP253" s="13"/>
      <c r="AQ253" s="13"/>
      <c r="AR253" s="13"/>
      <c r="AS253" s="13"/>
    </row>
    <row r="254" ht="24.75" customHeight="1">
      <c r="A254" s="13"/>
      <c r="B254" s="13"/>
      <c r="C254" s="129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2"/>
      <c r="AM254" s="12"/>
      <c r="AN254" s="13"/>
      <c r="AO254" s="13"/>
      <c r="AP254" s="13"/>
      <c r="AQ254" s="13"/>
      <c r="AR254" s="13"/>
      <c r="AS254" s="13"/>
    </row>
    <row r="255" ht="24.75" customHeight="1">
      <c r="A255" s="13"/>
      <c r="B255" s="13"/>
      <c r="C255" s="129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2"/>
      <c r="AM255" s="12"/>
      <c r="AN255" s="13"/>
      <c r="AO255" s="13"/>
      <c r="AP255" s="13"/>
      <c r="AQ255" s="13"/>
      <c r="AR255" s="13"/>
      <c r="AS255" s="13"/>
    </row>
    <row r="256" ht="24.75" customHeight="1">
      <c r="A256" s="13"/>
      <c r="B256" s="13"/>
      <c r="C256" s="129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2"/>
      <c r="AM256" s="12"/>
      <c r="AN256" s="13"/>
      <c r="AO256" s="13"/>
      <c r="AP256" s="13"/>
      <c r="AQ256" s="13"/>
      <c r="AR256" s="13"/>
      <c r="AS256" s="13"/>
    </row>
    <row r="257" ht="24.75" customHeight="1">
      <c r="A257" s="13"/>
      <c r="B257" s="13"/>
      <c r="C257" s="129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2"/>
      <c r="AM257" s="12"/>
      <c r="AN257" s="13"/>
      <c r="AO257" s="13"/>
      <c r="AP257" s="13"/>
      <c r="AQ257" s="13"/>
      <c r="AR257" s="13"/>
      <c r="AS257" s="13"/>
    </row>
    <row r="258" ht="24.75" customHeight="1">
      <c r="A258" s="13"/>
      <c r="B258" s="13"/>
      <c r="C258" s="129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2"/>
      <c r="AM258" s="12"/>
      <c r="AN258" s="13"/>
      <c r="AO258" s="13"/>
      <c r="AP258" s="13"/>
      <c r="AQ258" s="13"/>
      <c r="AR258" s="13"/>
      <c r="AS258" s="13"/>
    </row>
    <row r="259" ht="24.75" customHeight="1">
      <c r="A259" s="13"/>
      <c r="B259" s="13"/>
      <c r="C259" s="129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2"/>
      <c r="AM259" s="12"/>
      <c r="AN259" s="13"/>
      <c r="AO259" s="13"/>
      <c r="AP259" s="13"/>
      <c r="AQ259" s="13"/>
      <c r="AR259" s="13"/>
      <c r="AS259" s="13"/>
    </row>
    <row r="260" ht="24.75" customHeight="1">
      <c r="A260" s="13"/>
      <c r="B260" s="13"/>
      <c r="C260" s="129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2"/>
      <c r="AM260" s="12"/>
      <c r="AN260" s="13"/>
      <c r="AO260" s="13"/>
      <c r="AP260" s="13"/>
      <c r="AQ260" s="13"/>
      <c r="AR260" s="13"/>
      <c r="AS260" s="13"/>
    </row>
    <row r="261" ht="24.75" customHeight="1">
      <c r="A261" s="13"/>
      <c r="B261" s="13"/>
      <c r="C261" s="129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2"/>
      <c r="AM261" s="12"/>
      <c r="AN261" s="13"/>
      <c r="AO261" s="13"/>
      <c r="AP261" s="13"/>
      <c r="AQ261" s="13"/>
      <c r="AR261" s="13"/>
      <c r="AS261" s="13"/>
    </row>
    <row r="262" ht="24.75" customHeight="1">
      <c r="A262" s="13"/>
      <c r="B262" s="13"/>
      <c r="C262" s="129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2"/>
      <c r="AM262" s="12"/>
      <c r="AN262" s="13"/>
      <c r="AO262" s="13"/>
      <c r="AP262" s="13"/>
      <c r="AQ262" s="13"/>
      <c r="AR262" s="13"/>
      <c r="AS262" s="13"/>
    </row>
    <row r="263" ht="24.75" customHeight="1">
      <c r="A263" s="13"/>
      <c r="B263" s="13"/>
      <c r="C263" s="129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2"/>
      <c r="AM263" s="12"/>
      <c r="AN263" s="13"/>
      <c r="AO263" s="13"/>
      <c r="AP263" s="13"/>
      <c r="AQ263" s="13"/>
      <c r="AR263" s="13"/>
      <c r="AS263" s="13"/>
    </row>
    <row r="264" ht="24.75" customHeight="1">
      <c r="A264" s="13"/>
      <c r="B264" s="13"/>
      <c r="C264" s="129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2"/>
      <c r="AM264" s="12"/>
      <c r="AN264" s="13"/>
      <c r="AO264" s="13"/>
      <c r="AP264" s="13"/>
      <c r="AQ264" s="13"/>
      <c r="AR264" s="13"/>
      <c r="AS264" s="13"/>
    </row>
    <row r="265" ht="24.75" customHeight="1">
      <c r="A265" s="13"/>
      <c r="B265" s="13"/>
      <c r="C265" s="129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2"/>
      <c r="AM265" s="12"/>
      <c r="AN265" s="13"/>
      <c r="AO265" s="13"/>
      <c r="AP265" s="13"/>
      <c r="AQ265" s="13"/>
      <c r="AR265" s="13"/>
      <c r="AS265" s="13"/>
    </row>
    <row r="266" ht="24.75" customHeight="1">
      <c r="A266" s="13"/>
      <c r="B266" s="13"/>
      <c r="C266" s="129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2"/>
      <c r="AM266" s="12"/>
      <c r="AN266" s="13"/>
      <c r="AO266" s="13"/>
      <c r="AP266" s="13"/>
      <c r="AQ266" s="13"/>
      <c r="AR266" s="13"/>
      <c r="AS266" s="13"/>
    </row>
    <row r="267" ht="24.75" customHeight="1">
      <c r="A267" s="13"/>
      <c r="B267" s="13"/>
      <c r="C267" s="129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2"/>
      <c r="AM267" s="12"/>
      <c r="AN267" s="13"/>
      <c r="AO267" s="13"/>
      <c r="AP267" s="13"/>
      <c r="AQ267" s="13"/>
      <c r="AR267" s="13"/>
      <c r="AS267" s="13"/>
    </row>
    <row r="268" ht="24.75" customHeight="1">
      <c r="A268" s="13"/>
      <c r="B268" s="13"/>
      <c r="C268" s="129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2"/>
      <c r="AM268" s="12"/>
      <c r="AN268" s="13"/>
      <c r="AO268" s="13"/>
      <c r="AP268" s="13"/>
      <c r="AQ268" s="13"/>
      <c r="AR268" s="13"/>
      <c r="AS268" s="13"/>
    </row>
    <row r="269" ht="24.75" customHeight="1">
      <c r="A269" s="13"/>
      <c r="B269" s="13"/>
      <c r="C269" s="129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2"/>
      <c r="AM269" s="12"/>
      <c r="AN269" s="13"/>
      <c r="AO269" s="13"/>
      <c r="AP269" s="13"/>
      <c r="AQ269" s="13"/>
      <c r="AR269" s="13"/>
      <c r="AS269" s="13"/>
    </row>
    <row r="270" ht="24.75" customHeight="1">
      <c r="A270" s="13"/>
      <c r="B270" s="13"/>
      <c r="C270" s="129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2"/>
      <c r="AM270" s="12"/>
      <c r="AN270" s="13"/>
      <c r="AO270" s="13"/>
      <c r="AP270" s="13"/>
      <c r="AQ270" s="13"/>
      <c r="AR270" s="13"/>
      <c r="AS270" s="13"/>
    </row>
    <row r="271" ht="24.75" customHeight="1">
      <c r="A271" s="13"/>
      <c r="B271" s="13"/>
      <c r="C271" s="129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2"/>
      <c r="AM271" s="12"/>
      <c r="AN271" s="13"/>
      <c r="AO271" s="13"/>
      <c r="AP271" s="13"/>
      <c r="AQ271" s="13"/>
      <c r="AR271" s="13"/>
      <c r="AS271" s="13"/>
    </row>
    <row r="272" ht="24.75" customHeight="1">
      <c r="A272" s="13"/>
      <c r="B272" s="13"/>
      <c r="C272" s="129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2"/>
      <c r="AM272" s="12"/>
      <c r="AN272" s="13"/>
      <c r="AO272" s="13"/>
      <c r="AP272" s="13"/>
      <c r="AQ272" s="13"/>
      <c r="AR272" s="13"/>
      <c r="AS272" s="13"/>
    </row>
    <row r="273" ht="24.75" customHeight="1">
      <c r="A273" s="13"/>
      <c r="B273" s="13"/>
      <c r="C273" s="129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2"/>
      <c r="AM273" s="12"/>
      <c r="AN273" s="13"/>
      <c r="AO273" s="13"/>
      <c r="AP273" s="13"/>
      <c r="AQ273" s="13"/>
      <c r="AR273" s="13"/>
      <c r="AS273" s="13"/>
    </row>
    <row r="274" ht="24.75" customHeight="1">
      <c r="A274" s="13"/>
      <c r="B274" s="13"/>
      <c r="C274" s="129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2"/>
      <c r="AM274" s="12"/>
      <c r="AN274" s="13"/>
      <c r="AO274" s="13"/>
      <c r="AP274" s="13"/>
      <c r="AQ274" s="13"/>
      <c r="AR274" s="13"/>
      <c r="AS274" s="13"/>
    </row>
    <row r="275" ht="24.75" customHeight="1">
      <c r="A275" s="13"/>
      <c r="B275" s="13"/>
      <c r="C275" s="129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2"/>
      <c r="AM275" s="12"/>
      <c r="AN275" s="13"/>
      <c r="AO275" s="13"/>
      <c r="AP275" s="13"/>
      <c r="AQ275" s="13"/>
      <c r="AR275" s="13"/>
      <c r="AS275" s="13"/>
    </row>
    <row r="276" ht="24.75" customHeight="1">
      <c r="A276" s="13"/>
      <c r="B276" s="13"/>
      <c r="C276" s="129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2"/>
      <c r="AM276" s="12"/>
      <c r="AN276" s="13"/>
      <c r="AO276" s="13"/>
      <c r="AP276" s="13"/>
      <c r="AQ276" s="13"/>
      <c r="AR276" s="13"/>
      <c r="AS276" s="13"/>
    </row>
    <row r="277" ht="24.75" customHeight="1">
      <c r="A277" s="13"/>
      <c r="B277" s="13"/>
      <c r="C277" s="129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2"/>
      <c r="AM277" s="12"/>
      <c r="AN277" s="13"/>
      <c r="AO277" s="13"/>
      <c r="AP277" s="13"/>
      <c r="AQ277" s="13"/>
      <c r="AR277" s="13"/>
      <c r="AS277" s="13"/>
    </row>
    <row r="278" ht="24.75" customHeight="1">
      <c r="A278" s="13"/>
      <c r="B278" s="13"/>
      <c r="C278" s="129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2"/>
      <c r="AM278" s="12"/>
      <c r="AN278" s="13"/>
      <c r="AO278" s="13"/>
      <c r="AP278" s="13"/>
      <c r="AQ278" s="13"/>
      <c r="AR278" s="13"/>
      <c r="AS278" s="13"/>
    </row>
    <row r="279" ht="24.75" customHeight="1">
      <c r="A279" s="13"/>
      <c r="B279" s="13"/>
      <c r="C279" s="129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2"/>
      <c r="AM279" s="12"/>
      <c r="AN279" s="13"/>
      <c r="AO279" s="13"/>
      <c r="AP279" s="13"/>
      <c r="AQ279" s="13"/>
      <c r="AR279" s="13"/>
      <c r="AS279" s="13"/>
    </row>
    <row r="280" ht="24.75" customHeight="1">
      <c r="A280" s="13"/>
      <c r="B280" s="13"/>
      <c r="C280" s="129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2"/>
      <c r="AM280" s="12"/>
      <c r="AN280" s="13"/>
      <c r="AO280" s="13"/>
      <c r="AP280" s="13"/>
      <c r="AQ280" s="13"/>
      <c r="AR280" s="13"/>
      <c r="AS280" s="13"/>
    </row>
    <row r="281" ht="24.75" customHeight="1">
      <c r="A281" s="13"/>
      <c r="B281" s="13"/>
      <c r="C281" s="129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2"/>
      <c r="AM281" s="12"/>
      <c r="AN281" s="13"/>
      <c r="AO281" s="13"/>
      <c r="AP281" s="13"/>
      <c r="AQ281" s="13"/>
      <c r="AR281" s="13"/>
      <c r="AS281" s="13"/>
    </row>
    <row r="282" ht="24.75" customHeight="1">
      <c r="A282" s="13"/>
      <c r="B282" s="13"/>
      <c r="C282" s="129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2"/>
      <c r="AM282" s="12"/>
      <c r="AN282" s="13"/>
      <c r="AO282" s="13"/>
      <c r="AP282" s="13"/>
      <c r="AQ282" s="13"/>
      <c r="AR282" s="13"/>
      <c r="AS282" s="13"/>
    </row>
    <row r="283" ht="24.75" customHeight="1">
      <c r="A283" s="13"/>
      <c r="B283" s="13"/>
      <c r="C283" s="129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2"/>
      <c r="AM283" s="12"/>
      <c r="AN283" s="13"/>
      <c r="AO283" s="13"/>
      <c r="AP283" s="13"/>
      <c r="AQ283" s="13"/>
      <c r="AR283" s="13"/>
      <c r="AS283" s="13"/>
    </row>
    <row r="284" ht="24.75" customHeight="1">
      <c r="A284" s="13"/>
      <c r="B284" s="13"/>
      <c r="C284" s="129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2"/>
      <c r="AM284" s="12"/>
      <c r="AN284" s="13"/>
      <c r="AO284" s="13"/>
      <c r="AP284" s="13"/>
      <c r="AQ284" s="13"/>
      <c r="AR284" s="13"/>
      <c r="AS284" s="13"/>
    </row>
    <row r="285" ht="24.75" customHeight="1">
      <c r="A285" s="13"/>
      <c r="B285" s="13"/>
      <c r="C285" s="129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2"/>
      <c r="AM285" s="12"/>
      <c r="AN285" s="13"/>
      <c r="AO285" s="13"/>
      <c r="AP285" s="13"/>
      <c r="AQ285" s="13"/>
      <c r="AR285" s="13"/>
      <c r="AS285" s="13"/>
    </row>
    <row r="286" ht="24.75" customHeight="1">
      <c r="A286" s="13"/>
      <c r="B286" s="13"/>
      <c r="C286" s="129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2"/>
      <c r="AM286" s="12"/>
      <c r="AN286" s="13"/>
      <c r="AO286" s="13"/>
      <c r="AP286" s="13"/>
      <c r="AQ286" s="13"/>
      <c r="AR286" s="13"/>
      <c r="AS286" s="13"/>
    </row>
    <row r="287" ht="24.75" customHeight="1">
      <c r="A287" s="13"/>
      <c r="B287" s="13"/>
      <c r="C287" s="129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2"/>
      <c r="AM287" s="12"/>
      <c r="AN287" s="13"/>
      <c r="AO287" s="13"/>
      <c r="AP287" s="13"/>
      <c r="AQ287" s="13"/>
      <c r="AR287" s="13"/>
      <c r="AS287" s="13"/>
    </row>
    <row r="288" ht="24.75" customHeight="1">
      <c r="A288" s="13"/>
      <c r="B288" s="13"/>
      <c r="C288" s="129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2"/>
      <c r="AM288" s="12"/>
      <c r="AN288" s="13"/>
      <c r="AO288" s="13"/>
      <c r="AP288" s="13"/>
      <c r="AQ288" s="13"/>
      <c r="AR288" s="13"/>
      <c r="AS288" s="13"/>
    </row>
    <row r="289" ht="24.75" customHeight="1">
      <c r="A289" s="13"/>
      <c r="B289" s="13"/>
      <c r="C289" s="129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2"/>
      <c r="AM289" s="12"/>
      <c r="AN289" s="13"/>
      <c r="AO289" s="13"/>
      <c r="AP289" s="13"/>
      <c r="AQ289" s="13"/>
      <c r="AR289" s="13"/>
      <c r="AS289" s="13"/>
    </row>
    <row r="290" ht="24.75" customHeight="1">
      <c r="A290" s="13"/>
      <c r="B290" s="13"/>
      <c r="C290" s="129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2"/>
      <c r="AM290" s="12"/>
      <c r="AN290" s="13"/>
      <c r="AO290" s="13"/>
      <c r="AP290" s="13"/>
      <c r="AQ290" s="13"/>
      <c r="AR290" s="13"/>
      <c r="AS290" s="13"/>
    </row>
    <row r="291" ht="24.75" customHeight="1">
      <c r="A291" s="13"/>
      <c r="B291" s="13"/>
      <c r="C291" s="129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2"/>
      <c r="AM291" s="12"/>
      <c r="AN291" s="13"/>
      <c r="AO291" s="13"/>
      <c r="AP291" s="13"/>
      <c r="AQ291" s="13"/>
      <c r="AR291" s="13"/>
      <c r="AS291" s="13"/>
    </row>
    <row r="292" ht="24.75" customHeight="1">
      <c r="A292" s="13"/>
      <c r="B292" s="13"/>
      <c r="C292" s="129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2"/>
      <c r="AM292" s="12"/>
      <c r="AN292" s="13"/>
      <c r="AO292" s="13"/>
      <c r="AP292" s="13"/>
      <c r="AQ292" s="13"/>
      <c r="AR292" s="13"/>
      <c r="AS292" s="13"/>
    </row>
    <row r="293" ht="24.75" customHeight="1">
      <c r="A293" s="13"/>
      <c r="B293" s="13"/>
      <c r="C293" s="129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2"/>
      <c r="AM293" s="12"/>
      <c r="AN293" s="13"/>
      <c r="AO293" s="13"/>
      <c r="AP293" s="13"/>
      <c r="AQ293" s="13"/>
      <c r="AR293" s="13"/>
      <c r="AS293" s="13"/>
    </row>
    <row r="294" ht="24.75" customHeight="1">
      <c r="A294" s="13"/>
      <c r="B294" s="13"/>
      <c r="C294" s="129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2"/>
      <c r="AM294" s="12"/>
      <c r="AN294" s="13"/>
      <c r="AO294" s="13"/>
      <c r="AP294" s="13"/>
      <c r="AQ294" s="13"/>
      <c r="AR294" s="13"/>
      <c r="AS294" s="13"/>
    </row>
    <row r="295" ht="24.75" customHeight="1">
      <c r="A295" s="13"/>
      <c r="B295" s="13"/>
      <c r="C295" s="129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2"/>
      <c r="AM295" s="12"/>
      <c r="AN295" s="13"/>
      <c r="AO295" s="13"/>
      <c r="AP295" s="13"/>
      <c r="AQ295" s="13"/>
      <c r="AR295" s="13"/>
      <c r="AS295" s="13"/>
    </row>
    <row r="296" ht="24.75" customHeight="1">
      <c r="A296" s="13"/>
      <c r="B296" s="13"/>
      <c r="C296" s="129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2"/>
      <c r="AM296" s="12"/>
      <c r="AN296" s="13"/>
      <c r="AO296" s="13"/>
      <c r="AP296" s="13"/>
      <c r="AQ296" s="13"/>
      <c r="AR296" s="13"/>
      <c r="AS296" s="13"/>
    </row>
    <row r="297" ht="24.75" customHeight="1">
      <c r="A297" s="13"/>
      <c r="B297" s="13"/>
      <c r="C297" s="129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2"/>
      <c r="AM297" s="12"/>
      <c r="AN297" s="13"/>
      <c r="AO297" s="13"/>
      <c r="AP297" s="13"/>
      <c r="AQ297" s="13"/>
      <c r="AR297" s="13"/>
      <c r="AS297" s="13"/>
    </row>
    <row r="298" ht="24.75" customHeight="1">
      <c r="A298" s="13"/>
      <c r="B298" s="13"/>
      <c r="C298" s="129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2"/>
      <c r="AM298" s="12"/>
      <c r="AN298" s="13"/>
      <c r="AO298" s="13"/>
      <c r="AP298" s="13"/>
      <c r="AQ298" s="13"/>
      <c r="AR298" s="13"/>
      <c r="AS298" s="13"/>
    </row>
    <row r="299" ht="24.75" customHeight="1">
      <c r="A299" s="13"/>
      <c r="B299" s="13"/>
      <c r="C299" s="129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2"/>
      <c r="AM299" s="12"/>
      <c r="AN299" s="13"/>
      <c r="AO299" s="13"/>
      <c r="AP299" s="13"/>
      <c r="AQ299" s="13"/>
      <c r="AR299" s="13"/>
      <c r="AS299" s="13"/>
    </row>
    <row r="300" ht="24.75" customHeight="1">
      <c r="A300" s="13"/>
      <c r="B300" s="13"/>
      <c r="C300" s="129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2"/>
      <c r="AM300" s="12"/>
      <c r="AN300" s="13"/>
      <c r="AO300" s="13"/>
      <c r="AP300" s="13"/>
      <c r="AQ300" s="13"/>
      <c r="AR300" s="13"/>
      <c r="AS300" s="13"/>
    </row>
    <row r="301" ht="24.75" customHeight="1">
      <c r="A301" s="13"/>
      <c r="B301" s="13"/>
      <c r="C301" s="129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2"/>
      <c r="AM301" s="12"/>
      <c r="AN301" s="13"/>
      <c r="AO301" s="13"/>
      <c r="AP301" s="13"/>
      <c r="AQ301" s="13"/>
      <c r="AR301" s="13"/>
      <c r="AS301" s="13"/>
    </row>
    <row r="302" ht="24.75" customHeight="1">
      <c r="A302" s="13"/>
      <c r="B302" s="13"/>
      <c r="C302" s="129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2"/>
      <c r="AM302" s="12"/>
      <c r="AN302" s="13"/>
      <c r="AO302" s="13"/>
      <c r="AP302" s="13"/>
      <c r="AQ302" s="13"/>
      <c r="AR302" s="13"/>
      <c r="AS302" s="13"/>
    </row>
    <row r="303" ht="24.75" customHeight="1">
      <c r="A303" s="13"/>
      <c r="B303" s="13"/>
      <c r="C303" s="129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2"/>
      <c r="AM303" s="12"/>
      <c r="AN303" s="13"/>
      <c r="AO303" s="13"/>
      <c r="AP303" s="13"/>
      <c r="AQ303" s="13"/>
      <c r="AR303" s="13"/>
      <c r="AS303" s="13"/>
    </row>
    <row r="304" ht="24.75" customHeight="1">
      <c r="A304" s="13"/>
      <c r="B304" s="13"/>
      <c r="C304" s="129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2"/>
      <c r="AM304" s="12"/>
      <c r="AN304" s="13"/>
      <c r="AO304" s="13"/>
      <c r="AP304" s="13"/>
      <c r="AQ304" s="13"/>
      <c r="AR304" s="13"/>
      <c r="AS304" s="13"/>
    </row>
    <row r="305" ht="24.75" customHeight="1">
      <c r="A305" s="13"/>
      <c r="B305" s="13"/>
      <c r="C305" s="129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2"/>
      <c r="AM305" s="12"/>
      <c r="AN305" s="13"/>
      <c r="AO305" s="13"/>
      <c r="AP305" s="13"/>
      <c r="AQ305" s="13"/>
      <c r="AR305" s="13"/>
      <c r="AS305" s="13"/>
    </row>
    <row r="306" ht="24.75" customHeight="1">
      <c r="A306" s="13"/>
      <c r="B306" s="13"/>
      <c r="C306" s="129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2"/>
      <c r="AM306" s="12"/>
      <c r="AN306" s="13"/>
      <c r="AO306" s="13"/>
      <c r="AP306" s="13"/>
      <c r="AQ306" s="13"/>
      <c r="AR306" s="13"/>
      <c r="AS306" s="13"/>
    </row>
    <row r="307" ht="24.75" customHeight="1">
      <c r="A307" s="13"/>
      <c r="B307" s="13"/>
      <c r="C307" s="129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2"/>
      <c r="AM307" s="12"/>
      <c r="AN307" s="13"/>
      <c r="AO307" s="13"/>
      <c r="AP307" s="13"/>
      <c r="AQ307" s="13"/>
      <c r="AR307" s="13"/>
      <c r="AS307" s="13"/>
    </row>
    <row r="308" ht="24.75" customHeight="1">
      <c r="A308" s="13"/>
      <c r="B308" s="13"/>
      <c r="C308" s="129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2"/>
      <c r="AM308" s="12"/>
      <c r="AN308" s="13"/>
      <c r="AO308" s="13"/>
      <c r="AP308" s="13"/>
      <c r="AQ308" s="13"/>
      <c r="AR308" s="13"/>
      <c r="AS308" s="13"/>
    </row>
    <row r="309" ht="24.75" customHeight="1">
      <c r="A309" s="13"/>
      <c r="B309" s="13"/>
      <c r="C309" s="129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2"/>
      <c r="AM309" s="12"/>
      <c r="AN309" s="13"/>
      <c r="AO309" s="13"/>
      <c r="AP309" s="13"/>
      <c r="AQ309" s="13"/>
      <c r="AR309" s="13"/>
      <c r="AS309" s="13"/>
    </row>
    <row r="310" ht="24.75" customHeight="1">
      <c r="A310" s="13"/>
      <c r="B310" s="13"/>
      <c r="C310" s="129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2"/>
      <c r="AM310" s="12"/>
      <c r="AN310" s="13"/>
      <c r="AO310" s="13"/>
      <c r="AP310" s="13"/>
      <c r="AQ310" s="13"/>
      <c r="AR310" s="13"/>
      <c r="AS310" s="13"/>
    </row>
    <row r="311" ht="24.75" customHeight="1">
      <c r="A311" s="13"/>
      <c r="B311" s="13"/>
      <c r="C311" s="129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2"/>
      <c r="AM311" s="12"/>
      <c r="AN311" s="13"/>
      <c r="AO311" s="13"/>
      <c r="AP311" s="13"/>
      <c r="AQ311" s="13"/>
      <c r="AR311" s="13"/>
      <c r="AS311" s="13"/>
    </row>
    <row r="312" ht="24.75" customHeight="1">
      <c r="A312" s="13"/>
      <c r="B312" s="13"/>
      <c r="C312" s="129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2"/>
      <c r="AM312" s="12"/>
      <c r="AN312" s="13"/>
      <c r="AO312" s="13"/>
      <c r="AP312" s="13"/>
      <c r="AQ312" s="13"/>
      <c r="AR312" s="13"/>
      <c r="AS312" s="13"/>
    </row>
    <row r="313" ht="24.75" customHeight="1">
      <c r="A313" s="13"/>
      <c r="B313" s="13"/>
      <c r="C313" s="129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2"/>
      <c r="AM313" s="12"/>
      <c r="AN313" s="13"/>
      <c r="AO313" s="13"/>
      <c r="AP313" s="13"/>
      <c r="AQ313" s="13"/>
      <c r="AR313" s="13"/>
      <c r="AS313" s="13"/>
    </row>
    <row r="314" ht="24.75" customHeight="1">
      <c r="A314" s="13"/>
      <c r="B314" s="13"/>
      <c r="C314" s="129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2"/>
      <c r="AM314" s="12"/>
      <c r="AN314" s="13"/>
      <c r="AO314" s="13"/>
      <c r="AP314" s="13"/>
      <c r="AQ314" s="13"/>
      <c r="AR314" s="13"/>
      <c r="AS314" s="13"/>
    </row>
    <row r="315" ht="24.75" customHeight="1">
      <c r="A315" s="13"/>
      <c r="B315" s="13"/>
      <c r="C315" s="129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2"/>
      <c r="AM315" s="12"/>
      <c r="AN315" s="13"/>
      <c r="AO315" s="13"/>
      <c r="AP315" s="13"/>
      <c r="AQ315" s="13"/>
      <c r="AR315" s="13"/>
      <c r="AS315" s="13"/>
    </row>
    <row r="316" ht="24.75" customHeight="1">
      <c r="A316" s="13"/>
      <c r="B316" s="13"/>
      <c r="C316" s="129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2"/>
      <c r="AM316" s="12"/>
      <c r="AN316" s="13"/>
      <c r="AO316" s="13"/>
      <c r="AP316" s="13"/>
      <c r="AQ316" s="13"/>
      <c r="AR316" s="13"/>
      <c r="AS316" s="13"/>
    </row>
    <row r="317" ht="24.75" customHeight="1">
      <c r="A317" s="13"/>
      <c r="B317" s="13"/>
      <c r="C317" s="129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2"/>
      <c r="AM317" s="12"/>
      <c r="AN317" s="13"/>
      <c r="AO317" s="13"/>
      <c r="AP317" s="13"/>
      <c r="AQ317" s="13"/>
      <c r="AR317" s="13"/>
      <c r="AS317" s="13"/>
    </row>
    <row r="318" ht="24.75" customHeight="1">
      <c r="A318" s="13"/>
      <c r="B318" s="13"/>
      <c r="C318" s="129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2"/>
      <c r="AM318" s="12"/>
      <c r="AN318" s="13"/>
      <c r="AO318" s="13"/>
      <c r="AP318" s="13"/>
      <c r="AQ318" s="13"/>
      <c r="AR318" s="13"/>
      <c r="AS318" s="13"/>
    </row>
    <row r="319" ht="24.75" customHeight="1">
      <c r="A319" s="13"/>
      <c r="B319" s="13"/>
      <c r="C319" s="129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2"/>
      <c r="AM319" s="12"/>
      <c r="AN319" s="13"/>
      <c r="AO319" s="13"/>
      <c r="AP319" s="13"/>
      <c r="AQ319" s="13"/>
      <c r="AR319" s="13"/>
      <c r="AS319" s="13"/>
    </row>
    <row r="320" ht="24.75" customHeight="1">
      <c r="A320" s="13"/>
      <c r="B320" s="13"/>
      <c r="C320" s="129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2"/>
      <c r="AM320" s="12"/>
      <c r="AN320" s="13"/>
      <c r="AO320" s="13"/>
      <c r="AP320" s="13"/>
      <c r="AQ320" s="13"/>
      <c r="AR320" s="13"/>
      <c r="AS320" s="13"/>
    </row>
    <row r="321" ht="24.75" customHeight="1">
      <c r="A321" s="13"/>
      <c r="B321" s="13"/>
      <c r="C321" s="129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2"/>
      <c r="AM321" s="12"/>
      <c r="AN321" s="13"/>
      <c r="AO321" s="13"/>
      <c r="AP321" s="13"/>
      <c r="AQ321" s="13"/>
      <c r="AR321" s="13"/>
      <c r="AS321" s="13"/>
    </row>
    <row r="322" ht="24.75" customHeight="1">
      <c r="A322" s="13"/>
      <c r="B322" s="13"/>
      <c r="C322" s="129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2"/>
      <c r="AM322" s="12"/>
      <c r="AN322" s="13"/>
      <c r="AO322" s="13"/>
      <c r="AP322" s="13"/>
      <c r="AQ322" s="13"/>
      <c r="AR322" s="13"/>
      <c r="AS322" s="13"/>
    </row>
    <row r="323" ht="24.75" customHeight="1">
      <c r="A323" s="13"/>
      <c r="B323" s="13"/>
      <c r="C323" s="129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2"/>
      <c r="AM323" s="12"/>
      <c r="AN323" s="13"/>
      <c r="AO323" s="13"/>
      <c r="AP323" s="13"/>
      <c r="AQ323" s="13"/>
      <c r="AR323" s="13"/>
      <c r="AS323" s="13"/>
    </row>
    <row r="324" ht="24.75" customHeight="1">
      <c r="A324" s="13"/>
      <c r="B324" s="13"/>
      <c r="C324" s="129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2"/>
      <c r="AM324" s="12"/>
      <c r="AN324" s="13"/>
      <c r="AO324" s="13"/>
      <c r="AP324" s="13"/>
      <c r="AQ324" s="13"/>
      <c r="AR324" s="13"/>
      <c r="AS324" s="13"/>
    </row>
    <row r="325" ht="24.75" customHeight="1">
      <c r="A325" s="13"/>
      <c r="B325" s="13"/>
      <c r="C325" s="129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2"/>
      <c r="AM325" s="12"/>
      <c r="AN325" s="13"/>
      <c r="AO325" s="13"/>
      <c r="AP325" s="13"/>
      <c r="AQ325" s="13"/>
      <c r="AR325" s="13"/>
      <c r="AS325" s="13"/>
    </row>
    <row r="326" ht="24.75" customHeight="1">
      <c r="A326" s="13"/>
      <c r="B326" s="13"/>
      <c r="C326" s="129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2"/>
      <c r="AM326" s="12"/>
      <c r="AN326" s="13"/>
      <c r="AO326" s="13"/>
      <c r="AP326" s="13"/>
      <c r="AQ326" s="13"/>
      <c r="AR326" s="13"/>
      <c r="AS326" s="13"/>
    </row>
    <row r="327" ht="24.75" customHeight="1">
      <c r="A327" s="13"/>
      <c r="B327" s="13"/>
      <c r="C327" s="129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2"/>
      <c r="AM327" s="12"/>
      <c r="AN327" s="13"/>
      <c r="AO327" s="13"/>
      <c r="AP327" s="13"/>
      <c r="AQ327" s="13"/>
      <c r="AR327" s="13"/>
      <c r="AS327" s="13"/>
    </row>
    <row r="328" ht="24.75" customHeight="1">
      <c r="A328" s="13"/>
      <c r="B328" s="13"/>
      <c r="C328" s="129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2"/>
      <c r="AM328" s="12"/>
      <c r="AN328" s="13"/>
      <c r="AO328" s="13"/>
      <c r="AP328" s="13"/>
      <c r="AQ328" s="13"/>
      <c r="AR328" s="13"/>
      <c r="AS328" s="13"/>
    </row>
    <row r="329" ht="24.75" customHeight="1">
      <c r="A329" s="13"/>
      <c r="B329" s="13"/>
      <c r="C329" s="129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2"/>
      <c r="AM329" s="12"/>
      <c r="AN329" s="13"/>
      <c r="AO329" s="13"/>
      <c r="AP329" s="13"/>
      <c r="AQ329" s="13"/>
      <c r="AR329" s="13"/>
      <c r="AS329" s="13"/>
    </row>
    <row r="330" ht="24.75" customHeight="1">
      <c r="A330" s="13"/>
      <c r="B330" s="13"/>
      <c r="C330" s="129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2"/>
      <c r="AM330" s="12"/>
      <c r="AN330" s="13"/>
      <c r="AO330" s="13"/>
      <c r="AP330" s="13"/>
      <c r="AQ330" s="13"/>
      <c r="AR330" s="13"/>
      <c r="AS330" s="13"/>
    </row>
    <row r="331" ht="24.75" customHeight="1">
      <c r="A331" s="13"/>
      <c r="B331" s="13"/>
      <c r="C331" s="129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2"/>
      <c r="AM331" s="12"/>
      <c r="AN331" s="13"/>
      <c r="AO331" s="13"/>
      <c r="AP331" s="13"/>
      <c r="AQ331" s="13"/>
      <c r="AR331" s="13"/>
      <c r="AS331" s="13"/>
    </row>
    <row r="332" ht="24.75" customHeight="1">
      <c r="A332" s="13"/>
      <c r="B332" s="13"/>
      <c r="C332" s="129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2"/>
      <c r="AM332" s="12"/>
      <c r="AN332" s="13"/>
      <c r="AO332" s="13"/>
      <c r="AP332" s="13"/>
      <c r="AQ332" s="13"/>
      <c r="AR332" s="13"/>
      <c r="AS332" s="13"/>
    </row>
    <row r="333" ht="24.75" customHeight="1">
      <c r="A333" s="13"/>
      <c r="B333" s="13"/>
      <c r="C333" s="129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2"/>
      <c r="AM333" s="12"/>
      <c r="AN333" s="13"/>
      <c r="AO333" s="13"/>
      <c r="AP333" s="13"/>
      <c r="AQ333" s="13"/>
      <c r="AR333" s="13"/>
      <c r="AS333" s="13"/>
    </row>
    <row r="334" ht="24.75" customHeight="1">
      <c r="A334" s="13"/>
      <c r="B334" s="13"/>
      <c r="C334" s="129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2"/>
      <c r="AM334" s="12"/>
      <c r="AN334" s="13"/>
      <c r="AO334" s="13"/>
      <c r="AP334" s="13"/>
      <c r="AQ334" s="13"/>
      <c r="AR334" s="13"/>
      <c r="AS334" s="13"/>
    </row>
    <row r="335" ht="24.75" customHeight="1">
      <c r="A335" s="13"/>
      <c r="B335" s="13"/>
      <c r="C335" s="129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2"/>
      <c r="AM335" s="12"/>
      <c r="AN335" s="13"/>
      <c r="AO335" s="13"/>
      <c r="AP335" s="13"/>
      <c r="AQ335" s="13"/>
      <c r="AR335" s="13"/>
      <c r="AS335" s="13"/>
    </row>
    <row r="336" ht="24.75" customHeight="1">
      <c r="A336" s="13"/>
      <c r="B336" s="13"/>
      <c r="C336" s="129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2"/>
      <c r="AM336" s="12"/>
      <c r="AN336" s="13"/>
      <c r="AO336" s="13"/>
      <c r="AP336" s="13"/>
      <c r="AQ336" s="13"/>
      <c r="AR336" s="13"/>
      <c r="AS336" s="13"/>
    </row>
    <row r="337" ht="24.75" customHeight="1">
      <c r="A337" s="13"/>
      <c r="B337" s="13"/>
      <c r="C337" s="129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2"/>
      <c r="AM337" s="12"/>
      <c r="AN337" s="13"/>
      <c r="AO337" s="13"/>
      <c r="AP337" s="13"/>
      <c r="AQ337" s="13"/>
      <c r="AR337" s="13"/>
      <c r="AS337" s="13"/>
    </row>
    <row r="338" ht="24.75" customHeight="1">
      <c r="A338" s="13"/>
      <c r="B338" s="13"/>
      <c r="C338" s="129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2"/>
      <c r="AM338" s="12"/>
      <c r="AN338" s="13"/>
      <c r="AO338" s="13"/>
      <c r="AP338" s="13"/>
      <c r="AQ338" s="13"/>
      <c r="AR338" s="13"/>
      <c r="AS338" s="13"/>
    </row>
    <row r="339" ht="24.75" customHeight="1">
      <c r="A339" s="13"/>
      <c r="B339" s="13"/>
      <c r="C339" s="129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2"/>
      <c r="AM339" s="12"/>
      <c r="AN339" s="13"/>
      <c r="AO339" s="13"/>
      <c r="AP339" s="13"/>
      <c r="AQ339" s="13"/>
      <c r="AR339" s="13"/>
      <c r="AS339" s="13"/>
    </row>
    <row r="340" ht="24.75" customHeight="1">
      <c r="A340" s="13"/>
      <c r="B340" s="13"/>
      <c r="C340" s="129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2"/>
      <c r="AM340" s="12"/>
      <c r="AN340" s="13"/>
      <c r="AO340" s="13"/>
      <c r="AP340" s="13"/>
      <c r="AQ340" s="13"/>
      <c r="AR340" s="13"/>
      <c r="AS340" s="13"/>
    </row>
    <row r="341" ht="24.75" customHeight="1">
      <c r="A341" s="13"/>
      <c r="B341" s="13"/>
      <c r="C341" s="129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2"/>
      <c r="AM341" s="12"/>
      <c r="AN341" s="13"/>
      <c r="AO341" s="13"/>
      <c r="AP341" s="13"/>
      <c r="AQ341" s="13"/>
      <c r="AR341" s="13"/>
      <c r="AS341" s="13"/>
    </row>
    <row r="342" ht="24.75" customHeight="1">
      <c r="A342" s="13"/>
      <c r="B342" s="13"/>
      <c r="C342" s="129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2"/>
      <c r="AM342" s="12"/>
      <c r="AN342" s="13"/>
      <c r="AO342" s="13"/>
      <c r="AP342" s="13"/>
      <c r="AQ342" s="13"/>
      <c r="AR342" s="13"/>
      <c r="AS342" s="13"/>
    </row>
    <row r="343" ht="24.75" customHeight="1">
      <c r="A343" s="13"/>
      <c r="B343" s="13"/>
      <c r="C343" s="129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2"/>
      <c r="AM343" s="12"/>
      <c r="AN343" s="13"/>
      <c r="AO343" s="13"/>
      <c r="AP343" s="13"/>
      <c r="AQ343" s="13"/>
      <c r="AR343" s="13"/>
      <c r="AS343" s="13"/>
    </row>
    <row r="344" ht="24.75" customHeight="1">
      <c r="A344" s="13"/>
      <c r="B344" s="13"/>
      <c r="C344" s="129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2"/>
      <c r="AM344" s="12"/>
      <c r="AN344" s="13"/>
      <c r="AO344" s="13"/>
      <c r="AP344" s="13"/>
      <c r="AQ344" s="13"/>
      <c r="AR344" s="13"/>
      <c r="AS344" s="13"/>
    </row>
    <row r="345" ht="24.75" customHeight="1">
      <c r="A345" s="13"/>
      <c r="B345" s="13"/>
      <c r="C345" s="129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2"/>
      <c r="AM345" s="12"/>
      <c r="AN345" s="13"/>
      <c r="AO345" s="13"/>
      <c r="AP345" s="13"/>
      <c r="AQ345" s="13"/>
      <c r="AR345" s="13"/>
      <c r="AS345" s="13"/>
    </row>
    <row r="346" ht="24.75" customHeight="1">
      <c r="A346" s="13"/>
      <c r="B346" s="13"/>
      <c r="C346" s="129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2"/>
      <c r="AM346" s="12"/>
      <c r="AN346" s="13"/>
      <c r="AO346" s="13"/>
      <c r="AP346" s="13"/>
      <c r="AQ346" s="13"/>
      <c r="AR346" s="13"/>
      <c r="AS346" s="13"/>
    </row>
    <row r="347" ht="24.75" customHeight="1">
      <c r="A347" s="13"/>
      <c r="B347" s="13"/>
      <c r="C347" s="129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2"/>
      <c r="AM347" s="12"/>
      <c r="AN347" s="13"/>
      <c r="AO347" s="13"/>
      <c r="AP347" s="13"/>
      <c r="AQ347" s="13"/>
      <c r="AR347" s="13"/>
      <c r="AS347" s="13"/>
    </row>
    <row r="348" ht="24.75" customHeight="1">
      <c r="A348" s="13"/>
      <c r="B348" s="13"/>
      <c r="C348" s="129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2"/>
      <c r="AM348" s="12"/>
      <c r="AN348" s="13"/>
      <c r="AO348" s="13"/>
      <c r="AP348" s="13"/>
      <c r="AQ348" s="13"/>
      <c r="AR348" s="13"/>
      <c r="AS348" s="13"/>
    </row>
    <row r="349" ht="24.75" customHeight="1">
      <c r="A349" s="13"/>
      <c r="B349" s="13"/>
      <c r="C349" s="129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2"/>
      <c r="AM349" s="12"/>
      <c r="AN349" s="13"/>
      <c r="AO349" s="13"/>
      <c r="AP349" s="13"/>
      <c r="AQ349" s="13"/>
      <c r="AR349" s="13"/>
      <c r="AS349" s="13"/>
    </row>
    <row r="350" ht="24.75" customHeight="1">
      <c r="A350" s="13"/>
      <c r="B350" s="13"/>
      <c r="C350" s="129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2"/>
      <c r="AM350" s="12"/>
      <c r="AN350" s="13"/>
      <c r="AO350" s="13"/>
      <c r="AP350" s="13"/>
      <c r="AQ350" s="13"/>
      <c r="AR350" s="13"/>
      <c r="AS350" s="13"/>
    </row>
    <row r="351" ht="24.75" customHeight="1">
      <c r="A351" s="13"/>
      <c r="B351" s="13"/>
      <c r="C351" s="129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2"/>
      <c r="AM351" s="12"/>
      <c r="AN351" s="13"/>
      <c r="AO351" s="13"/>
      <c r="AP351" s="13"/>
      <c r="AQ351" s="13"/>
      <c r="AR351" s="13"/>
      <c r="AS351" s="13"/>
    </row>
    <row r="352" ht="24.75" customHeight="1">
      <c r="A352" s="13"/>
      <c r="B352" s="13"/>
      <c r="C352" s="129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2"/>
      <c r="AM352" s="12"/>
      <c r="AN352" s="13"/>
      <c r="AO352" s="13"/>
      <c r="AP352" s="13"/>
      <c r="AQ352" s="13"/>
      <c r="AR352" s="13"/>
      <c r="AS352" s="13"/>
    </row>
    <row r="353" ht="24.75" customHeight="1">
      <c r="A353" s="13"/>
      <c r="B353" s="13"/>
      <c r="C353" s="129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2"/>
      <c r="AM353" s="12"/>
      <c r="AN353" s="13"/>
      <c r="AO353" s="13"/>
      <c r="AP353" s="13"/>
      <c r="AQ353" s="13"/>
      <c r="AR353" s="13"/>
      <c r="AS353" s="13"/>
    </row>
    <row r="354" ht="24.75" customHeight="1">
      <c r="A354" s="13"/>
      <c r="B354" s="13"/>
      <c r="C354" s="129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2"/>
      <c r="AM354" s="12"/>
      <c r="AN354" s="13"/>
      <c r="AO354" s="13"/>
      <c r="AP354" s="13"/>
      <c r="AQ354" s="13"/>
      <c r="AR354" s="13"/>
      <c r="AS354" s="13"/>
    </row>
    <row r="355" ht="24.75" customHeight="1">
      <c r="A355" s="13"/>
      <c r="B355" s="13"/>
      <c r="C355" s="129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2"/>
      <c r="AM355" s="12"/>
      <c r="AN355" s="13"/>
      <c r="AO355" s="13"/>
      <c r="AP355" s="13"/>
      <c r="AQ355" s="13"/>
      <c r="AR355" s="13"/>
      <c r="AS355" s="13"/>
    </row>
    <row r="356" ht="24.75" customHeight="1">
      <c r="A356" s="13"/>
      <c r="B356" s="13"/>
      <c r="C356" s="129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2"/>
      <c r="AM356" s="12"/>
      <c r="AN356" s="13"/>
      <c r="AO356" s="13"/>
      <c r="AP356" s="13"/>
      <c r="AQ356" s="13"/>
      <c r="AR356" s="13"/>
      <c r="AS356" s="13"/>
    </row>
    <row r="357" ht="24.75" customHeight="1">
      <c r="A357" s="13"/>
      <c r="B357" s="13"/>
      <c r="C357" s="129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2"/>
      <c r="AM357" s="12"/>
      <c r="AN357" s="13"/>
      <c r="AO357" s="13"/>
      <c r="AP357" s="13"/>
      <c r="AQ357" s="13"/>
      <c r="AR357" s="13"/>
      <c r="AS357" s="13"/>
    </row>
    <row r="358" ht="24.75" customHeight="1">
      <c r="A358" s="13"/>
      <c r="B358" s="13"/>
      <c r="C358" s="129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2"/>
      <c r="AM358" s="12"/>
      <c r="AN358" s="13"/>
      <c r="AO358" s="13"/>
      <c r="AP358" s="13"/>
      <c r="AQ358" s="13"/>
      <c r="AR358" s="13"/>
      <c r="AS358" s="13"/>
    </row>
    <row r="359" ht="24.75" customHeight="1">
      <c r="A359" s="13"/>
      <c r="B359" s="13"/>
      <c r="C359" s="129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2"/>
      <c r="AM359" s="12"/>
      <c r="AN359" s="13"/>
      <c r="AO359" s="13"/>
      <c r="AP359" s="13"/>
      <c r="AQ359" s="13"/>
      <c r="AR359" s="13"/>
      <c r="AS359" s="13"/>
    </row>
    <row r="360" ht="24.75" customHeight="1">
      <c r="A360" s="13"/>
      <c r="B360" s="13"/>
      <c r="C360" s="129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2"/>
      <c r="AM360" s="12"/>
      <c r="AN360" s="13"/>
      <c r="AO360" s="13"/>
      <c r="AP360" s="13"/>
      <c r="AQ360" s="13"/>
      <c r="AR360" s="13"/>
      <c r="AS360" s="13"/>
    </row>
    <row r="361" ht="24.75" customHeight="1">
      <c r="A361" s="13"/>
      <c r="B361" s="13"/>
      <c r="C361" s="129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2"/>
      <c r="AM361" s="12"/>
      <c r="AN361" s="13"/>
      <c r="AO361" s="13"/>
      <c r="AP361" s="13"/>
      <c r="AQ361" s="13"/>
      <c r="AR361" s="13"/>
      <c r="AS361" s="13"/>
    </row>
    <row r="362" ht="24.75" customHeight="1">
      <c r="A362" s="13"/>
      <c r="B362" s="13"/>
      <c r="C362" s="129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2"/>
      <c r="AM362" s="12"/>
      <c r="AN362" s="13"/>
      <c r="AO362" s="13"/>
      <c r="AP362" s="13"/>
      <c r="AQ362" s="13"/>
      <c r="AR362" s="13"/>
      <c r="AS362" s="13"/>
    </row>
    <row r="363" ht="24.75" customHeight="1">
      <c r="A363" s="13"/>
      <c r="B363" s="13"/>
      <c r="C363" s="129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2"/>
      <c r="AM363" s="12"/>
      <c r="AN363" s="13"/>
      <c r="AO363" s="13"/>
      <c r="AP363" s="13"/>
      <c r="AQ363" s="13"/>
      <c r="AR363" s="13"/>
      <c r="AS363" s="13"/>
    </row>
    <row r="364" ht="24.75" customHeight="1">
      <c r="A364" s="13"/>
      <c r="B364" s="13"/>
      <c r="C364" s="129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2"/>
      <c r="AM364" s="12"/>
      <c r="AN364" s="13"/>
      <c r="AO364" s="13"/>
      <c r="AP364" s="13"/>
      <c r="AQ364" s="13"/>
      <c r="AR364" s="13"/>
      <c r="AS364" s="13"/>
    </row>
    <row r="365" ht="24.75" customHeight="1">
      <c r="A365" s="13"/>
      <c r="B365" s="13"/>
      <c r="C365" s="129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2"/>
      <c r="AM365" s="12"/>
      <c r="AN365" s="13"/>
      <c r="AO365" s="13"/>
      <c r="AP365" s="13"/>
      <c r="AQ365" s="13"/>
      <c r="AR365" s="13"/>
      <c r="AS365" s="13"/>
    </row>
    <row r="366" ht="24.75" customHeight="1">
      <c r="A366" s="13"/>
      <c r="B366" s="13"/>
      <c r="C366" s="129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2"/>
      <c r="AM366" s="12"/>
      <c r="AN366" s="13"/>
      <c r="AO366" s="13"/>
      <c r="AP366" s="13"/>
      <c r="AQ366" s="13"/>
      <c r="AR366" s="13"/>
      <c r="AS366" s="13"/>
    </row>
    <row r="367" ht="24.75" customHeight="1">
      <c r="A367" s="13"/>
      <c r="B367" s="13"/>
      <c r="C367" s="129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2"/>
      <c r="AM367" s="12"/>
      <c r="AN367" s="13"/>
      <c r="AO367" s="13"/>
      <c r="AP367" s="13"/>
      <c r="AQ367" s="13"/>
      <c r="AR367" s="13"/>
      <c r="AS367" s="13"/>
    </row>
    <row r="368" ht="24.75" customHeight="1">
      <c r="A368" s="13"/>
      <c r="B368" s="13"/>
      <c r="C368" s="129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2"/>
      <c r="AM368" s="12"/>
      <c r="AN368" s="13"/>
      <c r="AO368" s="13"/>
      <c r="AP368" s="13"/>
      <c r="AQ368" s="13"/>
      <c r="AR368" s="13"/>
      <c r="AS368" s="13"/>
    </row>
    <row r="369" ht="24.75" customHeight="1">
      <c r="A369" s="13"/>
      <c r="B369" s="13"/>
      <c r="C369" s="129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2"/>
      <c r="AM369" s="12"/>
      <c r="AN369" s="13"/>
      <c r="AO369" s="13"/>
      <c r="AP369" s="13"/>
      <c r="AQ369" s="13"/>
      <c r="AR369" s="13"/>
      <c r="AS369" s="13"/>
    </row>
    <row r="370" ht="24.75" customHeight="1">
      <c r="A370" s="13"/>
      <c r="B370" s="13"/>
      <c r="C370" s="129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2"/>
      <c r="AM370" s="12"/>
      <c r="AN370" s="13"/>
      <c r="AO370" s="13"/>
      <c r="AP370" s="13"/>
      <c r="AQ370" s="13"/>
      <c r="AR370" s="13"/>
      <c r="AS370" s="13"/>
    </row>
    <row r="371" ht="24.75" customHeight="1">
      <c r="A371" s="13"/>
      <c r="B371" s="13"/>
      <c r="C371" s="129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2"/>
      <c r="AM371" s="12"/>
      <c r="AN371" s="13"/>
      <c r="AO371" s="13"/>
      <c r="AP371" s="13"/>
      <c r="AQ371" s="13"/>
      <c r="AR371" s="13"/>
      <c r="AS371" s="13"/>
    </row>
    <row r="372" ht="24.75" customHeight="1">
      <c r="A372" s="13"/>
      <c r="B372" s="13"/>
      <c r="C372" s="129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2"/>
      <c r="AM372" s="12"/>
      <c r="AN372" s="13"/>
      <c r="AO372" s="13"/>
      <c r="AP372" s="13"/>
      <c r="AQ372" s="13"/>
      <c r="AR372" s="13"/>
      <c r="AS372" s="13"/>
    </row>
    <row r="373" ht="24.75" customHeight="1">
      <c r="A373" s="13"/>
      <c r="B373" s="13"/>
      <c r="C373" s="129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2"/>
      <c r="AM373" s="12"/>
      <c r="AN373" s="13"/>
      <c r="AO373" s="13"/>
      <c r="AP373" s="13"/>
      <c r="AQ373" s="13"/>
      <c r="AR373" s="13"/>
      <c r="AS373" s="13"/>
    </row>
    <row r="374" ht="24.75" customHeight="1">
      <c r="A374" s="13"/>
      <c r="B374" s="13"/>
      <c r="C374" s="129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2"/>
      <c r="AM374" s="12"/>
      <c r="AN374" s="13"/>
      <c r="AO374" s="13"/>
      <c r="AP374" s="13"/>
      <c r="AQ374" s="13"/>
      <c r="AR374" s="13"/>
      <c r="AS374" s="13"/>
    </row>
    <row r="375" ht="24.75" customHeight="1">
      <c r="A375" s="13"/>
      <c r="B375" s="13"/>
      <c r="C375" s="129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2"/>
      <c r="AM375" s="12"/>
      <c r="AN375" s="13"/>
      <c r="AO375" s="13"/>
      <c r="AP375" s="13"/>
      <c r="AQ375" s="13"/>
      <c r="AR375" s="13"/>
      <c r="AS375" s="13"/>
    </row>
    <row r="376" ht="24.75" customHeight="1">
      <c r="A376" s="13"/>
      <c r="B376" s="13"/>
      <c r="C376" s="129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2"/>
      <c r="AM376" s="12"/>
      <c r="AN376" s="13"/>
      <c r="AO376" s="13"/>
      <c r="AP376" s="13"/>
      <c r="AQ376" s="13"/>
      <c r="AR376" s="13"/>
      <c r="AS376" s="13"/>
    </row>
    <row r="377" ht="24.75" customHeight="1">
      <c r="A377" s="13"/>
      <c r="B377" s="13"/>
      <c r="C377" s="129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2"/>
      <c r="AM377" s="12"/>
      <c r="AN377" s="13"/>
      <c r="AO377" s="13"/>
      <c r="AP377" s="13"/>
      <c r="AQ377" s="13"/>
      <c r="AR377" s="13"/>
      <c r="AS377" s="13"/>
    </row>
    <row r="378" ht="24.75" customHeight="1">
      <c r="A378" s="13"/>
      <c r="B378" s="13"/>
      <c r="C378" s="129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2"/>
      <c r="AM378" s="12"/>
      <c r="AN378" s="13"/>
      <c r="AO378" s="13"/>
      <c r="AP378" s="13"/>
      <c r="AQ378" s="13"/>
      <c r="AR378" s="13"/>
      <c r="AS378" s="13"/>
    </row>
    <row r="379" ht="24.75" customHeight="1">
      <c r="A379" s="13"/>
      <c r="B379" s="13"/>
      <c r="C379" s="129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2"/>
      <c r="AM379" s="12"/>
      <c r="AN379" s="13"/>
      <c r="AO379" s="13"/>
      <c r="AP379" s="13"/>
      <c r="AQ379" s="13"/>
      <c r="AR379" s="13"/>
      <c r="AS379" s="13"/>
    </row>
    <row r="380" ht="24.75" customHeight="1">
      <c r="A380" s="13"/>
      <c r="B380" s="13"/>
      <c r="C380" s="129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2"/>
      <c r="AM380" s="12"/>
      <c r="AN380" s="13"/>
      <c r="AO380" s="13"/>
      <c r="AP380" s="13"/>
      <c r="AQ380" s="13"/>
      <c r="AR380" s="13"/>
      <c r="AS380" s="13"/>
    </row>
    <row r="381" ht="24.75" customHeight="1">
      <c r="A381" s="13"/>
      <c r="B381" s="13"/>
      <c r="C381" s="129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2"/>
      <c r="AM381" s="12"/>
      <c r="AN381" s="13"/>
      <c r="AO381" s="13"/>
      <c r="AP381" s="13"/>
      <c r="AQ381" s="13"/>
      <c r="AR381" s="13"/>
      <c r="AS381" s="13"/>
    </row>
    <row r="382" ht="24.75" customHeight="1">
      <c r="A382" s="13"/>
      <c r="B382" s="13"/>
      <c r="C382" s="129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2"/>
      <c r="AM382" s="12"/>
      <c r="AN382" s="13"/>
      <c r="AO382" s="13"/>
      <c r="AP382" s="13"/>
      <c r="AQ382" s="13"/>
      <c r="AR382" s="13"/>
      <c r="AS382" s="13"/>
    </row>
    <row r="383" ht="24.75" customHeight="1">
      <c r="A383" s="13"/>
      <c r="B383" s="13"/>
      <c r="C383" s="129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2"/>
      <c r="AM383" s="12"/>
      <c r="AN383" s="13"/>
      <c r="AO383" s="13"/>
      <c r="AP383" s="13"/>
      <c r="AQ383" s="13"/>
      <c r="AR383" s="13"/>
      <c r="AS383" s="13"/>
    </row>
    <row r="384" ht="24.75" customHeight="1">
      <c r="A384" s="13"/>
      <c r="B384" s="13"/>
      <c r="C384" s="129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2"/>
      <c r="AM384" s="12"/>
      <c r="AN384" s="13"/>
      <c r="AO384" s="13"/>
      <c r="AP384" s="13"/>
      <c r="AQ384" s="13"/>
      <c r="AR384" s="13"/>
      <c r="AS384" s="13"/>
    </row>
    <row r="385" ht="24.75" customHeight="1">
      <c r="A385" s="13"/>
      <c r="B385" s="13"/>
      <c r="C385" s="129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2"/>
      <c r="AM385" s="12"/>
      <c r="AN385" s="13"/>
      <c r="AO385" s="13"/>
      <c r="AP385" s="13"/>
      <c r="AQ385" s="13"/>
      <c r="AR385" s="13"/>
      <c r="AS385" s="13"/>
    </row>
    <row r="386" ht="24.75" customHeight="1">
      <c r="A386" s="13"/>
      <c r="B386" s="13"/>
      <c r="C386" s="129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2"/>
      <c r="AM386" s="12"/>
      <c r="AN386" s="13"/>
      <c r="AO386" s="13"/>
      <c r="AP386" s="13"/>
      <c r="AQ386" s="13"/>
      <c r="AR386" s="13"/>
      <c r="AS386" s="13"/>
    </row>
    <row r="387" ht="24.75" customHeight="1">
      <c r="A387" s="13"/>
      <c r="B387" s="13"/>
      <c r="C387" s="129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2"/>
      <c r="AM387" s="12"/>
      <c r="AN387" s="13"/>
      <c r="AO387" s="13"/>
      <c r="AP387" s="13"/>
      <c r="AQ387" s="13"/>
      <c r="AR387" s="13"/>
      <c r="AS387" s="13"/>
    </row>
    <row r="388" ht="24.75" customHeight="1">
      <c r="A388" s="13"/>
      <c r="B388" s="13"/>
      <c r="C388" s="129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2"/>
      <c r="AM388" s="12"/>
      <c r="AN388" s="13"/>
      <c r="AO388" s="13"/>
      <c r="AP388" s="13"/>
      <c r="AQ388" s="13"/>
      <c r="AR388" s="13"/>
      <c r="AS388" s="13"/>
    </row>
    <row r="389" ht="24.75" customHeight="1">
      <c r="A389" s="13"/>
      <c r="B389" s="13"/>
      <c r="C389" s="129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2"/>
      <c r="AM389" s="12"/>
      <c r="AN389" s="13"/>
      <c r="AO389" s="13"/>
      <c r="AP389" s="13"/>
      <c r="AQ389" s="13"/>
      <c r="AR389" s="13"/>
      <c r="AS389" s="13"/>
    </row>
    <row r="390" ht="24.75" customHeight="1">
      <c r="A390" s="13"/>
      <c r="B390" s="13"/>
      <c r="C390" s="129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2"/>
      <c r="AM390" s="12"/>
      <c r="AN390" s="13"/>
      <c r="AO390" s="13"/>
      <c r="AP390" s="13"/>
      <c r="AQ390" s="13"/>
      <c r="AR390" s="13"/>
      <c r="AS390" s="13"/>
    </row>
    <row r="391" ht="24.75" customHeight="1">
      <c r="A391" s="13"/>
      <c r="B391" s="13"/>
      <c r="C391" s="129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2"/>
      <c r="AM391" s="12"/>
      <c r="AN391" s="13"/>
      <c r="AO391" s="13"/>
      <c r="AP391" s="13"/>
      <c r="AQ391" s="13"/>
      <c r="AR391" s="13"/>
      <c r="AS391" s="13"/>
    </row>
    <row r="392" ht="24.75" customHeight="1">
      <c r="A392" s="13"/>
      <c r="B392" s="13"/>
      <c r="C392" s="129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2"/>
      <c r="AM392" s="12"/>
      <c r="AN392" s="13"/>
      <c r="AO392" s="13"/>
      <c r="AP392" s="13"/>
      <c r="AQ392" s="13"/>
      <c r="AR392" s="13"/>
      <c r="AS392" s="13"/>
    </row>
    <row r="393" ht="24.75" customHeight="1">
      <c r="A393" s="13"/>
      <c r="B393" s="13"/>
      <c r="C393" s="129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2"/>
      <c r="AM393" s="12"/>
      <c r="AN393" s="13"/>
      <c r="AO393" s="13"/>
      <c r="AP393" s="13"/>
      <c r="AQ393" s="13"/>
      <c r="AR393" s="13"/>
      <c r="AS393" s="13"/>
    </row>
    <row r="394" ht="24.75" customHeight="1">
      <c r="A394" s="13"/>
      <c r="B394" s="13"/>
      <c r="C394" s="129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2"/>
      <c r="AM394" s="12"/>
      <c r="AN394" s="13"/>
      <c r="AO394" s="13"/>
      <c r="AP394" s="13"/>
      <c r="AQ394" s="13"/>
      <c r="AR394" s="13"/>
      <c r="AS394" s="13"/>
    </row>
    <row r="395" ht="24.75" customHeight="1">
      <c r="A395" s="13"/>
      <c r="B395" s="13"/>
      <c r="C395" s="129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2"/>
      <c r="AM395" s="12"/>
      <c r="AN395" s="13"/>
      <c r="AO395" s="13"/>
      <c r="AP395" s="13"/>
      <c r="AQ395" s="13"/>
      <c r="AR395" s="13"/>
      <c r="AS395" s="13"/>
    </row>
    <row r="396" ht="24.75" customHeight="1">
      <c r="A396" s="13"/>
      <c r="B396" s="13"/>
      <c r="C396" s="129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2"/>
      <c r="AM396" s="12"/>
      <c r="AN396" s="13"/>
      <c r="AO396" s="13"/>
      <c r="AP396" s="13"/>
      <c r="AQ396" s="13"/>
      <c r="AR396" s="13"/>
      <c r="AS396" s="13"/>
    </row>
    <row r="397" ht="24.75" customHeight="1">
      <c r="A397" s="13"/>
      <c r="B397" s="13"/>
      <c r="C397" s="129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2"/>
      <c r="AM397" s="12"/>
      <c r="AN397" s="13"/>
      <c r="AO397" s="13"/>
      <c r="AP397" s="13"/>
      <c r="AQ397" s="13"/>
      <c r="AR397" s="13"/>
      <c r="AS397" s="13"/>
    </row>
    <row r="398" ht="24.75" customHeight="1">
      <c r="A398" s="13"/>
      <c r="B398" s="13"/>
      <c r="C398" s="129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2"/>
      <c r="AM398" s="12"/>
      <c r="AN398" s="13"/>
      <c r="AO398" s="13"/>
      <c r="AP398" s="13"/>
      <c r="AQ398" s="13"/>
      <c r="AR398" s="13"/>
      <c r="AS398" s="13"/>
    </row>
    <row r="399" ht="24.75" customHeight="1">
      <c r="A399" s="13"/>
      <c r="B399" s="13"/>
      <c r="C399" s="129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2"/>
      <c r="AM399" s="12"/>
      <c r="AN399" s="13"/>
      <c r="AO399" s="13"/>
      <c r="AP399" s="13"/>
      <c r="AQ399" s="13"/>
      <c r="AR399" s="13"/>
      <c r="AS399" s="13"/>
    </row>
    <row r="400" ht="24.75" customHeight="1">
      <c r="A400" s="13"/>
      <c r="B400" s="13"/>
      <c r="C400" s="129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2"/>
      <c r="AM400" s="12"/>
      <c r="AN400" s="13"/>
      <c r="AO400" s="13"/>
      <c r="AP400" s="13"/>
      <c r="AQ400" s="13"/>
      <c r="AR400" s="13"/>
      <c r="AS400" s="13"/>
    </row>
    <row r="401" ht="24.75" customHeight="1">
      <c r="A401" s="13"/>
      <c r="B401" s="13"/>
      <c r="C401" s="129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2"/>
      <c r="AM401" s="12"/>
      <c r="AN401" s="13"/>
      <c r="AO401" s="13"/>
      <c r="AP401" s="13"/>
      <c r="AQ401" s="13"/>
      <c r="AR401" s="13"/>
      <c r="AS401" s="13"/>
    </row>
    <row r="402" ht="24.75" customHeight="1">
      <c r="A402" s="13"/>
      <c r="B402" s="13"/>
      <c r="C402" s="129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2"/>
      <c r="AM402" s="12"/>
      <c r="AN402" s="13"/>
      <c r="AO402" s="13"/>
      <c r="AP402" s="13"/>
      <c r="AQ402" s="13"/>
      <c r="AR402" s="13"/>
      <c r="AS402" s="13"/>
    </row>
    <row r="403" ht="24.75" customHeight="1">
      <c r="A403" s="13"/>
      <c r="B403" s="13"/>
      <c r="C403" s="129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2"/>
      <c r="AM403" s="12"/>
      <c r="AN403" s="13"/>
      <c r="AO403" s="13"/>
      <c r="AP403" s="13"/>
      <c r="AQ403" s="13"/>
      <c r="AR403" s="13"/>
      <c r="AS403" s="13"/>
    </row>
    <row r="404" ht="24.75" customHeight="1">
      <c r="A404" s="13"/>
      <c r="B404" s="13"/>
      <c r="C404" s="129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2"/>
      <c r="AM404" s="12"/>
      <c r="AN404" s="13"/>
      <c r="AO404" s="13"/>
      <c r="AP404" s="13"/>
      <c r="AQ404" s="13"/>
      <c r="AR404" s="13"/>
      <c r="AS404" s="13"/>
    </row>
    <row r="405" ht="24.75" customHeight="1">
      <c r="A405" s="13"/>
      <c r="B405" s="13"/>
      <c r="C405" s="129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2"/>
      <c r="AM405" s="12"/>
      <c r="AN405" s="13"/>
      <c r="AO405" s="13"/>
      <c r="AP405" s="13"/>
      <c r="AQ405" s="13"/>
      <c r="AR405" s="13"/>
      <c r="AS405" s="13"/>
    </row>
    <row r="406" ht="24.75" customHeight="1">
      <c r="A406" s="13"/>
      <c r="B406" s="13"/>
      <c r="C406" s="129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2"/>
      <c r="AM406" s="12"/>
      <c r="AN406" s="13"/>
      <c r="AO406" s="13"/>
      <c r="AP406" s="13"/>
      <c r="AQ406" s="13"/>
      <c r="AR406" s="13"/>
      <c r="AS406" s="13"/>
    </row>
    <row r="407" ht="24.75" customHeight="1">
      <c r="A407" s="13"/>
      <c r="B407" s="13"/>
      <c r="C407" s="129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2"/>
      <c r="AM407" s="12"/>
      <c r="AN407" s="13"/>
      <c r="AO407" s="13"/>
      <c r="AP407" s="13"/>
      <c r="AQ407" s="13"/>
      <c r="AR407" s="13"/>
      <c r="AS407" s="13"/>
    </row>
    <row r="408" ht="24.75" customHeight="1">
      <c r="A408" s="13"/>
      <c r="B408" s="13"/>
      <c r="C408" s="129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2"/>
      <c r="AM408" s="12"/>
      <c r="AN408" s="13"/>
      <c r="AO408" s="13"/>
      <c r="AP408" s="13"/>
      <c r="AQ408" s="13"/>
      <c r="AR408" s="13"/>
      <c r="AS408" s="13"/>
    </row>
    <row r="409" ht="24.75" customHeight="1">
      <c r="A409" s="13"/>
      <c r="B409" s="13"/>
      <c r="C409" s="129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2"/>
      <c r="AM409" s="12"/>
      <c r="AN409" s="13"/>
      <c r="AO409" s="13"/>
      <c r="AP409" s="13"/>
      <c r="AQ409" s="13"/>
      <c r="AR409" s="13"/>
      <c r="AS409" s="13"/>
    </row>
    <row r="410" ht="24.75" customHeight="1">
      <c r="A410" s="13"/>
      <c r="B410" s="13"/>
      <c r="C410" s="129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2"/>
      <c r="AM410" s="12"/>
      <c r="AN410" s="13"/>
      <c r="AO410" s="13"/>
      <c r="AP410" s="13"/>
      <c r="AQ410" s="13"/>
      <c r="AR410" s="13"/>
      <c r="AS410" s="13"/>
    </row>
    <row r="411" ht="24.75" customHeight="1">
      <c r="A411" s="13"/>
      <c r="B411" s="13"/>
      <c r="C411" s="129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2"/>
      <c r="AM411" s="12"/>
      <c r="AN411" s="13"/>
      <c r="AO411" s="13"/>
      <c r="AP411" s="13"/>
      <c r="AQ411" s="13"/>
      <c r="AR411" s="13"/>
      <c r="AS411" s="13"/>
    </row>
    <row r="412" ht="24.75" customHeight="1">
      <c r="A412" s="13"/>
      <c r="B412" s="13"/>
      <c r="C412" s="129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2"/>
      <c r="AM412" s="12"/>
      <c r="AN412" s="13"/>
      <c r="AO412" s="13"/>
      <c r="AP412" s="13"/>
      <c r="AQ412" s="13"/>
      <c r="AR412" s="13"/>
      <c r="AS412" s="13"/>
    </row>
    <row r="413" ht="24.75" customHeight="1">
      <c r="A413" s="13"/>
      <c r="B413" s="13"/>
      <c r="C413" s="129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2"/>
      <c r="AM413" s="12"/>
      <c r="AN413" s="13"/>
      <c r="AO413" s="13"/>
      <c r="AP413" s="13"/>
      <c r="AQ413" s="13"/>
      <c r="AR413" s="13"/>
      <c r="AS413" s="13"/>
    </row>
    <row r="414" ht="24.75" customHeight="1">
      <c r="A414" s="13"/>
      <c r="B414" s="13"/>
      <c r="C414" s="129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2"/>
      <c r="AM414" s="12"/>
      <c r="AN414" s="13"/>
      <c r="AO414" s="13"/>
      <c r="AP414" s="13"/>
      <c r="AQ414" s="13"/>
      <c r="AR414" s="13"/>
      <c r="AS414" s="13"/>
    </row>
    <row r="415" ht="24.75" customHeight="1">
      <c r="A415" s="13"/>
      <c r="B415" s="13"/>
      <c r="C415" s="129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2"/>
      <c r="AM415" s="12"/>
      <c r="AN415" s="13"/>
      <c r="AO415" s="13"/>
      <c r="AP415" s="13"/>
      <c r="AQ415" s="13"/>
      <c r="AR415" s="13"/>
      <c r="AS415" s="13"/>
    </row>
    <row r="416" ht="24.75" customHeight="1">
      <c r="A416" s="13"/>
      <c r="B416" s="13"/>
      <c r="C416" s="129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2"/>
      <c r="AM416" s="12"/>
      <c r="AN416" s="13"/>
      <c r="AO416" s="13"/>
      <c r="AP416" s="13"/>
      <c r="AQ416" s="13"/>
      <c r="AR416" s="13"/>
      <c r="AS416" s="13"/>
    </row>
    <row r="417" ht="24.75" customHeight="1">
      <c r="A417" s="13"/>
      <c r="B417" s="13"/>
      <c r="C417" s="129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2"/>
      <c r="AM417" s="12"/>
      <c r="AN417" s="13"/>
      <c r="AO417" s="13"/>
      <c r="AP417" s="13"/>
      <c r="AQ417" s="13"/>
      <c r="AR417" s="13"/>
      <c r="AS417" s="13"/>
    </row>
    <row r="418" ht="24.75" customHeight="1">
      <c r="A418" s="13"/>
      <c r="B418" s="13"/>
      <c r="C418" s="129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2"/>
      <c r="AM418" s="12"/>
      <c r="AN418" s="13"/>
      <c r="AO418" s="13"/>
      <c r="AP418" s="13"/>
      <c r="AQ418" s="13"/>
      <c r="AR418" s="13"/>
      <c r="AS418" s="13"/>
    </row>
    <row r="419" ht="24.75" customHeight="1">
      <c r="A419" s="13"/>
      <c r="B419" s="13"/>
      <c r="C419" s="129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2"/>
      <c r="AM419" s="12"/>
      <c r="AN419" s="13"/>
      <c r="AO419" s="13"/>
      <c r="AP419" s="13"/>
      <c r="AQ419" s="13"/>
      <c r="AR419" s="13"/>
      <c r="AS419" s="13"/>
    </row>
    <row r="420" ht="24.75" customHeight="1">
      <c r="A420" s="13"/>
      <c r="B420" s="13"/>
      <c r="C420" s="129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2"/>
      <c r="AM420" s="12"/>
      <c r="AN420" s="13"/>
      <c r="AO420" s="13"/>
      <c r="AP420" s="13"/>
      <c r="AQ420" s="13"/>
      <c r="AR420" s="13"/>
      <c r="AS420" s="13"/>
    </row>
    <row r="421" ht="24.75" customHeight="1">
      <c r="A421" s="13"/>
      <c r="B421" s="13"/>
      <c r="C421" s="129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2"/>
      <c r="AM421" s="12"/>
      <c r="AN421" s="13"/>
      <c r="AO421" s="13"/>
      <c r="AP421" s="13"/>
      <c r="AQ421" s="13"/>
      <c r="AR421" s="13"/>
      <c r="AS421" s="13"/>
    </row>
    <row r="422" ht="24.75" customHeight="1">
      <c r="A422" s="13"/>
      <c r="B422" s="13"/>
      <c r="C422" s="129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2"/>
      <c r="AM422" s="12"/>
      <c r="AN422" s="13"/>
      <c r="AO422" s="13"/>
      <c r="AP422" s="13"/>
      <c r="AQ422" s="13"/>
      <c r="AR422" s="13"/>
      <c r="AS422" s="13"/>
    </row>
    <row r="423" ht="24.75" customHeight="1">
      <c r="A423" s="13"/>
      <c r="B423" s="13"/>
      <c r="C423" s="129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2"/>
      <c r="AM423" s="12"/>
      <c r="AN423" s="13"/>
      <c r="AO423" s="13"/>
      <c r="AP423" s="13"/>
      <c r="AQ423" s="13"/>
      <c r="AR423" s="13"/>
      <c r="AS423" s="13"/>
    </row>
    <row r="424" ht="24.75" customHeight="1">
      <c r="A424" s="13"/>
      <c r="B424" s="13"/>
      <c r="C424" s="129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2"/>
      <c r="AM424" s="12"/>
      <c r="AN424" s="13"/>
      <c r="AO424" s="13"/>
      <c r="AP424" s="13"/>
      <c r="AQ424" s="13"/>
      <c r="AR424" s="13"/>
      <c r="AS424" s="13"/>
    </row>
    <row r="425" ht="24.75" customHeight="1">
      <c r="A425" s="13"/>
      <c r="B425" s="13"/>
      <c r="C425" s="129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2"/>
      <c r="AM425" s="12"/>
      <c r="AN425" s="13"/>
      <c r="AO425" s="13"/>
      <c r="AP425" s="13"/>
      <c r="AQ425" s="13"/>
      <c r="AR425" s="13"/>
      <c r="AS425" s="13"/>
    </row>
    <row r="426" ht="24.75" customHeight="1">
      <c r="A426" s="13"/>
      <c r="B426" s="13"/>
      <c r="C426" s="129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2"/>
      <c r="AM426" s="12"/>
      <c r="AN426" s="13"/>
      <c r="AO426" s="13"/>
      <c r="AP426" s="13"/>
      <c r="AQ426" s="13"/>
      <c r="AR426" s="13"/>
      <c r="AS426" s="13"/>
    </row>
    <row r="427" ht="24.75" customHeight="1">
      <c r="A427" s="13"/>
      <c r="B427" s="13"/>
      <c r="C427" s="129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2"/>
      <c r="AM427" s="12"/>
      <c r="AN427" s="13"/>
      <c r="AO427" s="13"/>
      <c r="AP427" s="13"/>
      <c r="AQ427" s="13"/>
      <c r="AR427" s="13"/>
      <c r="AS427" s="13"/>
    </row>
    <row r="428" ht="24.75" customHeight="1">
      <c r="A428" s="13"/>
      <c r="B428" s="13"/>
      <c r="C428" s="129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2"/>
      <c r="AM428" s="12"/>
      <c r="AN428" s="13"/>
      <c r="AO428" s="13"/>
      <c r="AP428" s="13"/>
      <c r="AQ428" s="13"/>
      <c r="AR428" s="13"/>
      <c r="AS428" s="13"/>
    </row>
    <row r="429" ht="24.75" customHeight="1">
      <c r="A429" s="13"/>
      <c r="B429" s="13"/>
      <c r="C429" s="129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2"/>
      <c r="AM429" s="12"/>
      <c r="AN429" s="13"/>
      <c r="AO429" s="13"/>
      <c r="AP429" s="13"/>
      <c r="AQ429" s="13"/>
      <c r="AR429" s="13"/>
      <c r="AS429" s="13"/>
    </row>
    <row r="430" ht="24.75" customHeight="1">
      <c r="A430" s="13"/>
      <c r="B430" s="13"/>
      <c r="C430" s="129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2"/>
      <c r="AM430" s="12"/>
      <c r="AN430" s="13"/>
      <c r="AO430" s="13"/>
      <c r="AP430" s="13"/>
      <c r="AQ430" s="13"/>
      <c r="AR430" s="13"/>
      <c r="AS430" s="13"/>
    </row>
    <row r="431" ht="24.75" customHeight="1">
      <c r="A431" s="13"/>
      <c r="B431" s="13"/>
      <c r="C431" s="129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2"/>
      <c r="AM431" s="12"/>
      <c r="AN431" s="13"/>
      <c r="AO431" s="13"/>
      <c r="AP431" s="13"/>
      <c r="AQ431" s="13"/>
      <c r="AR431" s="13"/>
      <c r="AS431" s="13"/>
    </row>
    <row r="432" ht="24.75" customHeight="1">
      <c r="A432" s="13"/>
      <c r="B432" s="13"/>
      <c r="C432" s="129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2"/>
      <c r="AM432" s="12"/>
      <c r="AN432" s="13"/>
      <c r="AO432" s="13"/>
      <c r="AP432" s="13"/>
      <c r="AQ432" s="13"/>
      <c r="AR432" s="13"/>
      <c r="AS432" s="13"/>
    </row>
    <row r="433" ht="24.75" customHeight="1">
      <c r="A433" s="13"/>
      <c r="B433" s="13"/>
      <c r="C433" s="129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2"/>
      <c r="AM433" s="12"/>
      <c r="AN433" s="13"/>
      <c r="AO433" s="13"/>
      <c r="AP433" s="13"/>
      <c r="AQ433" s="13"/>
      <c r="AR433" s="13"/>
      <c r="AS433" s="13"/>
    </row>
    <row r="434" ht="24.75" customHeight="1">
      <c r="A434" s="13"/>
      <c r="B434" s="13"/>
      <c r="C434" s="129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2"/>
      <c r="AM434" s="12"/>
      <c r="AN434" s="13"/>
      <c r="AO434" s="13"/>
      <c r="AP434" s="13"/>
      <c r="AQ434" s="13"/>
      <c r="AR434" s="13"/>
      <c r="AS434" s="13"/>
    </row>
    <row r="435" ht="24.75" customHeight="1">
      <c r="A435" s="13"/>
      <c r="B435" s="13"/>
      <c r="C435" s="129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2"/>
      <c r="AM435" s="12"/>
      <c r="AN435" s="13"/>
      <c r="AO435" s="13"/>
      <c r="AP435" s="13"/>
      <c r="AQ435" s="13"/>
      <c r="AR435" s="13"/>
      <c r="AS435" s="13"/>
    </row>
    <row r="436" ht="24.75" customHeight="1">
      <c r="A436" s="13"/>
      <c r="B436" s="13"/>
      <c r="C436" s="129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2"/>
      <c r="AM436" s="12"/>
      <c r="AN436" s="13"/>
      <c r="AO436" s="13"/>
      <c r="AP436" s="13"/>
      <c r="AQ436" s="13"/>
      <c r="AR436" s="13"/>
      <c r="AS436" s="13"/>
    </row>
    <row r="437" ht="24.75" customHeight="1">
      <c r="A437" s="13"/>
      <c r="B437" s="13"/>
      <c r="C437" s="129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2"/>
      <c r="AM437" s="12"/>
      <c r="AN437" s="13"/>
      <c r="AO437" s="13"/>
      <c r="AP437" s="13"/>
      <c r="AQ437" s="13"/>
      <c r="AR437" s="13"/>
      <c r="AS437" s="13"/>
    </row>
    <row r="438" ht="24.75" customHeight="1">
      <c r="A438" s="13"/>
      <c r="B438" s="13"/>
      <c r="C438" s="129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2"/>
      <c r="AM438" s="12"/>
      <c r="AN438" s="13"/>
      <c r="AO438" s="13"/>
      <c r="AP438" s="13"/>
      <c r="AQ438" s="13"/>
      <c r="AR438" s="13"/>
      <c r="AS438" s="13"/>
    </row>
    <row r="439" ht="24.75" customHeight="1">
      <c r="A439" s="13"/>
      <c r="B439" s="13"/>
      <c r="C439" s="129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2"/>
      <c r="AM439" s="12"/>
      <c r="AN439" s="13"/>
      <c r="AO439" s="13"/>
      <c r="AP439" s="13"/>
      <c r="AQ439" s="13"/>
      <c r="AR439" s="13"/>
      <c r="AS439" s="13"/>
    </row>
    <row r="440" ht="24.75" customHeight="1">
      <c r="A440" s="13"/>
      <c r="B440" s="13"/>
      <c r="C440" s="129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2"/>
      <c r="AM440" s="12"/>
      <c r="AN440" s="13"/>
      <c r="AO440" s="13"/>
      <c r="AP440" s="13"/>
      <c r="AQ440" s="13"/>
      <c r="AR440" s="13"/>
      <c r="AS440" s="13"/>
    </row>
    <row r="441" ht="24.75" customHeight="1">
      <c r="A441" s="13"/>
      <c r="B441" s="13"/>
      <c r="C441" s="129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2"/>
      <c r="AM441" s="12"/>
      <c r="AN441" s="13"/>
      <c r="AO441" s="13"/>
      <c r="AP441" s="13"/>
      <c r="AQ441" s="13"/>
      <c r="AR441" s="13"/>
      <c r="AS441" s="13"/>
    </row>
    <row r="442" ht="24.75" customHeight="1">
      <c r="A442" s="13"/>
      <c r="B442" s="13"/>
      <c r="C442" s="129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2"/>
      <c r="AM442" s="12"/>
      <c r="AN442" s="13"/>
      <c r="AO442" s="13"/>
      <c r="AP442" s="13"/>
      <c r="AQ442" s="13"/>
      <c r="AR442" s="13"/>
      <c r="AS442" s="13"/>
    </row>
    <row r="443" ht="24.75" customHeight="1">
      <c r="A443" s="13"/>
      <c r="B443" s="13"/>
      <c r="C443" s="129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2"/>
      <c r="AM443" s="12"/>
      <c r="AN443" s="13"/>
      <c r="AO443" s="13"/>
      <c r="AP443" s="13"/>
      <c r="AQ443" s="13"/>
      <c r="AR443" s="13"/>
      <c r="AS443" s="13"/>
    </row>
    <row r="444" ht="24.75" customHeight="1">
      <c r="A444" s="13"/>
      <c r="B444" s="13"/>
      <c r="C444" s="129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2"/>
      <c r="AM444" s="12"/>
      <c r="AN444" s="13"/>
      <c r="AO444" s="13"/>
      <c r="AP444" s="13"/>
      <c r="AQ444" s="13"/>
      <c r="AR444" s="13"/>
      <c r="AS444" s="13"/>
    </row>
    <row r="445" ht="24.75" customHeight="1">
      <c r="A445" s="13"/>
      <c r="B445" s="13"/>
      <c r="C445" s="129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2"/>
      <c r="AM445" s="12"/>
      <c r="AN445" s="13"/>
      <c r="AO445" s="13"/>
      <c r="AP445" s="13"/>
      <c r="AQ445" s="13"/>
      <c r="AR445" s="13"/>
      <c r="AS445" s="13"/>
    </row>
    <row r="446" ht="24.75" customHeight="1">
      <c r="A446" s="13"/>
      <c r="B446" s="13"/>
      <c r="C446" s="129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2"/>
      <c r="AM446" s="12"/>
      <c r="AN446" s="13"/>
      <c r="AO446" s="13"/>
      <c r="AP446" s="13"/>
      <c r="AQ446" s="13"/>
      <c r="AR446" s="13"/>
      <c r="AS446" s="13"/>
    </row>
    <row r="447" ht="24.75" customHeight="1">
      <c r="A447" s="13"/>
      <c r="B447" s="13"/>
      <c r="C447" s="129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2"/>
      <c r="AM447" s="12"/>
      <c r="AN447" s="13"/>
      <c r="AO447" s="13"/>
      <c r="AP447" s="13"/>
      <c r="AQ447" s="13"/>
      <c r="AR447" s="13"/>
      <c r="AS447" s="13"/>
    </row>
    <row r="448" ht="24.75" customHeight="1">
      <c r="A448" s="13"/>
      <c r="B448" s="13"/>
      <c r="C448" s="129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2"/>
      <c r="AM448" s="12"/>
      <c r="AN448" s="13"/>
      <c r="AO448" s="13"/>
      <c r="AP448" s="13"/>
      <c r="AQ448" s="13"/>
      <c r="AR448" s="13"/>
      <c r="AS448" s="13"/>
    </row>
    <row r="449" ht="24.75" customHeight="1">
      <c r="A449" s="13"/>
      <c r="B449" s="13"/>
      <c r="C449" s="129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2"/>
      <c r="AM449" s="12"/>
      <c r="AN449" s="13"/>
      <c r="AO449" s="13"/>
      <c r="AP449" s="13"/>
      <c r="AQ449" s="13"/>
      <c r="AR449" s="13"/>
      <c r="AS449" s="13"/>
    </row>
    <row r="450" ht="24.75" customHeight="1">
      <c r="A450" s="13"/>
      <c r="B450" s="13"/>
      <c r="C450" s="129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2"/>
      <c r="AM450" s="12"/>
      <c r="AN450" s="13"/>
      <c r="AO450" s="13"/>
      <c r="AP450" s="13"/>
      <c r="AQ450" s="13"/>
      <c r="AR450" s="13"/>
      <c r="AS450" s="13"/>
    </row>
    <row r="451" ht="24.75" customHeight="1">
      <c r="A451" s="13"/>
      <c r="B451" s="13"/>
      <c r="C451" s="129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2"/>
      <c r="AM451" s="12"/>
      <c r="AN451" s="13"/>
      <c r="AO451" s="13"/>
      <c r="AP451" s="13"/>
      <c r="AQ451" s="13"/>
      <c r="AR451" s="13"/>
      <c r="AS451" s="13"/>
    </row>
    <row r="452" ht="24.75" customHeight="1">
      <c r="A452" s="13"/>
      <c r="B452" s="13"/>
      <c r="C452" s="129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2"/>
      <c r="AM452" s="12"/>
      <c r="AN452" s="13"/>
      <c r="AO452" s="13"/>
      <c r="AP452" s="13"/>
      <c r="AQ452" s="13"/>
      <c r="AR452" s="13"/>
      <c r="AS452" s="13"/>
    </row>
    <row r="453" ht="24.75" customHeight="1">
      <c r="A453" s="13"/>
      <c r="B453" s="13"/>
      <c r="C453" s="129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2"/>
      <c r="AM453" s="12"/>
      <c r="AN453" s="13"/>
      <c r="AO453" s="13"/>
      <c r="AP453" s="13"/>
      <c r="AQ453" s="13"/>
      <c r="AR453" s="13"/>
      <c r="AS453" s="13"/>
    </row>
    <row r="454" ht="24.75" customHeight="1">
      <c r="A454" s="13"/>
      <c r="B454" s="13"/>
      <c r="C454" s="129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2"/>
      <c r="AM454" s="12"/>
      <c r="AN454" s="13"/>
      <c r="AO454" s="13"/>
      <c r="AP454" s="13"/>
      <c r="AQ454" s="13"/>
      <c r="AR454" s="13"/>
      <c r="AS454" s="13"/>
    </row>
    <row r="455" ht="24.75" customHeight="1">
      <c r="A455" s="13"/>
      <c r="B455" s="13"/>
      <c r="C455" s="129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2"/>
      <c r="AM455" s="12"/>
      <c r="AN455" s="13"/>
      <c r="AO455" s="13"/>
      <c r="AP455" s="13"/>
      <c r="AQ455" s="13"/>
      <c r="AR455" s="13"/>
      <c r="AS455" s="13"/>
    </row>
    <row r="456" ht="24.75" customHeight="1">
      <c r="A456" s="13"/>
      <c r="B456" s="13"/>
      <c r="C456" s="129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2"/>
      <c r="AM456" s="12"/>
      <c r="AN456" s="13"/>
      <c r="AO456" s="13"/>
      <c r="AP456" s="13"/>
      <c r="AQ456" s="13"/>
      <c r="AR456" s="13"/>
      <c r="AS456" s="13"/>
    </row>
    <row r="457" ht="24.75" customHeight="1">
      <c r="A457" s="13"/>
      <c r="B457" s="13"/>
      <c r="C457" s="129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2"/>
      <c r="AM457" s="12"/>
      <c r="AN457" s="13"/>
      <c r="AO457" s="13"/>
      <c r="AP457" s="13"/>
      <c r="AQ457" s="13"/>
      <c r="AR457" s="13"/>
      <c r="AS457" s="13"/>
    </row>
    <row r="458" ht="24.75" customHeight="1">
      <c r="A458" s="13"/>
      <c r="B458" s="13"/>
      <c r="C458" s="129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2"/>
      <c r="AM458" s="12"/>
      <c r="AN458" s="13"/>
      <c r="AO458" s="13"/>
      <c r="AP458" s="13"/>
      <c r="AQ458" s="13"/>
      <c r="AR458" s="13"/>
      <c r="AS458" s="13"/>
    </row>
    <row r="459" ht="24.75" customHeight="1">
      <c r="A459" s="13"/>
      <c r="B459" s="13"/>
      <c r="C459" s="129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2"/>
      <c r="AM459" s="12"/>
      <c r="AN459" s="13"/>
      <c r="AO459" s="13"/>
      <c r="AP459" s="13"/>
      <c r="AQ459" s="13"/>
      <c r="AR459" s="13"/>
      <c r="AS459" s="13"/>
    </row>
    <row r="460" ht="24.75" customHeight="1">
      <c r="A460" s="13"/>
      <c r="B460" s="13"/>
      <c r="C460" s="129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2"/>
      <c r="AM460" s="12"/>
      <c r="AN460" s="13"/>
      <c r="AO460" s="13"/>
      <c r="AP460" s="13"/>
      <c r="AQ460" s="13"/>
      <c r="AR460" s="13"/>
      <c r="AS460" s="13"/>
    </row>
    <row r="461" ht="24.75" customHeight="1">
      <c r="A461" s="13"/>
      <c r="B461" s="13"/>
      <c r="C461" s="129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2"/>
      <c r="AM461" s="12"/>
      <c r="AN461" s="13"/>
      <c r="AO461" s="13"/>
      <c r="AP461" s="13"/>
      <c r="AQ461" s="13"/>
      <c r="AR461" s="13"/>
      <c r="AS461" s="13"/>
    </row>
    <row r="462" ht="24.75" customHeight="1">
      <c r="A462" s="13"/>
      <c r="B462" s="13"/>
      <c r="C462" s="129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2"/>
      <c r="AM462" s="12"/>
      <c r="AN462" s="13"/>
      <c r="AO462" s="13"/>
      <c r="AP462" s="13"/>
      <c r="AQ462" s="13"/>
      <c r="AR462" s="13"/>
      <c r="AS462" s="13"/>
    </row>
    <row r="463" ht="24.75" customHeight="1">
      <c r="A463" s="13"/>
      <c r="B463" s="13"/>
      <c r="C463" s="129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2"/>
      <c r="AM463" s="12"/>
      <c r="AN463" s="13"/>
      <c r="AO463" s="13"/>
      <c r="AP463" s="13"/>
      <c r="AQ463" s="13"/>
      <c r="AR463" s="13"/>
      <c r="AS463" s="13"/>
    </row>
    <row r="464" ht="24.75" customHeight="1">
      <c r="A464" s="13"/>
      <c r="B464" s="13"/>
      <c r="C464" s="129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2"/>
      <c r="AM464" s="12"/>
      <c r="AN464" s="13"/>
      <c r="AO464" s="13"/>
      <c r="AP464" s="13"/>
      <c r="AQ464" s="13"/>
      <c r="AR464" s="13"/>
      <c r="AS464" s="13"/>
    </row>
    <row r="465" ht="24.75" customHeight="1">
      <c r="A465" s="13"/>
      <c r="B465" s="13"/>
      <c r="C465" s="129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2"/>
      <c r="AM465" s="12"/>
      <c r="AN465" s="13"/>
      <c r="AO465" s="13"/>
      <c r="AP465" s="13"/>
      <c r="AQ465" s="13"/>
      <c r="AR465" s="13"/>
      <c r="AS465" s="13"/>
    </row>
    <row r="466" ht="24.75" customHeight="1">
      <c r="A466" s="13"/>
      <c r="B466" s="13"/>
      <c r="C466" s="129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2"/>
      <c r="AM466" s="12"/>
      <c r="AN466" s="13"/>
      <c r="AO466" s="13"/>
      <c r="AP466" s="13"/>
      <c r="AQ466" s="13"/>
      <c r="AR466" s="13"/>
      <c r="AS466" s="13"/>
    </row>
    <row r="467" ht="24.75" customHeight="1">
      <c r="A467" s="13"/>
      <c r="B467" s="13"/>
      <c r="C467" s="129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2"/>
      <c r="AM467" s="12"/>
      <c r="AN467" s="13"/>
      <c r="AO467" s="13"/>
      <c r="AP467" s="13"/>
      <c r="AQ467" s="13"/>
      <c r="AR467" s="13"/>
      <c r="AS467" s="13"/>
    </row>
    <row r="468" ht="24.75" customHeight="1">
      <c r="A468" s="13"/>
      <c r="B468" s="13"/>
      <c r="C468" s="129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2"/>
      <c r="AM468" s="12"/>
      <c r="AN468" s="13"/>
      <c r="AO468" s="13"/>
      <c r="AP468" s="13"/>
      <c r="AQ468" s="13"/>
      <c r="AR468" s="13"/>
      <c r="AS468" s="13"/>
    </row>
    <row r="469" ht="24.75" customHeight="1">
      <c r="A469" s="13"/>
      <c r="B469" s="13"/>
      <c r="C469" s="129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2"/>
      <c r="AM469" s="12"/>
      <c r="AN469" s="13"/>
      <c r="AO469" s="13"/>
      <c r="AP469" s="13"/>
      <c r="AQ469" s="13"/>
      <c r="AR469" s="13"/>
      <c r="AS469" s="13"/>
    </row>
    <row r="470" ht="24.75" customHeight="1">
      <c r="A470" s="13"/>
      <c r="B470" s="13"/>
      <c r="C470" s="129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2"/>
      <c r="AM470" s="12"/>
      <c r="AN470" s="13"/>
      <c r="AO470" s="13"/>
      <c r="AP470" s="13"/>
      <c r="AQ470" s="13"/>
      <c r="AR470" s="13"/>
      <c r="AS470" s="13"/>
    </row>
    <row r="471" ht="24.75" customHeight="1">
      <c r="A471" s="13"/>
      <c r="B471" s="13"/>
      <c r="C471" s="129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2"/>
      <c r="AM471" s="12"/>
      <c r="AN471" s="13"/>
      <c r="AO471" s="13"/>
      <c r="AP471" s="13"/>
      <c r="AQ471" s="13"/>
      <c r="AR471" s="13"/>
      <c r="AS471" s="13"/>
    </row>
    <row r="472" ht="24.75" customHeight="1">
      <c r="A472" s="13"/>
      <c r="B472" s="13"/>
      <c r="C472" s="129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2"/>
      <c r="AM472" s="12"/>
      <c r="AN472" s="13"/>
      <c r="AO472" s="13"/>
      <c r="AP472" s="13"/>
      <c r="AQ472" s="13"/>
      <c r="AR472" s="13"/>
      <c r="AS472" s="13"/>
    </row>
    <row r="473" ht="24.75" customHeight="1">
      <c r="A473" s="13"/>
      <c r="B473" s="13"/>
      <c r="C473" s="129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2"/>
      <c r="AM473" s="12"/>
      <c r="AN473" s="13"/>
      <c r="AO473" s="13"/>
      <c r="AP473" s="13"/>
      <c r="AQ473" s="13"/>
      <c r="AR473" s="13"/>
      <c r="AS473" s="13"/>
    </row>
    <row r="474" ht="24.75" customHeight="1">
      <c r="A474" s="13"/>
      <c r="B474" s="13"/>
      <c r="C474" s="129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2"/>
      <c r="AM474" s="12"/>
      <c r="AN474" s="13"/>
      <c r="AO474" s="13"/>
      <c r="AP474" s="13"/>
      <c r="AQ474" s="13"/>
      <c r="AR474" s="13"/>
      <c r="AS474" s="13"/>
    </row>
    <row r="475" ht="24.75" customHeight="1">
      <c r="A475" s="13"/>
      <c r="B475" s="13"/>
      <c r="C475" s="129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2"/>
      <c r="AM475" s="12"/>
      <c r="AN475" s="13"/>
      <c r="AO475" s="13"/>
      <c r="AP475" s="13"/>
      <c r="AQ475" s="13"/>
      <c r="AR475" s="13"/>
      <c r="AS475" s="13"/>
    </row>
    <row r="476" ht="24.75" customHeight="1">
      <c r="A476" s="13"/>
      <c r="B476" s="13"/>
      <c r="C476" s="129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2"/>
      <c r="AM476" s="12"/>
      <c r="AN476" s="13"/>
      <c r="AO476" s="13"/>
      <c r="AP476" s="13"/>
      <c r="AQ476" s="13"/>
      <c r="AR476" s="13"/>
      <c r="AS476" s="13"/>
    </row>
    <row r="477" ht="24.75" customHeight="1">
      <c r="A477" s="13"/>
      <c r="B477" s="13"/>
      <c r="C477" s="129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2"/>
      <c r="AM477" s="12"/>
      <c r="AN477" s="13"/>
      <c r="AO477" s="13"/>
      <c r="AP477" s="13"/>
      <c r="AQ477" s="13"/>
      <c r="AR477" s="13"/>
      <c r="AS477" s="13"/>
    </row>
    <row r="478" ht="24.75" customHeight="1">
      <c r="A478" s="13"/>
      <c r="B478" s="13"/>
      <c r="C478" s="129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2"/>
      <c r="AM478" s="12"/>
      <c r="AN478" s="13"/>
      <c r="AO478" s="13"/>
      <c r="AP478" s="13"/>
      <c r="AQ478" s="13"/>
      <c r="AR478" s="13"/>
      <c r="AS478" s="13"/>
    </row>
    <row r="479" ht="24.75" customHeight="1">
      <c r="A479" s="13"/>
      <c r="B479" s="13"/>
      <c r="C479" s="129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2"/>
      <c r="AM479" s="12"/>
      <c r="AN479" s="13"/>
      <c r="AO479" s="13"/>
      <c r="AP479" s="13"/>
      <c r="AQ479" s="13"/>
      <c r="AR479" s="13"/>
      <c r="AS479" s="13"/>
    </row>
    <row r="480" ht="24.75" customHeight="1">
      <c r="A480" s="13"/>
      <c r="B480" s="13"/>
      <c r="C480" s="129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2"/>
      <c r="AM480" s="12"/>
      <c r="AN480" s="13"/>
      <c r="AO480" s="13"/>
      <c r="AP480" s="13"/>
      <c r="AQ480" s="13"/>
      <c r="AR480" s="13"/>
      <c r="AS480" s="13"/>
    </row>
    <row r="481" ht="24.75" customHeight="1">
      <c r="A481" s="13"/>
      <c r="B481" s="13"/>
      <c r="C481" s="129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2"/>
      <c r="AM481" s="12"/>
      <c r="AN481" s="13"/>
      <c r="AO481" s="13"/>
      <c r="AP481" s="13"/>
      <c r="AQ481" s="13"/>
      <c r="AR481" s="13"/>
      <c r="AS481" s="13"/>
    </row>
    <row r="482" ht="24.75" customHeight="1">
      <c r="A482" s="13"/>
      <c r="B482" s="13"/>
      <c r="C482" s="129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2"/>
      <c r="AM482" s="12"/>
      <c r="AN482" s="13"/>
      <c r="AO482" s="13"/>
      <c r="AP482" s="13"/>
      <c r="AQ482" s="13"/>
      <c r="AR482" s="13"/>
      <c r="AS482" s="13"/>
    </row>
    <row r="483" ht="24.75" customHeight="1">
      <c r="A483" s="13"/>
      <c r="B483" s="13"/>
      <c r="C483" s="129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2"/>
      <c r="AM483" s="12"/>
      <c r="AN483" s="13"/>
      <c r="AO483" s="13"/>
      <c r="AP483" s="13"/>
      <c r="AQ483" s="13"/>
      <c r="AR483" s="13"/>
      <c r="AS483" s="13"/>
    </row>
    <row r="484" ht="24.75" customHeight="1">
      <c r="A484" s="13"/>
      <c r="B484" s="13"/>
      <c r="C484" s="129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2"/>
      <c r="AM484" s="12"/>
      <c r="AN484" s="13"/>
      <c r="AO484" s="13"/>
      <c r="AP484" s="13"/>
      <c r="AQ484" s="13"/>
      <c r="AR484" s="13"/>
      <c r="AS484" s="13"/>
    </row>
    <row r="485" ht="24.75" customHeight="1">
      <c r="A485" s="13"/>
      <c r="B485" s="13"/>
      <c r="C485" s="129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2"/>
      <c r="AM485" s="12"/>
      <c r="AN485" s="13"/>
      <c r="AO485" s="13"/>
      <c r="AP485" s="13"/>
      <c r="AQ485" s="13"/>
      <c r="AR485" s="13"/>
      <c r="AS485" s="13"/>
    </row>
    <row r="486" ht="24.75" customHeight="1">
      <c r="A486" s="13"/>
      <c r="B486" s="13"/>
      <c r="C486" s="129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2"/>
      <c r="AM486" s="12"/>
      <c r="AN486" s="13"/>
      <c r="AO486" s="13"/>
      <c r="AP486" s="13"/>
      <c r="AQ486" s="13"/>
      <c r="AR486" s="13"/>
      <c r="AS486" s="13"/>
    </row>
    <row r="487" ht="24.75" customHeight="1">
      <c r="A487" s="13"/>
      <c r="B487" s="13"/>
      <c r="C487" s="129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2"/>
      <c r="AM487" s="12"/>
      <c r="AN487" s="13"/>
      <c r="AO487" s="13"/>
      <c r="AP487" s="13"/>
      <c r="AQ487" s="13"/>
      <c r="AR487" s="13"/>
      <c r="AS487" s="13"/>
    </row>
    <row r="488" ht="24.75" customHeight="1">
      <c r="A488" s="13"/>
      <c r="B488" s="13"/>
      <c r="C488" s="129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2"/>
      <c r="AM488" s="12"/>
      <c r="AN488" s="13"/>
      <c r="AO488" s="13"/>
      <c r="AP488" s="13"/>
      <c r="AQ488" s="13"/>
      <c r="AR488" s="13"/>
      <c r="AS488" s="13"/>
    </row>
    <row r="489" ht="24.75" customHeight="1">
      <c r="A489" s="13"/>
      <c r="B489" s="13"/>
      <c r="C489" s="129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2"/>
      <c r="AM489" s="12"/>
      <c r="AN489" s="13"/>
      <c r="AO489" s="13"/>
      <c r="AP489" s="13"/>
      <c r="AQ489" s="13"/>
      <c r="AR489" s="13"/>
      <c r="AS489" s="13"/>
    </row>
    <row r="490" ht="24.75" customHeight="1">
      <c r="A490" s="13"/>
      <c r="B490" s="13"/>
      <c r="C490" s="129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2"/>
      <c r="AM490" s="12"/>
      <c r="AN490" s="13"/>
      <c r="AO490" s="13"/>
      <c r="AP490" s="13"/>
      <c r="AQ490" s="13"/>
      <c r="AR490" s="13"/>
      <c r="AS490" s="13"/>
    </row>
    <row r="491" ht="24.75" customHeight="1">
      <c r="A491" s="13"/>
      <c r="B491" s="13"/>
      <c r="C491" s="129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2"/>
      <c r="AM491" s="12"/>
      <c r="AN491" s="13"/>
      <c r="AO491" s="13"/>
      <c r="AP491" s="13"/>
      <c r="AQ491" s="13"/>
      <c r="AR491" s="13"/>
      <c r="AS491" s="13"/>
    </row>
    <row r="492" ht="24.75" customHeight="1">
      <c r="A492" s="13"/>
      <c r="B492" s="13"/>
      <c r="C492" s="129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2"/>
      <c r="AM492" s="12"/>
      <c r="AN492" s="13"/>
      <c r="AO492" s="13"/>
      <c r="AP492" s="13"/>
      <c r="AQ492" s="13"/>
      <c r="AR492" s="13"/>
      <c r="AS492" s="13"/>
    </row>
    <row r="493" ht="24.75" customHeight="1">
      <c r="A493" s="13"/>
      <c r="B493" s="13"/>
      <c r="C493" s="129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2"/>
      <c r="AM493" s="12"/>
      <c r="AN493" s="13"/>
      <c r="AO493" s="13"/>
      <c r="AP493" s="13"/>
      <c r="AQ493" s="13"/>
      <c r="AR493" s="13"/>
      <c r="AS493" s="13"/>
    </row>
    <row r="494" ht="24.75" customHeight="1">
      <c r="A494" s="13"/>
      <c r="B494" s="13"/>
      <c r="C494" s="129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2"/>
      <c r="AM494" s="12"/>
      <c r="AN494" s="13"/>
      <c r="AO494" s="13"/>
      <c r="AP494" s="13"/>
      <c r="AQ494" s="13"/>
      <c r="AR494" s="13"/>
      <c r="AS494" s="13"/>
    </row>
    <row r="495" ht="24.75" customHeight="1">
      <c r="A495" s="13"/>
      <c r="B495" s="13"/>
      <c r="C495" s="129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2"/>
      <c r="AM495" s="12"/>
      <c r="AN495" s="13"/>
      <c r="AO495" s="13"/>
      <c r="AP495" s="13"/>
      <c r="AQ495" s="13"/>
      <c r="AR495" s="13"/>
      <c r="AS495" s="13"/>
    </row>
    <row r="496" ht="24.75" customHeight="1">
      <c r="A496" s="13"/>
      <c r="B496" s="13"/>
      <c r="C496" s="129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2"/>
      <c r="AM496" s="12"/>
      <c r="AN496" s="13"/>
      <c r="AO496" s="13"/>
      <c r="AP496" s="13"/>
      <c r="AQ496" s="13"/>
      <c r="AR496" s="13"/>
      <c r="AS496" s="13"/>
    </row>
    <row r="497" ht="24.75" customHeight="1">
      <c r="A497" s="13"/>
      <c r="B497" s="13"/>
      <c r="C497" s="129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2"/>
      <c r="AM497" s="12"/>
      <c r="AN497" s="13"/>
      <c r="AO497" s="13"/>
      <c r="AP497" s="13"/>
      <c r="AQ497" s="13"/>
      <c r="AR497" s="13"/>
      <c r="AS497" s="13"/>
    </row>
    <row r="498" ht="24.75" customHeight="1">
      <c r="A498" s="13"/>
      <c r="B498" s="13"/>
      <c r="C498" s="129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2"/>
      <c r="AM498" s="12"/>
      <c r="AN498" s="13"/>
      <c r="AO498" s="13"/>
      <c r="AP498" s="13"/>
      <c r="AQ498" s="13"/>
      <c r="AR498" s="13"/>
      <c r="AS498" s="13"/>
    </row>
    <row r="499" ht="24.75" customHeight="1">
      <c r="A499" s="13"/>
      <c r="B499" s="13"/>
      <c r="C499" s="129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2"/>
      <c r="AM499" s="12"/>
      <c r="AN499" s="13"/>
      <c r="AO499" s="13"/>
      <c r="AP499" s="13"/>
      <c r="AQ499" s="13"/>
      <c r="AR499" s="13"/>
      <c r="AS499" s="13"/>
    </row>
    <row r="500" ht="24.75" customHeight="1">
      <c r="A500" s="13"/>
      <c r="B500" s="13"/>
      <c r="C500" s="129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2"/>
      <c r="AM500" s="12"/>
      <c r="AN500" s="13"/>
      <c r="AO500" s="13"/>
      <c r="AP500" s="13"/>
      <c r="AQ500" s="13"/>
      <c r="AR500" s="13"/>
      <c r="AS500" s="13"/>
    </row>
    <row r="501" ht="24.75" customHeight="1">
      <c r="A501" s="13"/>
      <c r="B501" s="13"/>
      <c r="C501" s="129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2"/>
      <c r="AM501" s="12"/>
      <c r="AN501" s="13"/>
      <c r="AO501" s="13"/>
      <c r="AP501" s="13"/>
      <c r="AQ501" s="13"/>
      <c r="AR501" s="13"/>
      <c r="AS501" s="13"/>
    </row>
    <row r="502" ht="24.75" customHeight="1">
      <c r="A502" s="13"/>
      <c r="B502" s="13"/>
      <c r="C502" s="129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2"/>
      <c r="AM502" s="12"/>
      <c r="AN502" s="13"/>
      <c r="AO502" s="13"/>
      <c r="AP502" s="13"/>
      <c r="AQ502" s="13"/>
      <c r="AR502" s="13"/>
      <c r="AS502" s="13"/>
    </row>
    <row r="503" ht="24.75" customHeight="1">
      <c r="A503" s="13"/>
      <c r="B503" s="13"/>
      <c r="C503" s="129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2"/>
      <c r="AM503" s="12"/>
      <c r="AN503" s="13"/>
      <c r="AO503" s="13"/>
      <c r="AP503" s="13"/>
      <c r="AQ503" s="13"/>
      <c r="AR503" s="13"/>
      <c r="AS503" s="13"/>
    </row>
    <row r="504" ht="24.75" customHeight="1">
      <c r="A504" s="13"/>
      <c r="B504" s="13"/>
      <c r="C504" s="129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2"/>
      <c r="AM504" s="12"/>
      <c r="AN504" s="13"/>
      <c r="AO504" s="13"/>
      <c r="AP504" s="13"/>
      <c r="AQ504" s="13"/>
      <c r="AR504" s="13"/>
      <c r="AS504" s="13"/>
    </row>
    <row r="505" ht="24.75" customHeight="1">
      <c r="A505" s="13"/>
      <c r="B505" s="13"/>
      <c r="C505" s="129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2"/>
      <c r="AM505" s="12"/>
      <c r="AN505" s="13"/>
      <c r="AO505" s="13"/>
      <c r="AP505" s="13"/>
      <c r="AQ505" s="13"/>
      <c r="AR505" s="13"/>
      <c r="AS505" s="13"/>
    </row>
    <row r="506" ht="24.75" customHeight="1">
      <c r="A506" s="13"/>
      <c r="B506" s="13"/>
      <c r="C506" s="129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2"/>
      <c r="AM506" s="12"/>
      <c r="AN506" s="13"/>
      <c r="AO506" s="13"/>
      <c r="AP506" s="13"/>
      <c r="AQ506" s="13"/>
      <c r="AR506" s="13"/>
      <c r="AS506" s="13"/>
    </row>
    <row r="507" ht="24.75" customHeight="1">
      <c r="A507" s="13"/>
      <c r="B507" s="13"/>
      <c r="C507" s="129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2"/>
      <c r="AM507" s="12"/>
      <c r="AN507" s="13"/>
      <c r="AO507" s="13"/>
      <c r="AP507" s="13"/>
      <c r="AQ507" s="13"/>
      <c r="AR507" s="13"/>
      <c r="AS507" s="13"/>
    </row>
    <row r="508" ht="24.75" customHeight="1">
      <c r="A508" s="13"/>
      <c r="B508" s="13"/>
      <c r="C508" s="129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2"/>
      <c r="AM508" s="12"/>
      <c r="AN508" s="13"/>
      <c r="AO508" s="13"/>
      <c r="AP508" s="13"/>
      <c r="AQ508" s="13"/>
      <c r="AR508" s="13"/>
      <c r="AS508" s="13"/>
    </row>
    <row r="509" ht="24.75" customHeight="1">
      <c r="A509" s="13"/>
      <c r="B509" s="13"/>
      <c r="C509" s="129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2"/>
      <c r="AM509" s="12"/>
      <c r="AN509" s="13"/>
      <c r="AO509" s="13"/>
      <c r="AP509" s="13"/>
      <c r="AQ509" s="13"/>
      <c r="AR509" s="13"/>
      <c r="AS509" s="13"/>
    </row>
    <row r="510" ht="24.75" customHeight="1">
      <c r="A510" s="13"/>
      <c r="B510" s="13"/>
      <c r="C510" s="129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2"/>
      <c r="AM510" s="12"/>
      <c r="AN510" s="13"/>
      <c r="AO510" s="13"/>
      <c r="AP510" s="13"/>
      <c r="AQ510" s="13"/>
      <c r="AR510" s="13"/>
      <c r="AS510" s="13"/>
    </row>
    <row r="511" ht="24.75" customHeight="1">
      <c r="A511" s="13"/>
      <c r="B511" s="13"/>
      <c r="C511" s="129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2"/>
      <c r="AM511" s="12"/>
      <c r="AN511" s="13"/>
      <c r="AO511" s="13"/>
      <c r="AP511" s="13"/>
      <c r="AQ511" s="13"/>
      <c r="AR511" s="13"/>
      <c r="AS511" s="13"/>
    </row>
    <row r="512" ht="24.75" customHeight="1">
      <c r="A512" s="13"/>
      <c r="B512" s="13"/>
      <c r="C512" s="129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2"/>
      <c r="AM512" s="12"/>
      <c r="AN512" s="13"/>
      <c r="AO512" s="13"/>
      <c r="AP512" s="13"/>
      <c r="AQ512" s="13"/>
      <c r="AR512" s="13"/>
      <c r="AS512" s="13"/>
    </row>
    <row r="513" ht="24.75" customHeight="1">
      <c r="A513" s="13"/>
      <c r="B513" s="13"/>
      <c r="C513" s="129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2"/>
      <c r="AM513" s="12"/>
      <c r="AN513" s="13"/>
      <c r="AO513" s="13"/>
      <c r="AP513" s="13"/>
      <c r="AQ513" s="13"/>
      <c r="AR513" s="13"/>
      <c r="AS513" s="13"/>
    </row>
    <row r="514" ht="24.75" customHeight="1">
      <c r="A514" s="13"/>
      <c r="B514" s="13"/>
      <c r="C514" s="129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2"/>
      <c r="AM514" s="12"/>
      <c r="AN514" s="13"/>
      <c r="AO514" s="13"/>
      <c r="AP514" s="13"/>
      <c r="AQ514" s="13"/>
      <c r="AR514" s="13"/>
      <c r="AS514" s="13"/>
    </row>
    <row r="515" ht="24.75" customHeight="1">
      <c r="A515" s="13"/>
      <c r="B515" s="13"/>
      <c r="C515" s="129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2"/>
      <c r="AM515" s="12"/>
      <c r="AN515" s="13"/>
      <c r="AO515" s="13"/>
      <c r="AP515" s="13"/>
      <c r="AQ515" s="13"/>
      <c r="AR515" s="13"/>
      <c r="AS515" s="13"/>
    </row>
    <row r="516" ht="24.75" customHeight="1">
      <c r="A516" s="13"/>
      <c r="B516" s="13"/>
      <c r="C516" s="129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2"/>
      <c r="AM516" s="12"/>
      <c r="AN516" s="13"/>
      <c r="AO516" s="13"/>
      <c r="AP516" s="13"/>
      <c r="AQ516" s="13"/>
      <c r="AR516" s="13"/>
      <c r="AS516" s="13"/>
    </row>
    <row r="517" ht="24.75" customHeight="1">
      <c r="A517" s="13"/>
      <c r="B517" s="13"/>
      <c r="C517" s="129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2"/>
      <c r="AM517" s="12"/>
      <c r="AN517" s="13"/>
      <c r="AO517" s="13"/>
      <c r="AP517" s="13"/>
      <c r="AQ517" s="13"/>
      <c r="AR517" s="13"/>
      <c r="AS517" s="13"/>
    </row>
    <row r="518" ht="24.75" customHeight="1">
      <c r="A518" s="13"/>
      <c r="B518" s="13"/>
      <c r="C518" s="129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2"/>
      <c r="AM518" s="12"/>
      <c r="AN518" s="13"/>
      <c r="AO518" s="13"/>
      <c r="AP518" s="13"/>
      <c r="AQ518" s="13"/>
      <c r="AR518" s="13"/>
      <c r="AS518" s="13"/>
    </row>
    <row r="519" ht="24.75" customHeight="1">
      <c r="A519" s="13"/>
      <c r="B519" s="13"/>
      <c r="C519" s="129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2"/>
      <c r="AM519" s="12"/>
      <c r="AN519" s="13"/>
      <c r="AO519" s="13"/>
      <c r="AP519" s="13"/>
      <c r="AQ519" s="13"/>
      <c r="AR519" s="13"/>
      <c r="AS519" s="13"/>
    </row>
    <row r="520" ht="24.75" customHeight="1">
      <c r="A520" s="13"/>
      <c r="B520" s="13"/>
      <c r="C520" s="129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2"/>
      <c r="AM520" s="12"/>
      <c r="AN520" s="13"/>
      <c r="AO520" s="13"/>
      <c r="AP520" s="13"/>
      <c r="AQ520" s="13"/>
      <c r="AR520" s="13"/>
      <c r="AS520" s="13"/>
    </row>
    <row r="521" ht="24.75" customHeight="1">
      <c r="A521" s="13"/>
      <c r="B521" s="13"/>
      <c r="C521" s="129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2"/>
      <c r="AM521" s="12"/>
      <c r="AN521" s="13"/>
      <c r="AO521" s="13"/>
      <c r="AP521" s="13"/>
      <c r="AQ521" s="13"/>
      <c r="AR521" s="13"/>
      <c r="AS521" s="13"/>
    </row>
    <row r="522" ht="24.75" customHeight="1">
      <c r="A522" s="13"/>
      <c r="B522" s="13"/>
      <c r="C522" s="129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2"/>
      <c r="AM522" s="12"/>
      <c r="AN522" s="13"/>
      <c r="AO522" s="13"/>
      <c r="AP522" s="13"/>
      <c r="AQ522" s="13"/>
      <c r="AR522" s="13"/>
      <c r="AS522" s="13"/>
    </row>
    <row r="523" ht="24.75" customHeight="1">
      <c r="A523" s="13"/>
      <c r="B523" s="13"/>
      <c r="C523" s="129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2"/>
      <c r="AM523" s="12"/>
      <c r="AN523" s="13"/>
      <c r="AO523" s="13"/>
      <c r="AP523" s="13"/>
      <c r="AQ523" s="13"/>
      <c r="AR523" s="13"/>
      <c r="AS523" s="13"/>
    </row>
    <row r="524" ht="24.75" customHeight="1">
      <c r="A524" s="13"/>
      <c r="B524" s="13"/>
      <c r="C524" s="129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2"/>
      <c r="AM524" s="12"/>
      <c r="AN524" s="13"/>
      <c r="AO524" s="13"/>
      <c r="AP524" s="13"/>
      <c r="AQ524" s="13"/>
      <c r="AR524" s="13"/>
      <c r="AS524" s="13"/>
    </row>
    <row r="525" ht="24.75" customHeight="1">
      <c r="A525" s="13"/>
      <c r="B525" s="13"/>
      <c r="C525" s="129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2"/>
      <c r="AM525" s="12"/>
      <c r="AN525" s="13"/>
      <c r="AO525" s="13"/>
      <c r="AP525" s="13"/>
      <c r="AQ525" s="13"/>
      <c r="AR525" s="13"/>
      <c r="AS525" s="13"/>
    </row>
    <row r="526" ht="24.75" customHeight="1">
      <c r="A526" s="13"/>
      <c r="B526" s="13"/>
      <c r="C526" s="129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2"/>
      <c r="AM526" s="12"/>
      <c r="AN526" s="13"/>
      <c r="AO526" s="13"/>
      <c r="AP526" s="13"/>
      <c r="AQ526" s="13"/>
      <c r="AR526" s="13"/>
      <c r="AS526" s="13"/>
    </row>
    <row r="527" ht="24.75" customHeight="1">
      <c r="A527" s="13"/>
      <c r="B527" s="13"/>
      <c r="C527" s="129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2"/>
      <c r="AM527" s="12"/>
      <c r="AN527" s="13"/>
      <c r="AO527" s="13"/>
      <c r="AP527" s="13"/>
      <c r="AQ527" s="13"/>
      <c r="AR527" s="13"/>
      <c r="AS527" s="13"/>
    </row>
    <row r="528" ht="24.75" customHeight="1">
      <c r="A528" s="13"/>
      <c r="B528" s="13"/>
      <c r="C528" s="129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2"/>
      <c r="AM528" s="12"/>
      <c r="AN528" s="13"/>
      <c r="AO528" s="13"/>
      <c r="AP528" s="13"/>
      <c r="AQ528" s="13"/>
      <c r="AR528" s="13"/>
      <c r="AS528" s="13"/>
    </row>
    <row r="529" ht="24.75" customHeight="1">
      <c r="A529" s="13"/>
      <c r="B529" s="13"/>
      <c r="C529" s="129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2"/>
      <c r="AM529" s="12"/>
      <c r="AN529" s="13"/>
      <c r="AO529" s="13"/>
      <c r="AP529" s="13"/>
      <c r="AQ529" s="13"/>
      <c r="AR529" s="13"/>
      <c r="AS529" s="13"/>
    </row>
    <row r="530" ht="24.75" customHeight="1">
      <c r="A530" s="13"/>
      <c r="B530" s="13"/>
      <c r="C530" s="129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2"/>
      <c r="AM530" s="12"/>
      <c r="AN530" s="13"/>
      <c r="AO530" s="13"/>
      <c r="AP530" s="13"/>
      <c r="AQ530" s="13"/>
      <c r="AR530" s="13"/>
      <c r="AS530" s="13"/>
    </row>
    <row r="531" ht="24.75" customHeight="1">
      <c r="A531" s="13"/>
      <c r="B531" s="13"/>
      <c r="C531" s="129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2"/>
      <c r="AM531" s="12"/>
      <c r="AN531" s="13"/>
      <c r="AO531" s="13"/>
      <c r="AP531" s="13"/>
      <c r="AQ531" s="13"/>
      <c r="AR531" s="13"/>
      <c r="AS531" s="13"/>
    </row>
    <row r="532" ht="24.75" customHeight="1">
      <c r="A532" s="13"/>
      <c r="B532" s="13"/>
      <c r="C532" s="129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2"/>
      <c r="AM532" s="12"/>
      <c r="AN532" s="13"/>
      <c r="AO532" s="13"/>
      <c r="AP532" s="13"/>
      <c r="AQ532" s="13"/>
      <c r="AR532" s="13"/>
      <c r="AS532" s="13"/>
    </row>
    <row r="533" ht="24.75" customHeight="1">
      <c r="A533" s="13"/>
      <c r="B533" s="13"/>
      <c r="C533" s="129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2"/>
      <c r="AM533" s="12"/>
      <c r="AN533" s="13"/>
      <c r="AO533" s="13"/>
      <c r="AP533" s="13"/>
      <c r="AQ533" s="13"/>
      <c r="AR533" s="13"/>
      <c r="AS533" s="13"/>
    </row>
    <row r="534" ht="24.75" customHeight="1">
      <c r="A534" s="13"/>
      <c r="B534" s="13"/>
      <c r="C534" s="129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2"/>
      <c r="AM534" s="12"/>
      <c r="AN534" s="13"/>
      <c r="AO534" s="13"/>
      <c r="AP534" s="13"/>
      <c r="AQ534" s="13"/>
      <c r="AR534" s="13"/>
      <c r="AS534" s="13"/>
    </row>
    <row r="535" ht="24.75" customHeight="1">
      <c r="A535" s="13"/>
      <c r="B535" s="13"/>
      <c r="C535" s="129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2"/>
      <c r="AM535" s="12"/>
      <c r="AN535" s="13"/>
      <c r="AO535" s="13"/>
      <c r="AP535" s="13"/>
      <c r="AQ535" s="13"/>
      <c r="AR535" s="13"/>
      <c r="AS535" s="13"/>
    </row>
    <row r="536" ht="24.75" customHeight="1">
      <c r="A536" s="13"/>
      <c r="B536" s="13"/>
      <c r="C536" s="129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2"/>
      <c r="AM536" s="12"/>
      <c r="AN536" s="13"/>
      <c r="AO536" s="13"/>
      <c r="AP536" s="13"/>
      <c r="AQ536" s="13"/>
      <c r="AR536" s="13"/>
      <c r="AS536" s="13"/>
    </row>
    <row r="537" ht="24.75" customHeight="1">
      <c r="A537" s="13"/>
      <c r="B537" s="13"/>
      <c r="C537" s="129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2"/>
      <c r="AM537" s="12"/>
      <c r="AN537" s="13"/>
      <c r="AO537" s="13"/>
      <c r="AP537" s="13"/>
      <c r="AQ537" s="13"/>
      <c r="AR537" s="13"/>
      <c r="AS537" s="13"/>
    </row>
    <row r="538" ht="24.75" customHeight="1">
      <c r="A538" s="13"/>
      <c r="B538" s="13"/>
      <c r="C538" s="129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2"/>
      <c r="AM538" s="12"/>
      <c r="AN538" s="13"/>
      <c r="AO538" s="13"/>
      <c r="AP538" s="13"/>
      <c r="AQ538" s="13"/>
      <c r="AR538" s="13"/>
      <c r="AS538" s="13"/>
    </row>
    <row r="539" ht="24.75" customHeight="1">
      <c r="A539" s="13"/>
      <c r="B539" s="13"/>
      <c r="C539" s="129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2"/>
      <c r="AM539" s="12"/>
      <c r="AN539" s="13"/>
      <c r="AO539" s="13"/>
      <c r="AP539" s="13"/>
      <c r="AQ539" s="13"/>
      <c r="AR539" s="13"/>
      <c r="AS539" s="13"/>
    </row>
    <row r="540" ht="24.75" customHeight="1">
      <c r="A540" s="13"/>
      <c r="B540" s="13"/>
      <c r="C540" s="129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2"/>
      <c r="AM540" s="12"/>
      <c r="AN540" s="13"/>
      <c r="AO540" s="13"/>
      <c r="AP540" s="13"/>
      <c r="AQ540" s="13"/>
      <c r="AR540" s="13"/>
      <c r="AS540" s="13"/>
    </row>
    <row r="541" ht="24.75" customHeight="1">
      <c r="A541" s="13"/>
      <c r="B541" s="13"/>
      <c r="C541" s="129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2"/>
      <c r="AM541" s="12"/>
      <c r="AN541" s="13"/>
      <c r="AO541" s="13"/>
      <c r="AP541" s="13"/>
      <c r="AQ541" s="13"/>
      <c r="AR541" s="13"/>
      <c r="AS541" s="13"/>
    </row>
    <row r="542" ht="24.75" customHeight="1">
      <c r="A542" s="13"/>
      <c r="B542" s="13"/>
      <c r="C542" s="129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2"/>
      <c r="AM542" s="12"/>
      <c r="AN542" s="13"/>
      <c r="AO542" s="13"/>
      <c r="AP542" s="13"/>
      <c r="AQ542" s="13"/>
      <c r="AR542" s="13"/>
      <c r="AS542" s="13"/>
    </row>
    <row r="543" ht="24.75" customHeight="1">
      <c r="A543" s="13"/>
      <c r="B543" s="13"/>
      <c r="C543" s="129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2"/>
      <c r="AM543" s="12"/>
      <c r="AN543" s="13"/>
      <c r="AO543" s="13"/>
      <c r="AP543" s="13"/>
      <c r="AQ543" s="13"/>
      <c r="AR543" s="13"/>
      <c r="AS543" s="13"/>
    </row>
    <row r="544" ht="24.75" customHeight="1">
      <c r="A544" s="13"/>
      <c r="B544" s="13"/>
      <c r="C544" s="129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2"/>
      <c r="AM544" s="12"/>
      <c r="AN544" s="13"/>
      <c r="AO544" s="13"/>
      <c r="AP544" s="13"/>
      <c r="AQ544" s="13"/>
      <c r="AR544" s="13"/>
      <c r="AS544" s="13"/>
    </row>
    <row r="545" ht="24.75" customHeight="1">
      <c r="A545" s="13"/>
      <c r="B545" s="13"/>
      <c r="C545" s="129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2"/>
      <c r="AM545" s="12"/>
      <c r="AN545" s="13"/>
      <c r="AO545" s="13"/>
      <c r="AP545" s="13"/>
      <c r="AQ545" s="13"/>
      <c r="AR545" s="13"/>
      <c r="AS545" s="13"/>
    </row>
    <row r="546" ht="24.75" customHeight="1">
      <c r="A546" s="13"/>
      <c r="B546" s="13"/>
      <c r="C546" s="129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2"/>
      <c r="AM546" s="12"/>
      <c r="AN546" s="13"/>
      <c r="AO546" s="13"/>
      <c r="AP546" s="13"/>
      <c r="AQ546" s="13"/>
      <c r="AR546" s="13"/>
      <c r="AS546" s="13"/>
    </row>
    <row r="547" ht="24.75" customHeight="1">
      <c r="A547" s="13"/>
      <c r="B547" s="13"/>
      <c r="C547" s="129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2"/>
      <c r="AM547" s="12"/>
      <c r="AN547" s="13"/>
      <c r="AO547" s="13"/>
      <c r="AP547" s="13"/>
      <c r="AQ547" s="13"/>
      <c r="AR547" s="13"/>
      <c r="AS547" s="13"/>
    </row>
    <row r="548" ht="24.75" customHeight="1">
      <c r="A548" s="13"/>
      <c r="B548" s="13"/>
      <c r="C548" s="129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2"/>
      <c r="AM548" s="12"/>
      <c r="AN548" s="13"/>
      <c r="AO548" s="13"/>
      <c r="AP548" s="13"/>
      <c r="AQ548" s="13"/>
      <c r="AR548" s="13"/>
      <c r="AS548" s="13"/>
    </row>
    <row r="549" ht="24.75" customHeight="1">
      <c r="A549" s="13"/>
      <c r="B549" s="13"/>
      <c r="C549" s="129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2"/>
      <c r="AM549" s="12"/>
      <c r="AN549" s="13"/>
      <c r="AO549" s="13"/>
      <c r="AP549" s="13"/>
      <c r="AQ549" s="13"/>
      <c r="AR549" s="13"/>
      <c r="AS549" s="13"/>
    </row>
    <row r="550" ht="24.75" customHeight="1">
      <c r="A550" s="13"/>
      <c r="B550" s="13"/>
      <c r="C550" s="129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2"/>
      <c r="AM550" s="12"/>
      <c r="AN550" s="13"/>
      <c r="AO550" s="13"/>
      <c r="AP550" s="13"/>
      <c r="AQ550" s="13"/>
      <c r="AR550" s="13"/>
      <c r="AS550" s="13"/>
    </row>
    <row r="551" ht="24.75" customHeight="1">
      <c r="A551" s="13"/>
      <c r="B551" s="13"/>
      <c r="C551" s="129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2"/>
      <c r="AM551" s="12"/>
      <c r="AN551" s="13"/>
      <c r="AO551" s="13"/>
      <c r="AP551" s="13"/>
      <c r="AQ551" s="13"/>
      <c r="AR551" s="13"/>
      <c r="AS551" s="13"/>
    </row>
    <row r="552" ht="24.75" customHeight="1">
      <c r="A552" s="13"/>
      <c r="B552" s="13"/>
      <c r="C552" s="129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2"/>
      <c r="AM552" s="12"/>
      <c r="AN552" s="13"/>
      <c r="AO552" s="13"/>
      <c r="AP552" s="13"/>
      <c r="AQ552" s="13"/>
      <c r="AR552" s="13"/>
      <c r="AS552" s="13"/>
    </row>
    <row r="553" ht="24.75" customHeight="1">
      <c r="A553" s="13"/>
      <c r="B553" s="13"/>
      <c r="C553" s="129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2"/>
      <c r="AM553" s="12"/>
      <c r="AN553" s="13"/>
      <c r="AO553" s="13"/>
      <c r="AP553" s="13"/>
      <c r="AQ553" s="13"/>
      <c r="AR553" s="13"/>
      <c r="AS553" s="13"/>
    </row>
    <row r="554" ht="24.75" customHeight="1">
      <c r="A554" s="13"/>
      <c r="B554" s="13"/>
      <c r="C554" s="129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2"/>
      <c r="AM554" s="12"/>
      <c r="AN554" s="13"/>
      <c r="AO554" s="13"/>
      <c r="AP554" s="13"/>
      <c r="AQ554" s="13"/>
      <c r="AR554" s="13"/>
      <c r="AS554" s="13"/>
    </row>
    <row r="555" ht="24.75" customHeight="1">
      <c r="A555" s="13"/>
      <c r="B555" s="13"/>
      <c r="C555" s="129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2"/>
      <c r="AM555" s="12"/>
      <c r="AN555" s="13"/>
      <c r="AO555" s="13"/>
      <c r="AP555" s="13"/>
      <c r="AQ555" s="13"/>
      <c r="AR555" s="13"/>
      <c r="AS555" s="13"/>
    </row>
    <row r="556" ht="24.75" customHeight="1">
      <c r="A556" s="13"/>
      <c r="B556" s="13"/>
      <c r="C556" s="129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2"/>
      <c r="AM556" s="12"/>
      <c r="AN556" s="13"/>
      <c r="AO556" s="13"/>
      <c r="AP556" s="13"/>
      <c r="AQ556" s="13"/>
      <c r="AR556" s="13"/>
      <c r="AS556" s="13"/>
    </row>
    <row r="557" ht="24.75" customHeight="1">
      <c r="A557" s="13"/>
      <c r="B557" s="13"/>
      <c r="C557" s="129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2"/>
      <c r="AM557" s="12"/>
      <c r="AN557" s="13"/>
      <c r="AO557" s="13"/>
      <c r="AP557" s="13"/>
      <c r="AQ557" s="13"/>
      <c r="AR557" s="13"/>
      <c r="AS557" s="13"/>
    </row>
    <row r="558" ht="24.75" customHeight="1">
      <c r="A558" s="13"/>
      <c r="B558" s="13"/>
      <c r="C558" s="129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2"/>
      <c r="AM558" s="12"/>
      <c r="AN558" s="13"/>
      <c r="AO558" s="13"/>
      <c r="AP558" s="13"/>
      <c r="AQ558" s="13"/>
      <c r="AR558" s="13"/>
      <c r="AS558" s="13"/>
    </row>
    <row r="559" ht="24.75" customHeight="1">
      <c r="A559" s="13"/>
      <c r="B559" s="13"/>
      <c r="C559" s="129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2"/>
      <c r="AM559" s="12"/>
      <c r="AN559" s="13"/>
      <c r="AO559" s="13"/>
      <c r="AP559" s="13"/>
      <c r="AQ559" s="13"/>
      <c r="AR559" s="13"/>
      <c r="AS559" s="13"/>
    </row>
    <row r="560" ht="24.75" customHeight="1">
      <c r="A560" s="13"/>
      <c r="B560" s="13"/>
      <c r="C560" s="129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2"/>
      <c r="AM560" s="12"/>
      <c r="AN560" s="13"/>
      <c r="AO560" s="13"/>
      <c r="AP560" s="13"/>
      <c r="AQ560" s="13"/>
      <c r="AR560" s="13"/>
      <c r="AS560" s="13"/>
    </row>
    <row r="561" ht="24.75" customHeight="1">
      <c r="A561" s="13"/>
      <c r="B561" s="13"/>
      <c r="C561" s="129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2"/>
      <c r="AM561" s="12"/>
      <c r="AN561" s="13"/>
      <c r="AO561" s="13"/>
      <c r="AP561" s="13"/>
      <c r="AQ561" s="13"/>
      <c r="AR561" s="13"/>
      <c r="AS561" s="13"/>
    </row>
    <row r="562" ht="24.75" customHeight="1">
      <c r="A562" s="13"/>
      <c r="B562" s="13"/>
      <c r="C562" s="129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2"/>
      <c r="AM562" s="12"/>
      <c r="AN562" s="13"/>
      <c r="AO562" s="13"/>
      <c r="AP562" s="13"/>
      <c r="AQ562" s="13"/>
      <c r="AR562" s="13"/>
      <c r="AS562" s="13"/>
    </row>
    <row r="563" ht="24.75" customHeight="1">
      <c r="A563" s="13"/>
      <c r="B563" s="13"/>
      <c r="C563" s="129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2"/>
      <c r="AM563" s="12"/>
      <c r="AN563" s="13"/>
      <c r="AO563" s="13"/>
      <c r="AP563" s="13"/>
      <c r="AQ563" s="13"/>
      <c r="AR563" s="13"/>
      <c r="AS563" s="13"/>
    </row>
    <row r="564" ht="24.75" customHeight="1">
      <c r="A564" s="13"/>
      <c r="B564" s="13"/>
      <c r="C564" s="129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2"/>
      <c r="AM564" s="12"/>
      <c r="AN564" s="13"/>
      <c r="AO564" s="13"/>
      <c r="AP564" s="13"/>
      <c r="AQ564" s="13"/>
      <c r="AR564" s="13"/>
      <c r="AS564" s="13"/>
    </row>
    <row r="565" ht="24.75" customHeight="1">
      <c r="A565" s="13"/>
      <c r="B565" s="13"/>
      <c r="C565" s="129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2"/>
      <c r="AM565" s="12"/>
      <c r="AN565" s="13"/>
      <c r="AO565" s="13"/>
      <c r="AP565" s="13"/>
      <c r="AQ565" s="13"/>
      <c r="AR565" s="13"/>
      <c r="AS565" s="13"/>
    </row>
    <row r="566" ht="24.75" customHeight="1">
      <c r="A566" s="13"/>
      <c r="B566" s="13"/>
      <c r="C566" s="129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2"/>
      <c r="AM566" s="12"/>
      <c r="AN566" s="13"/>
      <c r="AO566" s="13"/>
      <c r="AP566" s="13"/>
      <c r="AQ566" s="13"/>
      <c r="AR566" s="13"/>
      <c r="AS566" s="13"/>
    </row>
    <row r="567" ht="24.75" customHeight="1">
      <c r="A567" s="13"/>
      <c r="B567" s="13"/>
      <c r="C567" s="129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2"/>
      <c r="AM567" s="12"/>
      <c r="AN567" s="13"/>
      <c r="AO567" s="13"/>
      <c r="AP567" s="13"/>
      <c r="AQ567" s="13"/>
      <c r="AR567" s="13"/>
      <c r="AS567" s="13"/>
    </row>
    <row r="568" ht="24.75" customHeight="1">
      <c r="A568" s="13"/>
      <c r="B568" s="13"/>
      <c r="C568" s="129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2"/>
      <c r="AM568" s="12"/>
      <c r="AN568" s="13"/>
      <c r="AO568" s="13"/>
      <c r="AP568" s="13"/>
      <c r="AQ568" s="13"/>
      <c r="AR568" s="13"/>
      <c r="AS568" s="13"/>
    </row>
    <row r="569" ht="24.75" customHeight="1">
      <c r="A569" s="13"/>
      <c r="B569" s="13"/>
      <c r="C569" s="129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2"/>
      <c r="AM569" s="12"/>
      <c r="AN569" s="13"/>
      <c r="AO569" s="13"/>
      <c r="AP569" s="13"/>
      <c r="AQ569" s="13"/>
      <c r="AR569" s="13"/>
      <c r="AS569" s="13"/>
    </row>
    <row r="570" ht="24.75" customHeight="1">
      <c r="A570" s="13"/>
      <c r="B570" s="13"/>
      <c r="C570" s="129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2"/>
      <c r="AM570" s="12"/>
      <c r="AN570" s="13"/>
      <c r="AO570" s="13"/>
      <c r="AP570" s="13"/>
      <c r="AQ570" s="13"/>
      <c r="AR570" s="13"/>
      <c r="AS570" s="13"/>
    </row>
    <row r="571" ht="24.75" customHeight="1">
      <c r="A571" s="13"/>
      <c r="B571" s="13"/>
      <c r="C571" s="129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2"/>
      <c r="AM571" s="12"/>
      <c r="AN571" s="13"/>
      <c r="AO571" s="13"/>
      <c r="AP571" s="13"/>
      <c r="AQ571" s="13"/>
      <c r="AR571" s="13"/>
      <c r="AS571" s="13"/>
    </row>
    <row r="572" ht="24.75" customHeight="1">
      <c r="A572" s="13"/>
      <c r="B572" s="13"/>
      <c r="C572" s="129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2"/>
      <c r="AM572" s="12"/>
      <c r="AN572" s="13"/>
      <c r="AO572" s="13"/>
      <c r="AP572" s="13"/>
      <c r="AQ572" s="13"/>
      <c r="AR572" s="13"/>
      <c r="AS572" s="13"/>
    </row>
    <row r="573" ht="24.75" customHeight="1">
      <c r="A573" s="13"/>
      <c r="B573" s="13"/>
      <c r="C573" s="129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2"/>
      <c r="AM573" s="12"/>
      <c r="AN573" s="13"/>
      <c r="AO573" s="13"/>
      <c r="AP573" s="13"/>
      <c r="AQ573" s="13"/>
      <c r="AR573" s="13"/>
      <c r="AS573" s="13"/>
    </row>
    <row r="574" ht="24.75" customHeight="1">
      <c r="A574" s="13"/>
      <c r="B574" s="13"/>
      <c r="C574" s="129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2"/>
      <c r="AM574" s="12"/>
      <c r="AN574" s="13"/>
      <c r="AO574" s="13"/>
      <c r="AP574" s="13"/>
      <c r="AQ574" s="13"/>
      <c r="AR574" s="13"/>
      <c r="AS574" s="13"/>
    </row>
    <row r="575" ht="24.75" customHeight="1">
      <c r="A575" s="13"/>
      <c r="B575" s="13"/>
      <c r="C575" s="129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2"/>
      <c r="AM575" s="12"/>
      <c r="AN575" s="13"/>
      <c r="AO575" s="13"/>
      <c r="AP575" s="13"/>
      <c r="AQ575" s="13"/>
      <c r="AR575" s="13"/>
      <c r="AS575" s="13"/>
    </row>
    <row r="576" ht="24.75" customHeight="1">
      <c r="A576" s="13"/>
      <c r="B576" s="13"/>
      <c r="C576" s="129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2"/>
      <c r="AM576" s="12"/>
      <c r="AN576" s="13"/>
      <c r="AO576" s="13"/>
      <c r="AP576" s="13"/>
      <c r="AQ576" s="13"/>
      <c r="AR576" s="13"/>
      <c r="AS576" s="13"/>
    </row>
    <row r="577" ht="24.75" customHeight="1">
      <c r="A577" s="13"/>
      <c r="B577" s="13"/>
      <c r="C577" s="129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2"/>
      <c r="AM577" s="12"/>
      <c r="AN577" s="13"/>
      <c r="AO577" s="13"/>
      <c r="AP577" s="13"/>
      <c r="AQ577" s="13"/>
      <c r="AR577" s="13"/>
      <c r="AS577" s="13"/>
    </row>
    <row r="578" ht="24.75" customHeight="1">
      <c r="A578" s="13"/>
      <c r="B578" s="13"/>
      <c r="C578" s="129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2"/>
      <c r="AM578" s="12"/>
      <c r="AN578" s="13"/>
      <c r="AO578" s="13"/>
      <c r="AP578" s="13"/>
      <c r="AQ578" s="13"/>
      <c r="AR578" s="13"/>
      <c r="AS578" s="13"/>
    </row>
    <row r="579" ht="24.75" customHeight="1">
      <c r="A579" s="13"/>
      <c r="B579" s="13"/>
      <c r="C579" s="129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2"/>
      <c r="AM579" s="12"/>
      <c r="AN579" s="13"/>
      <c r="AO579" s="13"/>
      <c r="AP579" s="13"/>
      <c r="AQ579" s="13"/>
      <c r="AR579" s="13"/>
      <c r="AS579" s="13"/>
    </row>
    <row r="580" ht="24.75" customHeight="1">
      <c r="A580" s="13"/>
      <c r="B580" s="13"/>
      <c r="C580" s="129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2"/>
      <c r="AM580" s="12"/>
      <c r="AN580" s="13"/>
      <c r="AO580" s="13"/>
      <c r="AP580" s="13"/>
      <c r="AQ580" s="13"/>
      <c r="AR580" s="13"/>
      <c r="AS580" s="13"/>
    </row>
    <row r="581" ht="24.75" customHeight="1">
      <c r="A581" s="13"/>
      <c r="B581" s="13"/>
      <c r="C581" s="129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2"/>
      <c r="AM581" s="12"/>
      <c r="AN581" s="13"/>
      <c r="AO581" s="13"/>
      <c r="AP581" s="13"/>
      <c r="AQ581" s="13"/>
      <c r="AR581" s="13"/>
      <c r="AS581" s="13"/>
    </row>
    <row r="582" ht="24.75" customHeight="1">
      <c r="A582" s="13"/>
      <c r="B582" s="13"/>
      <c r="C582" s="129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2"/>
      <c r="AM582" s="12"/>
      <c r="AN582" s="13"/>
      <c r="AO582" s="13"/>
      <c r="AP582" s="13"/>
      <c r="AQ582" s="13"/>
      <c r="AR582" s="13"/>
      <c r="AS582" s="13"/>
    </row>
    <row r="583" ht="24.75" customHeight="1">
      <c r="A583" s="13"/>
      <c r="B583" s="13"/>
      <c r="C583" s="129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2"/>
      <c r="AM583" s="12"/>
      <c r="AN583" s="13"/>
      <c r="AO583" s="13"/>
      <c r="AP583" s="13"/>
      <c r="AQ583" s="13"/>
      <c r="AR583" s="13"/>
      <c r="AS583" s="13"/>
    </row>
    <row r="584" ht="24.75" customHeight="1">
      <c r="A584" s="13"/>
      <c r="B584" s="13"/>
      <c r="C584" s="129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2"/>
      <c r="AM584" s="12"/>
      <c r="AN584" s="13"/>
      <c r="AO584" s="13"/>
      <c r="AP584" s="13"/>
      <c r="AQ584" s="13"/>
      <c r="AR584" s="13"/>
      <c r="AS584" s="13"/>
    </row>
    <row r="585" ht="24.75" customHeight="1">
      <c r="A585" s="13"/>
      <c r="B585" s="13"/>
      <c r="C585" s="129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2"/>
      <c r="AM585" s="12"/>
      <c r="AN585" s="13"/>
      <c r="AO585" s="13"/>
      <c r="AP585" s="13"/>
      <c r="AQ585" s="13"/>
      <c r="AR585" s="13"/>
      <c r="AS585" s="13"/>
    </row>
    <row r="586" ht="24.75" customHeight="1">
      <c r="A586" s="13"/>
      <c r="B586" s="13"/>
      <c r="C586" s="129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2"/>
      <c r="AM586" s="12"/>
      <c r="AN586" s="13"/>
      <c r="AO586" s="13"/>
      <c r="AP586" s="13"/>
      <c r="AQ586" s="13"/>
      <c r="AR586" s="13"/>
      <c r="AS586" s="13"/>
    </row>
    <row r="587" ht="24.75" customHeight="1">
      <c r="A587" s="13"/>
      <c r="B587" s="13"/>
      <c r="C587" s="129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2"/>
      <c r="AM587" s="12"/>
      <c r="AN587" s="13"/>
      <c r="AO587" s="13"/>
      <c r="AP587" s="13"/>
      <c r="AQ587" s="13"/>
      <c r="AR587" s="13"/>
      <c r="AS587" s="13"/>
    </row>
    <row r="588" ht="24.75" customHeight="1">
      <c r="A588" s="13"/>
      <c r="B588" s="13"/>
      <c r="C588" s="129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2"/>
      <c r="AM588" s="12"/>
      <c r="AN588" s="13"/>
      <c r="AO588" s="13"/>
      <c r="AP588" s="13"/>
      <c r="AQ588" s="13"/>
      <c r="AR588" s="13"/>
      <c r="AS588" s="13"/>
    </row>
    <row r="589" ht="24.75" customHeight="1">
      <c r="A589" s="13"/>
      <c r="B589" s="13"/>
      <c r="C589" s="129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2"/>
      <c r="AM589" s="12"/>
      <c r="AN589" s="13"/>
      <c r="AO589" s="13"/>
      <c r="AP589" s="13"/>
      <c r="AQ589" s="13"/>
      <c r="AR589" s="13"/>
      <c r="AS589" s="13"/>
    </row>
    <row r="590" ht="24.75" customHeight="1">
      <c r="A590" s="13"/>
      <c r="B590" s="13"/>
      <c r="C590" s="129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2"/>
      <c r="AM590" s="12"/>
      <c r="AN590" s="13"/>
      <c r="AO590" s="13"/>
      <c r="AP590" s="13"/>
      <c r="AQ590" s="13"/>
      <c r="AR590" s="13"/>
      <c r="AS590" s="13"/>
    </row>
    <row r="591" ht="24.75" customHeight="1">
      <c r="A591" s="13"/>
      <c r="B591" s="13"/>
      <c r="C591" s="129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2"/>
      <c r="AM591" s="12"/>
      <c r="AN591" s="13"/>
      <c r="AO591" s="13"/>
      <c r="AP591" s="13"/>
      <c r="AQ591" s="13"/>
      <c r="AR591" s="13"/>
      <c r="AS591" s="13"/>
    </row>
    <row r="592" ht="24.75" customHeight="1">
      <c r="A592" s="13"/>
      <c r="B592" s="13"/>
      <c r="C592" s="129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2"/>
      <c r="AM592" s="12"/>
      <c r="AN592" s="13"/>
      <c r="AO592" s="13"/>
      <c r="AP592" s="13"/>
      <c r="AQ592" s="13"/>
      <c r="AR592" s="13"/>
      <c r="AS592" s="13"/>
    </row>
    <row r="593" ht="24.75" customHeight="1">
      <c r="A593" s="13"/>
      <c r="B593" s="13"/>
      <c r="C593" s="129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2"/>
      <c r="AM593" s="12"/>
      <c r="AN593" s="13"/>
      <c r="AO593" s="13"/>
      <c r="AP593" s="13"/>
      <c r="AQ593" s="13"/>
      <c r="AR593" s="13"/>
      <c r="AS593" s="13"/>
    </row>
    <row r="594" ht="24.75" customHeight="1">
      <c r="A594" s="13"/>
      <c r="B594" s="13"/>
      <c r="C594" s="129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2"/>
      <c r="AM594" s="12"/>
      <c r="AN594" s="13"/>
      <c r="AO594" s="13"/>
      <c r="AP594" s="13"/>
      <c r="AQ594" s="13"/>
      <c r="AR594" s="13"/>
      <c r="AS594" s="13"/>
    </row>
    <row r="595" ht="24.75" customHeight="1">
      <c r="A595" s="13"/>
      <c r="B595" s="13"/>
      <c r="C595" s="129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2"/>
      <c r="AM595" s="12"/>
      <c r="AN595" s="13"/>
      <c r="AO595" s="13"/>
      <c r="AP595" s="13"/>
      <c r="AQ595" s="13"/>
      <c r="AR595" s="13"/>
      <c r="AS595" s="13"/>
    </row>
    <row r="596" ht="24.75" customHeight="1">
      <c r="A596" s="13"/>
      <c r="B596" s="13"/>
      <c r="C596" s="129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2"/>
      <c r="AM596" s="12"/>
      <c r="AN596" s="13"/>
      <c r="AO596" s="13"/>
      <c r="AP596" s="13"/>
      <c r="AQ596" s="13"/>
      <c r="AR596" s="13"/>
      <c r="AS596" s="13"/>
    </row>
    <row r="597" ht="24.75" customHeight="1">
      <c r="A597" s="13"/>
      <c r="B597" s="13"/>
      <c r="C597" s="129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2"/>
      <c r="AM597" s="12"/>
      <c r="AN597" s="13"/>
      <c r="AO597" s="13"/>
      <c r="AP597" s="13"/>
      <c r="AQ597" s="13"/>
      <c r="AR597" s="13"/>
      <c r="AS597" s="13"/>
    </row>
    <row r="598" ht="24.75" customHeight="1">
      <c r="A598" s="13"/>
      <c r="B598" s="13"/>
      <c r="C598" s="129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2"/>
      <c r="AM598" s="12"/>
      <c r="AN598" s="13"/>
      <c r="AO598" s="13"/>
      <c r="AP598" s="13"/>
      <c r="AQ598" s="13"/>
      <c r="AR598" s="13"/>
      <c r="AS598" s="13"/>
    </row>
    <row r="599" ht="24.75" customHeight="1">
      <c r="A599" s="13"/>
      <c r="B599" s="13"/>
      <c r="C599" s="129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2"/>
      <c r="AM599" s="12"/>
      <c r="AN599" s="13"/>
      <c r="AO599" s="13"/>
      <c r="AP599" s="13"/>
      <c r="AQ599" s="13"/>
      <c r="AR599" s="13"/>
      <c r="AS599" s="13"/>
    </row>
    <row r="600" ht="24.75" customHeight="1">
      <c r="A600" s="13"/>
      <c r="B600" s="13"/>
      <c r="C600" s="129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2"/>
      <c r="AM600" s="12"/>
      <c r="AN600" s="13"/>
      <c r="AO600" s="13"/>
      <c r="AP600" s="13"/>
      <c r="AQ600" s="13"/>
      <c r="AR600" s="13"/>
      <c r="AS600" s="13"/>
    </row>
    <row r="601" ht="24.75" customHeight="1">
      <c r="A601" s="13"/>
      <c r="B601" s="13"/>
      <c r="C601" s="129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2"/>
      <c r="AM601" s="12"/>
      <c r="AN601" s="13"/>
      <c r="AO601" s="13"/>
      <c r="AP601" s="13"/>
      <c r="AQ601" s="13"/>
      <c r="AR601" s="13"/>
      <c r="AS601" s="13"/>
    </row>
    <row r="602" ht="24.75" customHeight="1">
      <c r="A602" s="13"/>
      <c r="B602" s="13"/>
      <c r="C602" s="129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2"/>
      <c r="AM602" s="12"/>
      <c r="AN602" s="13"/>
      <c r="AO602" s="13"/>
      <c r="AP602" s="13"/>
      <c r="AQ602" s="13"/>
      <c r="AR602" s="13"/>
      <c r="AS602" s="13"/>
    </row>
    <row r="603" ht="24.75" customHeight="1">
      <c r="A603" s="13"/>
      <c r="B603" s="13"/>
      <c r="C603" s="129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2"/>
      <c r="AM603" s="12"/>
      <c r="AN603" s="13"/>
      <c r="AO603" s="13"/>
      <c r="AP603" s="13"/>
      <c r="AQ603" s="13"/>
      <c r="AR603" s="13"/>
      <c r="AS603" s="13"/>
    </row>
    <row r="604" ht="24.75" customHeight="1">
      <c r="A604" s="13"/>
      <c r="B604" s="13"/>
      <c r="C604" s="129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2"/>
      <c r="AM604" s="12"/>
      <c r="AN604" s="13"/>
      <c r="AO604" s="13"/>
      <c r="AP604" s="13"/>
      <c r="AQ604" s="13"/>
      <c r="AR604" s="13"/>
      <c r="AS604" s="13"/>
    </row>
    <row r="605" ht="24.75" customHeight="1">
      <c r="A605" s="13"/>
      <c r="B605" s="13"/>
      <c r="C605" s="129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2"/>
      <c r="AM605" s="12"/>
      <c r="AN605" s="13"/>
      <c r="AO605" s="13"/>
      <c r="AP605" s="13"/>
      <c r="AQ605" s="13"/>
      <c r="AR605" s="13"/>
      <c r="AS605" s="13"/>
    </row>
    <row r="606" ht="24.75" customHeight="1">
      <c r="A606" s="13"/>
      <c r="B606" s="13"/>
      <c r="C606" s="129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2"/>
      <c r="AM606" s="12"/>
      <c r="AN606" s="13"/>
      <c r="AO606" s="13"/>
      <c r="AP606" s="13"/>
      <c r="AQ606" s="13"/>
      <c r="AR606" s="13"/>
      <c r="AS606" s="13"/>
    </row>
    <row r="607" ht="24.75" customHeight="1">
      <c r="A607" s="13"/>
      <c r="B607" s="13"/>
      <c r="C607" s="129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2"/>
      <c r="AM607" s="12"/>
      <c r="AN607" s="13"/>
      <c r="AO607" s="13"/>
      <c r="AP607" s="13"/>
      <c r="AQ607" s="13"/>
      <c r="AR607" s="13"/>
      <c r="AS607" s="13"/>
    </row>
    <row r="608" ht="24.75" customHeight="1">
      <c r="A608" s="13"/>
      <c r="B608" s="13"/>
      <c r="C608" s="129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2"/>
      <c r="AM608" s="12"/>
      <c r="AN608" s="13"/>
      <c r="AO608" s="13"/>
      <c r="AP608" s="13"/>
      <c r="AQ608" s="13"/>
      <c r="AR608" s="13"/>
      <c r="AS608" s="13"/>
    </row>
    <row r="609" ht="24.75" customHeight="1">
      <c r="A609" s="13"/>
      <c r="B609" s="13"/>
      <c r="C609" s="129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2"/>
      <c r="AM609" s="12"/>
      <c r="AN609" s="13"/>
      <c r="AO609" s="13"/>
      <c r="AP609" s="13"/>
      <c r="AQ609" s="13"/>
      <c r="AR609" s="13"/>
      <c r="AS609" s="13"/>
    </row>
    <row r="610" ht="24.75" customHeight="1">
      <c r="A610" s="13"/>
      <c r="B610" s="13"/>
      <c r="C610" s="129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2"/>
      <c r="AM610" s="12"/>
      <c r="AN610" s="13"/>
      <c r="AO610" s="13"/>
      <c r="AP610" s="13"/>
      <c r="AQ610" s="13"/>
      <c r="AR610" s="13"/>
      <c r="AS610" s="13"/>
    </row>
    <row r="611" ht="24.75" customHeight="1">
      <c r="A611" s="13"/>
      <c r="B611" s="13"/>
      <c r="C611" s="129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2"/>
      <c r="AM611" s="12"/>
      <c r="AN611" s="13"/>
      <c r="AO611" s="13"/>
      <c r="AP611" s="13"/>
      <c r="AQ611" s="13"/>
      <c r="AR611" s="13"/>
      <c r="AS611" s="13"/>
    </row>
    <row r="612" ht="24.75" customHeight="1">
      <c r="A612" s="13"/>
      <c r="B612" s="13"/>
      <c r="C612" s="129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2"/>
      <c r="AM612" s="12"/>
      <c r="AN612" s="13"/>
      <c r="AO612" s="13"/>
      <c r="AP612" s="13"/>
      <c r="AQ612" s="13"/>
      <c r="AR612" s="13"/>
      <c r="AS612" s="13"/>
    </row>
    <row r="613" ht="24.75" customHeight="1">
      <c r="A613" s="13"/>
      <c r="B613" s="13"/>
      <c r="C613" s="129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2"/>
      <c r="AM613" s="12"/>
      <c r="AN613" s="13"/>
      <c r="AO613" s="13"/>
      <c r="AP613" s="13"/>
      <c r="AQ613" s="13"/>
      <c r="AR613" s="13"/>
      <c r="AS613" s="13"/>
    </row>
    <row r="614" ht="24.75" customHeight="1">
      <c r="A614" s="13"/>
      <c r="B614" s="13"/>
      <c r="C614" s="129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2"/>
      <c r="AM614" s="12"/>
      <c r="AN614" s="13"/>
      <c r="AO614" s="13"/>
      <c r="AP614" s="13"/>
      <c r="AQ614" s="13"/>
      <c r="AR614" s="13"/>
      <c r="AS614" s="13"/>
    </row>
    <row r="615" ht="24.75" customHeight="1">
      <c r="A615" s="13"/>
      <c r="B615" s="13"/>
      <c r="C615" s="129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2"/>
      <c r="AM615" s="12"/>
      <c r="AN615" s="13"/>
      <c r="AO615" s="13"/>
      <c r="AP615" s="13"/>
      <c r="AQ615" s="13"/>
      <c r="AR615" s="13"/>
      <c r="AS615" s="13"/>
    </row>
    <row r="616" ht="24.75" customHeight="1">
      <c r="A616" s="13"/>
      <c r="B616" s="13"/>
      <c r="C616" s="129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2"/>
      <c r="AM616" s="12"/>
      <c r="AN616" s="13"/>
      <c r="AO616" s="13"/>
      <c r="AP616" s="13"/>
      <c r="AQ616" s="13"/>
      <c r="AR616" s="13"/>
      <c r="AS616" s="13"/>
    </row>
    <row r="617" ht="24.75" customHeight="1">
      <c r="A617" s="13"/>
      <c r="B617" s="13"/>
      <c r="C617" s="129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2"/>
      <c r="AM617" s="12"/>
      <c r="AN617" s="13"/>
      <c r="AO617" s="13"/>
      <c r="AP617" s="13"/>
      <c r="AQ617" s="13"/>
      <c r="AR617" s="13"/>
      <c r="AS617" s="13"/>
    </row>
    <row r="618" ht="24.75" customHeight="1">
      <c r="A618" s="13"/>
      <c r="B618" s="13"/>
      <c r="C618" s="129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2"/>
      <c r="AM618" s="12"/>
      <c r="AN618" s="13"/>
      <c r="AO618" s="13"/>
      <c r="AP618" s="13"/>
      <c r="AQ618" s="13"/>
      <c r="AR618" s="13"/>
      <c r="AS618" s="13"/>
    </row>
    <row r="619" ht="24.75" customHeight="1">
      <c r="A619" s="13"/>
      <c r="B619" s="13"/>
      <c r="C619" s="129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2"/>
      <c r="AM619" s="12"/>
      <c r="AN619" s="13"/>
      <c r="AO619" s="13"/>
      <c r="AP619" s="13"/>
      <c r="AQ619" s="13"/>
      <c r="AR619" s="13"/>
      <c r="AS619" s="13"/>
    </row>
    <row r="620" ht="24.75" customHeight="1">
      <c r="A620" s="13"/>
      <c r="B620" s="13"/>
      <c r="C620" s="129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2"/>
      <c r="AM620" s="12"/>
      <c r="AN620" s="13"/>
      <c r="AO620" s="13"/>
      <c r="AP620" s="13"/>
      <c r="AQ620" s="13"/>
      <c r="AR620" s="13"/>
      <c r="AS620" s="13"/>
    </row>
    <row r="621" ht="24.75" customHeight="1">
      <c r="A621" s="13"/>
      <c r="B621" s="13"/>
      <c r="C621" s="129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2"/>
      <c r="AM621" s="12"/>
      <c r="AN621" s="13"/>
      <c r="AO621" s="13"/>
      <c r="AP621" s="13"/>
      <c r="AQ621" s="13"/>
      <c r="AR621" s="13"/>
      <c r="AS621" s="13"/>
    </row>
    <row r="622" ht="24.75" customHeight="1">
      <c r="A622" s="13"/>
      <c r="B622" s="13"/>
      <c r="C622" s="129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2"/>
      <c r="AM622" s="12"/>
      <c r="AN622" s="13"/>
      <c r="AO622" s="13"/>
      <c r="AP622" s="13"/>
      <c r="AQ622" s="13"/>
      <c r="AR622" s="13"/>
      <c r="AS622" s="13"/>
    </row>
    <row r="623" ht="24.75" customHeight="1">
      <c r="A623" s="13"/>
      <c r="B623" s="13"/>
      <c r="C623" s="129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2"/>
      <c r="AM623" s="12"/>
      <c r="AN623" s="13"/>
      <c r="AO623" s="13"/>
      <c r="AP623" s="13"/>
      <c r="AQ623" s="13"/>
      <c r="AR623" s="13"/>
      <c r="AS623" s="13"/>
    </row>
    <row r="624" ht="24.75" customHeight="1">
      <c r="A624" s="13"/>
      <c r="B624" s="13"/>
      <c r="C624" s="129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2"/>
      <c r="AM624" s="12"/>
      <c r="AN624" s="13"/>
      <c r="AO624" s="13"/>
      <c r="AP624" s="13"/>
      <c r="AQ624" s="13"/>
      <c r="AR624" s="13"/>
      <c r="AS624" s="13"/>
    </row>
    <row r="625" ht="24.75" customHeight="1">
      <c r="A625" s="13"/>
      <c r="B625" s="13"/>
      <c r="C625" s="129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2"/>
      <c r="AM625" s="12"/>
      <c r="AN625" s="13"/>
      <c r="AO625" s="13"/>
      <c r="AP625" s="13"/>
      <c r="AQ625" s="13"/>
      <c r="AR625" s="13"/>
      <c r="AS625" s="13"/>
    </row>
    <row r="626" ht="24.75" customHeight="1">
      <c r="A626" s="13"/>
      <c r="B626" s="13"/>
      <c r="C626" s="129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2"/>
      <c r="AM626" s="12"/>
      <c r="AN626" s="13"/>
      <c r="AO626" s="13"/>
      <c r="AP626" s="13"/>
      <c r="AQ626" s="13"/>
      <c r="AR626" s="13"/>
      <c r="AS626" s="13"/>
    </row>
    <row r="627" ht="24.75" customHeight="1">
      <c r="A627" s="13"/>
      <c r="B627" s="13"/>
      <c r="C627" s="129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2"/>
      <c r="AM627" s="12"/>
      <c r="AN627" s="13"/>
      <c r="AO627" s="13"/>
      <c r="AP627" s="13"/>
      <c r="AQ627" s="13"/>
      <c r="AR627" s="13"/>
      <c r="AS627" s="13"/>
    </row>
    <row r="628" ht="24.75" customHeight="1">
      <c r="A628" s="13"/>
      <c r="B628" s="13"/>
      <c r="C628" s="129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2"/>
      <c r="AM628" s="12"/>
      <c r="AN628" s="13"/>
      <c r="AO628" s="13"/>
      <c r="AP628" s="13"/>
      <c r="AQ628" s="13"/>
      <c r="AR628" s="13"/>
      <c r="AS628" s="13"/>
    </row>
    <row r="629" ht="24.75" customHeight="1">
      <c r="A629" s="13"/>
      <c r="B629" s="13"/>
      <c r="C629" s="129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2"/>
      <c r="AM629" s="12"/>
      <c r="AN629" s="13"/>
      <c r="AO629" s="13"/>
      <c r="AP629" s="13"/>
      <c r="AQ629" s="13"/>
      <c r="AR629" s="13"/>
      <c r="AS629" s="13"/>
    </row>
    <row r="630" ht="24.75" customHeight="1">
      <c r="A630" s="13"/>
      <c r="B630" s="13"/>
      <c r="C630" s="129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2"/>
      <c r="AM630" s="12"/>
      <c r="AN630" s="13"/>
      <c r="AO630" s="13"/>
      <c r="AP630" s="13"/>
      <c r="AQ630" s="13"/>
      <c r="AR630" s="13"/>
      <c r="AS630" s="13"/>
    </row>
    <row r="631" ht="24.75" customHeight="1">
      <c r="A631" s="13"/>
      <c r="B631" s="13"/>
      <c r="C631" s="129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2"/>
      <c r="AM631" s="12"/>
      <c r="AN631" s="13"/>
      <c r="AO631" s="13"/>
      <c r="AP631" s="13"/>
      <c r="AQ631" s="13"/>
      <c r="AR631" s="13"/>
      <c r="AS631" s="13"/>
    </row>
    <row r="632" ht="24.75" customHeight="1">
      <c r="A632" s="13"/>
      <c r="B632" s="13"/>
      <c r="C632" s="129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2"/>
      <c r="AM632" s="12"/>
      <c r="AN632" s="13"/>
      <c r="AO632" s="13"/>
      <c r="AP632" s="13"/>
      <c r="AQ632" s="13"/>
      <c r="AR632" s="13"/>
      <c r="AS632" s="13"/>
    </row>
    <row r="633" ht="24.75" customHeight="1">
      <c r="A633" s="13"/>
      <c r="B633" s="13"/>
      <c r="C633" s="129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2"/>
      <c r="AM633" s="12"/>
      <c r="AN633" s="13"/>
      <c r="AO633" s="13"/>
      <c r="AP633" s="13"/>
      <c r="AQ633" s="13"/>
      <c r="AR633" s="13"/>
      <c r="AS633" s="13"/>
    </row>
    <row r="634" ht="24.75" customHeight="1">
      <c r="A634" s="13"/>
      <c r="B634" s="13"/>
      <c r="C634" s="129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2"/>
      <c r="AM634" s="12"/>
      <c r="AN634" s="13"/>
      <c r="AO634" s="13"/>
      <c r="AP634" s="13"/>
      <c r="AQ634" s="13"/>
      <c r="AR634" s="13"/>
      <c r="AS634" s="13"/>
    </row>
    <row r="635" ht="24.75" customHeight="1">
      <c r="A635" s="13"/>
      <c r="B635" s="13"/>
      <c r="C635" s="129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2"/>
      <c r="AM635" s="12"/>
      <c r="AN635" s="13"/>
      <c r="AO635" s="13"/>
      <c r="AP635" s="13"/>
      <c r="AQ635" s="13"/>
      <c r="AR635" s="13"/>
      <c r="AS635" s="13"/>
    </row>
    <row r="636" ht="24.75" customHeight="1">
      <c r="A636" s="13"/>
      <c r="B636" s="13"/>
      <c r="C636" s="129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2"/>
      <c r="AM636" s="12"/>
      <c r="AN636" s="13"/>
      <c r="AO636" s="13"/>
      <c r="AP636" s="13"/>
      <c r="AQ636" s="13"/>
      <c r="AR636" s="13"/>
      <c r="AS636" s="13"/>
    </row>
    <row r="637" ht="24.75" customHeight="1">
      <c r="A637" s="13"/>
      <c r="B637" s="13"/>
      <c r="C637" s="129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2"/>
      <c r="AM637" s="12"/>
      <c r="AN637" s="13"/>
      <c r="AO637" s="13"/>
      <c r="AP637" s="13"/>
      <c r="AQ637" s="13"/>
      <c r="AR637" s="13"/>
      <c r="AS637" s="13"/>
    </row>
    <row r="638" ht="24.75" customHeight="1">
      <c r="A638" s="13"/>
      <c r="B638" s="13"/>
      <c r="C638" s="129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2"/>
      <c r="AM638" s="12"/>
      <c r="AN638" s="13"/>
      <c r="AO638" s="13"/>
      <c r="AP638" s="13"/>
      <c r="AQ638" s="13"/>
      <c r="AR638" s="13"/>
      <c r="AS638" s="13"/>
    </row>
    <row r="639" ht="24.75" customHeight="1">
      <c r="A639" s="13"/>
      <c r="B639" s="13"/>
      <c r="C639" s="129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2"/>
      <c r="AM639" s="12"/>
      <c r="AN639" s="13"/>
      <c r="AO639" s="13"/>
      <c r="AP639" s="13"/>
      <c r="AQ639" s="13"/>
      <c r="AR639" s="13"/>
      <c r="AS639" s="13"/>
    </row>
    <row r="640" ht="24.75" customHeight="1">
      <c r="A640" s="13"/>
      <c r="B640" s="13"/>
      <c r="C640" s="129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2"/>
      <c r="AM640" s="12"/>
      <c r="AN640" s="13"/>
      <c r="AO640" s="13"/>
      <c r="AP640" s="13"/>
      <c r="AQ640" s="13"/>
      <c r="AR640" s="13"/>
      <c r="AS640" s="13"/>
    </row>
    <row r="641" ht="24.75" customHeight="1">
      <c r="A641" s="13"/>
      <c r="B641" s="13"/>
      <c r="C641" s="129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2"/>
      <c r="AM641" s="12"/>
      <c r="AN641" s="13"/>
      <c r="AO641" s="13"/>
      <c r="AP641" s="13"/>
      <c r="AQ641" s="13"/>
      <c r="AR641" s="13"/>
      <c r="AS641" s="13"/>
    </row>
    <row r="642" ht="24.75" customHeight="1">
      <c r="A642" s="13"/>
      <c r="B642" s="13"/>
      <c r="C642" s="129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2"/>
      <c r="AM642" s="12"/>
      <c r="AN642" s="13"/>
      <c r="AO642" s="13"/>
      <c r="AP642" s="13"/>
      <c r="AQ642" s="13"/>
      <c r="AR642" s="13"/>
      <c r="AS642" s="13"/>
    </row>
    <row r="643" ht="24.75" customHeight="1">
      <c r="A643" s="13"/>
      <c r="B643" s="13"/>
      <c r="C643" s="129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2"/>
      <c r="AM643" s="12"/>
      <c r="AN643" s="13"/>
      <c r="AO643" s="13"/>
      <c r="AP643" s="13"/>
      <c r="AQ643" s="13"/>
      <c r="AR643" s="13"/>
      <c r="AS643" s="13"/>
    </row>
    <row r="644" ht="24.75" customHeight="1">
      <c r="A644" s="13"/>
      <c r="B644" s="13"/>
      <c r="C644" s="129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2"/>
      <c r="AM644" s="12"/>
      <c r="AN644" s="13"/>
      <c r="AO644" s="13"/>
      <c r="AP644" s="13"/>
      <c r="AQ644" s="13"/>
      <c r="AR644" s="13"/>
      <c r="AS644" s="13"/>
    </row>
    <row r="645" ht="24.75" customHeight="1">
      <c r="A645" s="13"/>
      <c r="B645" s="13"/>
      <c r="C645" s="129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2"/>
      <c r="AM645" s="12"/>
      <c r="AN645" s="13"/>
      <c r="AO645" s="13"/>
      <c r="AP645" s="13"/>
      <c r="AQ645" s="13"/>
      <c r="AR645" s="13"/>
      <c r="AS645" s="13"/>
    </row>
    <row r="646" ht="24.75" customHeight="1">
      <c r="A646" s="13"/>
      <c r="B646" s="13"/>
      <c r="C646" s="129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2"/>
      <c r="AM646" s="12"/>
      <c r="AN646" s="13"/>
      <c r="AO646" s="13"/>
      <c r="AP646" s="13"/>
      <c r="AQ646" s="13"/>
      <c r="AR646" s="13"/>
      <c r="AS646" s="13"/>
    </row>
    <row r="647" ht="24.75" customHeight="1">
      <c r="A647" s="13"/>
      <c r="B647" s="13"/>
      <c r="C647" s="129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2"/>
      <c r="AM647" s="12"/>
      <c r="AN647" s="13"/>
      <c r="AO647" s="13"/>
      <c r="AP647" s="13"/>
      <c r="AQ647" s="13"/>
      <c r="AR647" s="13"/>
      <c r="AS647" s="13"/>
    </row>
    <row r="648" ht="24.75" customHeight="1">
      <c r="A648" s="13"/>
      <c r="B648" s="13"/>
      <c r="C648" s="129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2"/>
      <c r="AM648" s="12"/>
      <c r="AN648" s="13"/>
      <c r="AO648" s="13"/>
      <c r="AP648" s="13"/>
      <c r="AQ648" s="13"/>
      <c r="AR648" s="13"/>
      <c r="AS648" s="13"/>
    </row>
    <row r="649" ht="24.75" customHeight="1">
      <c r="A649" s="13"/>
      <c r="B649" s="13"/>
      <c r="C649" s="129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2"/>
      <c r="AM649" s="12"/>
      <c r="AN649" s="13"/>
      <c r="AO649" s="13"/>
      <c r="AP649" s="13"/>
      <c r="AQ649" s="13"/>
      <c r="AR649" s="13"/>
      <c r="AS649" s="13"/>
    </row>
    <row r="650" ht="24.75" customHeight="1">
      <c r="A650" s="13"/>
      <c r="B650" s="13"/>
      <c r="C650" s="129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2"/>
      <c r="AM650" s="12"/>
      <c r="AN650" s="13"/>
      <c r="AO650" s="13"/>
      <c r="AP650" s="13"/>
      <c r="AQ650" s="13"/>
      <c r="AR650" s="13"/>
      <c r="AS650" s="13"/>
    </row>
    <row r="651" ht="24.75" customHeight="1">
      <c r="A651" s="13"/>
      <c r="B651" s="13"/>
      <c r="C651" s="129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2"/>
      <c r="AM651" s="12"/>
      <c r="AN651" s="13"/>
      <c r="AO651" s="13"/>
      <c r="AP651" s="13"/>
      <c r="AQ651" s="13"/>
      <c r="AR651" s="13"/>
      <c r="AS651" s="13"/>
    </row>
    <row r="652" ht="24.75" customHeight="1">
      <c r="A652" s="13"/>
      <c r="B652" s="13"/>
      <c r="C652" s="129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2"/>
      <c r="AM652" s="12"/>
      <c r="AN652" s="13"/>
      <c r="AO652" s="13"/>
      <c r="AP652" s="13"/>
      <c r="AQ652" s="13"/>
      <c r="AR652" s="13"/>
      <c r="AS652" s="13"/>
    </row>
    <row r="653" ht="24.75" customHeight="1">
      <c r="A653" s="13"/>
      <c r="B653" s="13"/>
      <c r="C653" s="129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2"/>
      <c r="AM653" s="12"/>
      <c r="AN653" s="13"/>
      <c r="AO653" s="13"/>
      <c r="AP653" s="13"/>
      <c r="AQ653" s="13"/>
      <c r="AR653" s="13"/>
      <c r="AS653" s="13"/>
    </row>
    <row r="654" ht="24.75" customHeight="1">
      <c r="A654" s="13"/>
      <c r="B654" s="13"/>
      <c r="C654" s="129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2"/>
      <c r="AM654" s="12"/>
      <c r="AN654" s="13"/>
      <c r="AO654" s="13"/>
      <c r="AP654" s="13"/>
      <c r="AQ654" s="13"/>
      <c r="AR654" s="13"/>
      <c r="AS654" s="13"/>
    </row>
    <row r="655" ht="24.75" customHeight="1">
      <c r="A655" s="13"/>
      <c r="B655" s="13"/>
      <c r="C655" s="129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2"/>
      <c r="AM655" s="12"/>
      <c r="AN655" s="13"/>
      <c r="AO655" s="13"/>
      <c r="AP655" s="13"/>
      <c r="AQ655" s="13"/>
      <c r="AR655" s="13"/>
      <c r="AS655" s="13"/>
    </row>
    <row r="656" ht="24.75" customHeight="1">
      <c r="A656" s="13"/>
      <c r="B656" s="13"/>
      <c r="C656" s="129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2"/>
      <c r="AM656" s="12"/>
      <c r="AN656" s="13"/>
      <c r="AO656" s="13"/>
      <c r="AP656" s="13"/>
      <c r="AQ656" s="13"/>
      <c r="AR656" s="13"/>
      <c r="AS656" s="13"/>
    </row>
    <row r="657" ht="24.75" customHeight="1">
      <c r="A657" s="13"/>
      <c r="B657" s="13"/>
      <c r="C657" s="129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2"/>
      <c r="AM657" s="12"/>
      <c r="AN657" s="13"/>
      <c r="AO657" s="13"/>
      <c r="AP657" s="13"/>
      <c r="AQ657" s="13"/>
      <c r="AR657" s="13"/>
      <c r="AS657" s="13"/>
    </row>
    <row r="658" ht="24.75" customHeight="1">
      <c r="A658" s="13"/>
      <c r="B658" s="13"/>
      <c r="C658" s="129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2"/>
      <c r="AM658" s="12"/>
      <c r="AN658" s="13"/>
      <c r="AO658" s="13"/>
      <c r="AP658" s="13"/>
      <c r="AQ658" s="13"/>
      <c r="AR658" s="13"/>
      <c r="AS658" s="13"/>
    </row>
    <row r="659" ht="24.75" customHeight="1">
      <c r="A659" s="13"/>
      <c r="B659" s="13"/>
      <c r="C659" s="129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2"/>
      <c r="AM659" s="12"/>
      <c r="AN659" s="13"/>
      <c r="AO659" s="13"/>
      <c r="AP659" s="13"/>
      <c r="AQ659" s="13"/>
      <c r="AR659" s="13"/>
      <c r="AS659" s="13"/>
    </row>
    <row r="660" ht="24.75" customHeight="1">
      <c r="A660" s="13"/>
      <c r="B660" s="13"/>
      <c r="C660" s="129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2"/>
      <c r="AM660" s="12"/>
      <c r="AN660" s="13"/>
      <c r="AO660" s="13"/>
      <c r="AP660" s="13"/>
      <c r="AQ660" s="13"/>
      <c r="AR660" s="13"/>
      <c r="AS660" s="13"/>
    </row>
    <row r="661" ht="24.75" customHeight="1">
      <c r="A661" s="13"/>
      <c r="B661" s="13"/>
      <c r="C661" s="129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2"/>
      <c r="AM661" s="12"/>
      <c r="AN661" s="13"/>
      <c r="AO661" s="13"/>
      <c r="AP661" s="13"/>
      <c r="AQ661" s="13"/>
      <c r="AR661" s="13"/>
      <c r="AS661" s="13"/>
    </row>
    <row r="662" ht="24.75" customHeight="1">
      <c r="A662" s="13"/>
      <c r="B662" s="13"/>
      <c r="C662" s="129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2"/>
      <c r="AM662" s="12"/>
      <c r="AN662" s="13"/>
      <c r="AO662" s="13"/>
      <c r="AP662" s="13"/>
      <c r="AQ662" s="13"/>
      <c r="AR662" s="13"/>
      <c r="AS662" s="13"/>
    </row>
    <row r="663" ht="24.75" customHeight="1">
      <c r="A663" s="13"/>
      <c r="B663" s="13"/>
      <c r="C663" s="129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2"/>
      <c r="AM663" s="12"/>
      <c r="AN663" s="13"/>
      <c r="AO663" s="13"/>
      <c r="AP663" s="13"/>
      <c r="AQ663" s="13"/>
      <c r="AR663" s="13"/>
      <c r="AS663" s="13"/>
    </row>
    <row r="664" ht="24.75" customHeight="1">
      <c r="A664" s="13"/>
      <c r="B664" s="13"/>
      <c r="C664" s="129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2"/>
      <c r="AM664" s="12"/>
      <c r="AN664" s="13"/>
      <c r="AO664" s="13"/>
      <c r="AP664" s="13"/>
      <c r="AQ664" s="13"/>
      <c r="AR664" s="13"/>
      <c r="AS664" s="13"/>
    </row>
    <row r="665" ht="24.75" customHeight="1">
      <c r="A665" s="13"/>
      <c r="B665" s="13"/>
      <c r="C665" s="129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2"/>
      <c r="AM665" s="12"/>
      <c r="AN665" s="13"/>
      <c r="AO665" s="13"/>
      <c r="AP665" s="13"/>
      <c r="AQ665" s="13"/>
      <c r="AR665" s="13"/>
      <c r="AS665" s="13"/>
    </row>
    <row r="666" ht="24.75" customHeight="1">
      <c r="A666" s="13"/>
      <c r="B666" s="13"/>
      <c r="C666" s="129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2"/>
      <c r="AM666" s="12"/>
      <c r="AN666" s="13"/>
      <c r="AO666" s="13"/>
      <c r="AP666" s="13"/>
      <c r="AQ666" s="13"/>
      <c r="AR666" s="13"/>
      <c r="AS666" s="13"/>
    </row>
    <row r="667" ht="24.75" customHeight="1">
      <c r="A667" s="13"/>
      <c r="B667" s="13"/>
      <c r="C667" s="129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2"/>
      <c r="AM667" s="12"/>
      <c r="AN667" s="13"/>
      <c r="AO667" s="13"/>
      <c r="AP667" s="13"/>
      <c r="AQ667" s="13"/>
      <c r="AR667" s="13"/>
      <c r="AS667" s="13"/>
    </row>
    <row r="668" ht="24.75" customHeight="1">
      <c r="A668" s="13"/>
      <c r="B668" s="13"/>
      <c r="C668" s="129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2"/>
      <c r="AM668" s="12"/>
      <c r="AN668" s="13"/>
      <c r="AO668" s="13"/>
      <c r="AP668" s="13"/>
      <c r="AQ668" s="13"/>
      <c r="AR668" s="13"/>
      <c r="AS668" s="13"/>
    </row>
    <row r="669" ht="24.75" customHeight="1">
      <c r="A669" s="13"/>
      <c r="B669" s="13"/>
      <c r="C669" s="129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2"/>
      <c r="AM669" s="12"/>
      <c r="AN669" s="13"/>
      <c r="AO669" s="13"/>
      <c r="AP669" s="13"/>
      <c r="AQ669" s="13"/>
      <c r="AR669" s="13"/>
      <c r="AS669" s="13"/>
    </row>
    <row r="670" ht="24.75" customHeight="1">
      <c r="A670" s="13"/>
      <c r="B670" s="13"/>
      <c r="C670" s="129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2"/>
      <c r="AM670" s="12"/>
      <c r="AN670" s="13"/>
      <c r="AO670" s="13"/>
      <c r="AP670" s="13"/>
      <c r="AQ670" s="13"/>
      <c r="AR670" s="13"/>
      <c r="AS670" s="13"/>
    </row>
    <row r="671" ht="24.75" customHeight="1">
      <c r="A671" s="13"/>
      <c r="B671" s="13"/>
      <c r="C671" s="129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2"/>
      <c r="AM671" s="12"/>
      <c r="AN671" s="13"/>
      <c r="AO671" s="13"/>
      <c r="AP671" s="13"/>
      <c r="AQ671" s="13"/>
      <c r="AR671" s="13"/>
      <c r="AS671" s="13"/>
    </row>
    <row r="672" ht="24.75" customHeight="1">
      <c r="A672" s="13"/>
      <c r="B672" s="13"/>
      <c r="C672" s="129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2"/>
      <c r="AM672" s="12"/>
      <c r="AN672" s="13"/>
      <c r="AO672" s="13"/>
      <c r="AP672" s="13"/>
      <c r="AQ672" s="13"/>
      <c r="AR672" s="13"/>
      <c r="AS672" s="13"/>
    </row>
    <row r="673" ht="24.75" customHeight="1">
      <c r="A673" s="13"/>
      <c r="B673" s="13"/>
      <c r="C673" s="129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2"/>
      <c r="AM673" s="12"/>
      <c r="AN673" s="13"/>
      <c r="AO673" s="13"/>
      <c r="AP673" s="13"/>
      <c r="AQ673" s="13"/>
      <c r="AR673" s="13"/>
      <c r="AS673" s="13"/>
    </row>
    <row r="674" ht="24.75" customHeight="1">
      <c r="A674" s="13"/>
      <c r="B674" s="13"/>
      <c r="C674" s="129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2"/>
      <c r="AM674" s="12"/>
      <c r="AN674" s="13"/>
      <c r="AO674" s="13"/>
      <c r="AP674" s="13"/>
      <c r="AQ674" s="13"/>
      <c r="AR674" s="13"/>
      <c r="AS674" s="13"/>
    </row>
    <row r="675" ht="24.75" customHeight="1">
      <c r="A675" s="13"/>
      <c r="B675" s="13"/>
      <c r="C675" s="129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2"/>
      <c r="AM675" s="12"/>
      <c r="AN675" s="13"/>
      <c r="AO675" s="13"/>
      <c r="AP675" s="13"/>
      <c r="AQ675" s="13"/>
      <c r="AR675" s="13"/>
      <c r="AS675" s="13"/>
    </row>
    <row r="676" ht="24.75" customHeight="1">
      <c r="A676" s="13"/>
      <c r="B676" s="13"/>
      <c r="C676" s="129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2"/>
      <c r="AM676" s="12"/>
      <c r="AN676" s="13"/>
      <c r="AO676" s="13"/>
      <c r="AP676" s="13"/>
      <c r="AQ676" s="13"/>
      <c r="AR676" s="13"/>
      <c r="AS676" s="13"/>
    </row>
    <row r="677" ht="24.75" customHeight="1">
      <c r="A677" s="13"/>
      <c r="B677" s="13"/>
      <c r="C677" s="129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2"/>
      <c r="AM677" s="12"/>
      <c r="AN677" s="13"/>
      <c r="AO677" s="13"/>
      <c r="AP677" s="13"/>
      <c r="AQ677" s="13"/>
      <c r="AR677" s="13"/>
      <c r="AS677" s="13"/>
    </row>
    <row r="678" ht="24.75" customHeight="1">
      <c r="A678" s="13"/>
      <c r="B678" s="13"/>
      <c r="C678" s="129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2"/>
      <c r="AM678" s="12"/>
      <c r="AN678" s="13"/>
      <c r="AO678" s="13"/>
      <c r="AP678" s="13"/>
      <c r="AQ678" s="13"/>
      <c r="AR678" s="13"/>
      <c r="AS678" s="13"/>
    </row>
    <row r="679" ht="24.75" customHeight="1">
      <c r="A679" s="13"/>
      <c r="B679" s="13"/>
      <c r="C679" s="129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2"/>
      <c r="AM679" s="12"/>
      <c r="AN679" s="13"/>
      <c r="AO679" s="13"/>
      <c r="AP679" s="13"/>
      <c r="AQ679" s="13"/>
      <c r="AR679" s="13"/>
      <c r="AS679" s="13"/>
    </row>
    <row r="680" ht="24.75" customHeight="1">
      <c r="A680" s="13"/>
      <c r="B680" s="13"/>
      <c r="C680" s="129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2"/>
      <c r="AM680" s="12"/>
      <c r="AN680" s="13"/>
      <c r="AO680" s="13"/>
      <c r="AP680" s="13"/>
      <c r="AQ680" s="13"/>
      <c r="AR680" s="13"/>
      <c r="AS680" s="13"/>
    </row>
    <row r="681" ht="24.75" customHeight="1">
      <c r="A681" s="13"/>
      <c r="B681" s="13"/>
      <c r="C681" s="129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2"/>
      <c r="AM681" s="12"/>
      <c r="AN681" s="13"/>
      <c r="AO681" s="13"/>
      <c r="AP681" s="13"/>
      <c r="AQ681" s="13"/>
      <c r="AR681" s="13"/>
      <c r="AS681" s="13"/>
    </row>
    <row r="682" ht="24.75" customHeight="1">
      <c r="A682" s="13"/>
      <c r="B682" s="13"/>
      <c r="C682" s="129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2"/>
      <c r="AM682" s="12"/>
      <c r="AN682" s="13"/>
      <c r="AO682" s="13"/>
      <c r="AP682" s="13"/>
      <c r="AQ682" s="13"/>
      <c r="AR682" s="13"/>
      <c r="AS682" s="13"/>
    </row>
    <row r="683" ht="24.75" customHeight="1">
      <c r="A683" s="13"/>
      <c r="B683" s="13"/>
      <c r="C683" s="129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2"/>
      <c r="AM683" s="12"/>
      <c r="AN683" s="13"/>
      <c r="AO683" s="13"/>
      <c r="AP683" s="13"/>
      <c r="AQ683" s="13"/>
      <c r="AR683" s="13"/>
      <c r="AS683" s="13"/>
    </row>
    <row r="684" ht="24.75" customHeight="1">
      <c r="A684" s="13"/>
      <c r="B684" s="13"/>
      <c r="C684" s="129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2"/>
      <c r="AM684" s="12"/>
      <c r="AN684" s="13"/>
      <c r="AO684" s="13"/>
      <c r="AP684" s="13"/>
      <c r="AQ684" s="13"/>
      <c r="AR684" s="13"/>
      <c r="AS684" s="13"/>
    </row>
    <row r="685" ht="24.75" customHeight="1">
      <c r="A685" s="13"/>
      <c r="B685" s="13"/>
      <c r="C685" s="129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2"/>
      <c r="AM685" s="12"/>
      <c r="AN685" s="13"/>
      <c r="AO685" s="13"/>
      <c r="AP685" s="13"/>
      <c r="AQ685" s="13"/>
      <c r="AR685" s="13"/>
      <c r="AS685" s="13"/>
    </row>
    <row r="686" ht="24.75" customHeight="1">
      <c r="A686" s="13"/>
      <c r="B686" s="13"/>
      <c r="C686" s="129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2"/>
      <c r="AM686" s="12"/>
      <c r="AN686" s="13"/>
      <c r="AO686" s="13"/>
      <c r="AP686" s="13"/>
      <c r="AQ686" s="13"/>
      <c r="AR686" s="13"/>
      <c r="AS686" s="13"/>
    </row>
    <row r="687" ht="24.75" customHeight="1">
      <c r="A687" s="13"/>
      <c r="B687" s="13"/>
      <c r="C687" s="129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2"/>
      <c r="AM687" s="12"/>
      <c r="AN687" s="13"/>
      <c r="AO687" s="13"/>
      <c r="AP687" s="13"/>
      <c r="AQ687" s="13"/>
      <c r="AR687" s="13"/>
      <c r="AS687" s="13"/>
    </row>
    <row r="688" ht="24.75" customHeight="1">
      <c r="A688" s="13"/>
      <c r="B688" s="13"/>
      <c r="C688" s="129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2"/>
      <c r="AM688" s="12"/>
      <c r="AN688" s="13"/>
      <c r="AO688" s="13"/>
      <c r="AP688" s="13"/>
      <c r="AQ688" s="13"/>
      <c r="AR688" s="13"/>
      <c r="AS688" s="13"/>
    </row>
    <row r="689" ht="24.75" customHeight="1">
      <c r="A689" s="13"/>
      <c r="B689" s="13"/>
      <c r="C689" s="129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2"/>
      <c r="AM689" s="12"/>
      <c r="AN689" s="13"/>
      <c r="AO689" s="13"/>
      <c r="AP689" s="13"/>
      <c r="AQ689" s="13"/>
      <c r="AR689" s="13"/>
      <c r="AS689" s="13"/>
    </row>
    <row r="690" ht="24.75" customHeight="1">
      <c r="A690" s="13"/>
      <c r="B690" s="13"/>
      <c r="C690" s="129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2"/>
      <c r="AM690" s="12"/>
      <c r="AN690" s="13"/>
      <c r="AO690" s="13"/>
      <c r="AP690" s="13"/>
      <c r="AQ690" s="13"/>
      <c r="AR690" s="13"/>
      <c r="AS690" s="13"/>
    </row>
    <row r="691" ht="24.75" customHeight="1">
      <c r="A691" s="13"/>
      <c r="B691" s="13"/>
      <c r="C691" s="129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2"/>
      <c r="AM691" s="12"/>
      <c r="AN691" s="13"/>
      <c r="AO691" s="13"/>
      <c r="AP691" s="13"/>
      <c r="AQ691" s="13"/>
      <c r="AR691" s="13"/>
      <c r="AS691" s="13"/>
    </row>
    <row r="692" ht="24.75" customHeight="1">
      <c r="A692" s="13"/>
      <c r="B692" s="13"/>
      <c r="C692" s="129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2"/>
      <c r="AM692" s="12"/>
      <c r="AN692" s="13"/>
      <c r="AO692" s="13"/>
      <c r="AP692" s="13"/>
      <c r="AQ692" s="13"/>
      <c r="AR692" s="13"/>
      <c r="AS692" s="13"/>
    </row>
    <row r="693" ht="24.75" customHeight="1">
      <c r="A693" s="13"/>
      <c r="B693" s="13"/>
      <c r="C693" s="129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2"/>
      <c r="AM693" s="12"/>
      <c r="AN693" s="13"/>
      <c r="AO693" s="13"/>
      <c r="AP693" s="13"/>
      <c r="AQ693" s="13"/>
      <c r="AR693" s="13"/>
      <c r="AS693" s="13"/>
    </row>
    <row r="694" ht="24.75" customHeight="1">
      <c r="A694" s="13"/>
      <c r="B694" s="13"/>
      <c r="C694" s="129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2"/>
      <c r="AM694" s="12"/>
      <c r="AN694" s="13"/>
      <c r="AO694" s="13"/>
      <c r="AP694" s="13"/>
      <c r="AQ694" s="13"/>
      <c r="AR694" s="13"/>
      <c r="AS694" s="13"/>
    </row>
    <row r="695" ht="24.75" customHeight="1">
      <c r="A695" s="13"/>
      <c r="B695" s="13"/>
      <c r="C695" s="129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2"/>
      <c r="AM695" s="12"/>
      <c r="AN695" s="13"/>
      <c r="AO695" s="13"/>
      <c r="AP695" s="13"/>
      <c r="AQ695" s="13"/>
      <c r="AR695" s="13"/>
      <c r="AS695" s="13"/>
    </row>
    <row r="696" ht="24.75" customHeight="1">
      <c r="A696" s="13"/>
      <c r="B696" s="13"/>
      <c r="C696" s="129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2"/>
      <c r="AM696" s="12"/>
      <c r="AN696" s="13"/>
      <c r="AO696" s="13"/>
      <c r="AP696" s="13"/>
      <c r="AQ696" s="13"/>
      <c r="AR696" s="13"/>
      <c r="AS696" s="13"/>
    </row>
    <row r="697" ht="24.75" customHeight="1">
      <c r="A697" s="13"/>
      <c r="B697" s="13"/>
      <c r="C697" s="129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2"/>
      <c r="AM697" s="12"/>
      <c r="AN697" s="13"/>
      <c r="AO697" s="13"/>
      <c r="AP697" s="13"/>
      <c r="AQ697" s="13"/>
      <c r="AR697" s="13"/>
      <c r="AS697" s="13"/>
    </row>
    <row r="698" ht="24.75" customHeight="1">
      <c r="A698" s="13"/>
      <c r="B698" s="13"/>
      <c r="C698" s="129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2"/>
      <c r="AM698" s="12"/>
      <c r="AN698" s="13"/>
      <c r="AO698" s="13"/>
      <c r="AP698" s="13"/>
      <c r="AQ698" s="13"/>
      <c r="AR698" s="13"/>
      <c r="AS698" s="13"/>
    </row>
    <row r="699" ht="24.75" customHeight="1">
      <c r="A699" s="13"/>
      <c r="B699" s="13"/>
      <c r="C699" s="129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2"/>
      <c r="AM699" s="12"/>
      <c r="AN699" s="13"/>
      <c r="AO699" s="13"/>
      <c r="AP699" s="13"/>
      <c r="AQ699" s="13"/>
      <c r="AR699" s="13"/>
      <c r="AS699" s="13"/>
    </row>
    <row r="700" ht="24.75" customHeight="1">
      <c r="A700" s="13"/>
      <c r="B700" s="13"/>
      <c r="C700" s="129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2"/>
      <c r="AM700" s="12"/>
      <c r="AN700" s="13"/>
      <c r="AO700" s="13"/>
      <c r="AP700" s="13"/>
      <c r="AQ700" s="13"/>
      <c r="AR700" s="13"/>
      <c r="AS700" s="13"/>
    </row>
    <row r="701" ht="24.75" customHeight="1">
      <c r="A701" s="13"/>
      <c r="B701" s="13"/>
      <c r="C701" s="129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2"/>
      <c r="AM701" s="12"/>
      <c r="AN701" s="13"/>
      <c r="AO701" s="13"/>
      <c r="AP701" s="13"/>
      <c r="AQ701" s="13"/>
      <c r="AR701" s="13"/>
      <c r="AS701" s="13"/>
    </row>
    <row r="702" ht="24.75" customHeight="1">
      <c r="A702" s="13"/>
      <c r="B702" s="13"/>
      <c r="C702" s="129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2"/>
      <c r="AM702" s="12"/>
      <c r="AN702" s="13"/>
      <c r="AO702" s="13"/>
      <c r="AP702" s="13"/>
      <c r="AQ702" s="13"/>
      <c r="AR702" s="13"/>
      <c r="AS702" s="13"/>
    </row>
    <row r="703" ht="24.75" customHeight="1">
      <c r="A703" s="13"/>
      <c r="B703" s="13"/>
      <c r="C703" s="129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2"/>
      <c r="AM703" s="12"/>
      <c r="AN703" s="13"/>
      <c r="AO703" s="13"/>
      <c r="AP703" s="13"/>
      <c r="AQ703" s="13"/>
      <c r="AR703" s="13"/>
      <c r="AS703" s="13"/>
    </row>
    <row r="704" ht="24.75" customHeight="1">
      <c r="A704" s="13"/>
      <c r="B704" s="13"/>
      <c r="C704" s="129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2"/>
      <c r="AM704" s="12"/>
      <c r="AN704" s="13"/>
      <c r="AO704" s="13"/>
      <c r="AP704" s="13"/>
      <c r="AQ704" s="13"/>
      <c r="AR704" s="13"/>
      <c r="AS704" s="13"/>
    </row>
    <row r="705" ht="24.75" customHeight="1">
      <c r="A705" s="13"/>
      <c r="B705" s="13"/>
      <c r="C705" s="129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2"/>
      <c r="AM705" s="12"/>
      <c r="AN705" s="13"/>
      <c r="AO705" s="13"/>
      <c r="AP705" s="13"/>
      <c r="AQ705" s="13"/>
      <c r="AR705" s="13"/>
      <c r="AS705" s="13"/>
    </row>
    <row r="706" ht="24.75" customHeight="1">
      <c r="A706" s="13"/>
      <c r="B706" s="13"/>
      <c r="C706" s="129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2"/>
      <c r="AM706" s="12"/>
      <c r="AN706" s="13"/>
      <c r="AO706" s="13"/>
      <c r="AP706" s="13"/>
      <c r="AQ706" s="13"/>
      <c r="AR706" s="13"/>
      <c r="AS706" s="13"/>
    </row>
    <row r="707" ht="24.75" customHeight="1">
      <c r="A707" s="13"/>
      <c r="B707" s="13"/>
      <c r="C707" s="129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2"/>
      <c r="AM707" s="12"/>
      <c r="AN707" s="13"/>
      <c r="AO707" s="13"/>
      <c r="AP707" s="13"/>
      <c r="AQ707" s="13"/>
      <c r="AR707" s="13"/>
      <c r="AS707" s="13"/>
    </row>
    <row r="708" ht="24.75" customHeight="1">
      <c r="A708" s="13"/>
      <c r="B708" s="13"/>
      <c r="C708" s="129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2"/>
      <c r="AM708" s="12"/>
      <c r="AN708" s="13"/>
      <c r="AO708" s="13"/>
      <c r="AP708" s="13"/>
      <c r="AQ708" s="13"/>
      <c r="AR708" s="13"/>
      <c r="AS708" s="13"/>
    </row>
    <row r="709" ht="24.75" customHeight="1">
      <c r="A709" s="13"/>
      <c r="B709" s="13"/>
      <c r="C709" s="129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2"/>
      <c r="AM709" s="12"/>
      <c r="AN709" s="13"/>
      <c r="AO709" s="13"/>
      <c r="AP709" s="13"/>
      <c r="AQ709" s="13"/>
      <c r="AR709" s="13"/>
      <c r="AS709" s="13"/>
    </row>
    <row r="710" ht="24.75" customHeight="1">
      <c r="A710" s="13"/>
      <c r="B710" s="13"/>
      <c r="C710" s="129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2"/>
      <c r="AM710" s="12"/>
      <c r="AN710" s="13"/>
      <c r="AO710" s="13"/>
      <c r="AP710" s="13"/>
      <c r="AQ710" s="13"/>
      <c r="AR710" s="13"/>
      <c r="AS710" s="13"/>
    </row>
    <row r="711" ht="24.75" customHeight="1">
      <c r="A711" s="13"/>
      <c r="B711" s="13"/>
      <c r="C711" s="129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2"/>
      <c r="AM711" s="12"/>
      <c r="AN711" s="13"/>
      <c r="AO711" s="13"/>
      <c r="AP711" s="13"/>
      <c r="AQ711" s="13"/>
      <c r="AR711" s="13"/>
      <c r="AS711" s="13"/>
    </row>
    <row r="712" ht="24.75" customHeight="1">
      <c r="A712" s="13"/>
      <c r="B712" s="13"/>
      <c r="C712" s="129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2"/>
      <c r="AM712" s="12"/>
      <c r="AN712" s="13"/>
      <c r="AO712" s="13"/>
      <c r="AP712" s="13"/>
      <c r="AQ712" s="13"/>
      <c r="AR712" s="13"/>
      <c r="AS712" s="13"/>
    </row>
    <row r="713" ht="24.75" customHeight="1">
      <c r="A713" s="13"/>
      <c r="B713" s="13"/>
      <c r="C713" s="129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2"/>
      <c r="AM713" s="12"/>
      <c r="AN713" s="13"/>
      <c r="AO713" s="13"/>
      <c r="AP713" s="13"/>
      <c r="AQ713" s="13"/>
      <c r="AR713" s="13"/>
      <c r="AS713" s="13"/>
    </row>
    <row r="714" ht="24.75" customHeight="1">
      <c r="A714" s="13"/>
      <c r="B714" s="13"/>
      <c r="C714" s="129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2"/>
      <c r="AM714" s="12"/>
      <c r="AN714" s="13"/>
      <c r="AO714" s="13"/>
      <c r="AP714" s="13"/>
      <c r="AQ714" s="13"/>
      <c r="AR714" s="13"/>
      <c r="AS714" s="13"/>
    </row>
    <row r="715" ht="24.75" customHeight="1">
      <c r="A715" s="13"/>
      <c r="B715" s="13"/>
      <c r="C715" s="129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2"/>
      <c r="AM715" s="12"/>
      <c r="AN715" s="13"/>
      <c r="AO715" s="13"/>
      <c r="AP715" s="13"/>
      <c r="AQ715" s="13"/>
      <c r="AR715" s="13"/>
      <c r="AS715" s="13"/>
    </row>
    <row r="716" ht="24.75" customHeight="1">
      <c r="A716" s="13"/>
      <c r="B716" s="13"/>
      <c r="C716" s="129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2"/>
      <c r="AM716" s="12"/>
      <c r="AN716" s="13"/>
      <c r="AO716" s="13"/>
      <c r="AP716" s="13"/>
      <c r="AQ716" s="13"/>
      <c r="AR716" s="13"/>
      <c r="AS716" s="13"/>
    </row>
    <row r="717" ht="24.75" customHeight="1">
      <c r="A717" s="13"/>
      <c r="B717" s="13"/>
      <c r="C717" s="129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2"/>
      <c r="AM717" s="12"/>
      <c r="AN717" s="13"/>
      <c r="AO717" s="13"/>
      <c r="AP717" s="13"/>
      <c r="AQ717" s="13"/>
      <c r="AR717" s="13"/>
      <c r="AS717" s="13"/>
    </row>
    <row r="718" ht="24.75" customHeight="1">
      <c r="A718" s="13"/>
      <c r="B718" s="13"/>
      <c r="C718" s="129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2"/>
      <c r="AM718" s="12"/>
      <c r="AN718" s="13"/>
      <c r="AO718" s="13"/>
      <c r="AP718" s="13"/>
      <c r="AQ718" s="13"/>
      <c r="AR718" s="13"/>
      <c r="AS718" s="13"/>
    </row>
    <row r="719" ht="24.75" customHeight="1">
      <c r="A719" s="13"/>
      <c r="B719" s="13"/>
      <c r="C719" s="129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2"/>
      <c r="AM719" s="12"/>
      <c r="AN719" s="13"/>
      <c r="AO719" s="13"/>
      <c r="AP719" s="13"/>
      <c r="AQ719" s="13"/>
      <c r="AR719" s="13"/>
      <c r="AS719" s="13"/>
    </row>
    <row r="720" ht="24.75" customHeight="1">
      <c r="A720" s="13"/>
      <c r="B720" s="13"/>
      <c r="C720" s="129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2"/>
      <c r="AM720" s="12"/>
      <c r="AN720" s="13"/>
      <c r="AO720" s="13"/>
      <c r="AP720" s="13"/>
      <c r="AQ720" s="13"/>
      <c r="AR720" s="13"/>
      <c r="AS720" s="13"/>
    </row>
    <row r="721" ht="24.75" customHeight="1">
      <c r="A721" s="13"/>
      <c r="B721" s="13"/>
      <c r="C721" s="129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2"/>
      <c r="AM721" s="12"/>
      <c r="AN721" s="13"/>
      <c r="AO721" s="13"/>
      <c r="AP721" s="13"/>
      <c r="AQ721" s="13"/>
      <c r="AR721" s="13"/>
      <c r="AS721" s="13"/>
    </row>
    <row r="722" ht="24.75" customHeight="1">
      <c r="A722" s="13"/>
      <c r="B722" s="13"/>
      <c r="C722" s="129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2"/>
      <c r="AM722" s="12"/>
      <c r="AN722" s="13"/>
      <c r="AO722" s="13"/>
      <c r="AP722" s="13"/>
      <c r="AQ722" s="13"/>
      <c r="AR722" s="13"/>
      <c r="AS722" s="13"/>
    </row>
    <row r="723" ht="24.75" customHeight="1">
      <c r="A723" s="13"/>
      <c r="B723" s="13"/>
      <c r="C723" s="129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2"/>
      <c r="AM723" s="12"/>
      <c r="AN723" s="13"/>
      <c r="AO723" s="13"/>
      <c r="AP723" s="13"/>
      <c r="AQ723" s="13"/>
      <c r="AR723" s="13"/>
      <c r="AS723" s="13"/>
    </row>
    <row r="724" ht="24.75" customHeight="1">
      <c r="A724" s="13"/>
      <c r="B724" s="13"/>
      <c r="C724" s="129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2"/>
      <c r="AM724" s="12"/>
      <c r="AN724" s="13"/>
      <c r="AO724" s="13"/>
      <c r="AP724" s="13"/>
      <c r="AQ724" s="13"/>
      <c r="AR724" s="13"/>
      <c r="AS724" s="13"/>
    </row>
    <row r="725" ht="24.75" customHeight="1">
      <c r="A725" s="13"/>
      <c r="B725" s="13"/>
      <c r="C725" s="129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2"/>
      <c r="AM725" s="12"/>
      <c r="AN725" s="13"/>
      <c r="AO725" s="13"/>
      <c r="AP725" s="13"/>
      <c r="AQ725" s="13"/>
      <c r="AR725" s="13"/>
      <c r="AS725" s="13"/>
    </row>
    <row r="726" ht="24.75" customHeight="1">
      <c r="A726" s="13"/>
      <c r="B726" s="13"/>
      <c r="C726" s="129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2"/>
      <c r="AM726" s="12"/>
      <c r="AN726" s="13"/>
      <c r="AO726" s="13"/>
      <c r="AP726" s="13"/>
      <c r="AQ726" s="13"/>
      <c r="AR726" s="13"/>
      <c r="AS726" s="13"/>
    </row>
    <row r="727" ht="24.75" customHeight="1">
      <c r="A727" s="13"/>
      <c r="B727" s="13"/>
      <c r="C727" s="129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2"/>
      <c r="AM727" s="12"/>
      <c r="AN727" s="13"/>
      <c r="AO727" s="13"/>
      <c r="AP727" s="13"/>
      <c r="AQ727" s="13"/>
      <c r="AR727" s="13"/>
      <c r="AS727" s="13"/>
    </row>
    <row r="728" ht="24.75" customHeight="1">
      <c r="A728" s="13"/>
      <c r="B728" s="13"/>
      <c r="C728" s="129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2"/>
      <c r="AM728" s="12"/>
      <c r="AN728" s="13"/>
      <c r="AO728" s="13"/>
      <c r="AP728" s="13"/>
      <c r="AQ728" s="13"/>
      <c r="AR728" s="13"/>
      <c r="AS728" s="13"/>
    </row>
    <row r="729" ht="24.75" customHeight="1">
      <c r="A729" s="13"/>
      <c r="B729" s="13"/>
      <c r="C729" s="129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2"/>
      <c r="AM729" s="12"/>
      <c r="AN729" s="13"/>
      <c r="AO729" s="13"/>
      <c r="AP729" s="13"/>
      <c r="AQ729" s="13"/>
      <c r="AR729" s="13"/>
      <c r="AS729" s="13"/>
    </row>
    <row r="730" ht="24.75" customHeight="1">
      <c r="A730" s="13"/>
      <c r="B730" s="13"/>
      <c r="C730" s="129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2"/>
      <c r="AM730" s="12"/>
      <c r="AN730" s="13"/>
      <c r="AO730" s="13"/>
      <c r="AP730" s="13"/>
      <c r="AQ730" s="13"/>
      <c r="AR730" s="13"/>
      <c r="AS730" s="13"/>
    </row>
    <row r="731" ht="24.75" customHeight="1">
      <c r="A731" s="13"/>
      <c r="B731" s="13"/>
      <c r="C731" s="129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2"/>
      <c r="AM731" s="12"/>
      <c r="AN731" s="13"/>
      <c r="AO731" s="13"/>
      <c r="AP731" s="13"/>
      <c r="AQ731" s="13"/>
      <c r="AR731" s="13"/>
      <c r="AS731" s="13"/>
    </row>
    <row r="732" ht="24.75" customHeight="1">
      <c r="A732" s="13"/>
      <c r="B732" s="13"/>
      <c r="C732" s="129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2"/>
      <c r="AM732" s="12"/>
      <c r="AN732" s="13"/>
      <c r="AO732" s="13"/>
      <c r="AP732" s="13"/>
      <c r="AQ732" s="13"/>
      <c r="AR732" s="13"/>
      <c r="AS732" s="13"/>
    </row>
    <row r="733" ht="24.75" customHeight="1">
      <c r="A733" s="13"/>
      <c r="B733" s="13"/>
      <c r="C733" s="129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2"/>
      <c r="AM733" s="12"/>
      <c r="AN733" s="13"/>
      <c r="AO733" s="13"/>
      <c r="AP733" s="13"/>
      <c r="AQ733" s="13"/>
      <c r="AR733" s="13"/>
      <c r="AS733" s="13"/>
    </row>
    <row r="734" ht="24.75" customHeight="1">
      <c r="A734" s="13"/>
      <c r="B734" s="13"/>
      <c r="C734" s="129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2"/>
      <c r="AM734" s="12"/>
      <c r="AN734" s="13"/>
      <c r="AO734" s="13"/>
      <c r="AP734" s="13"/>
      <c r="AQ734" s="13"/>
      <c r="AR734" s="13"/>
      <c r="AS734" s="13"/>
    </row>
    <row r="735" ht="24.75" customHeight="1">
      <c r="A735" s="13"/>
      <c r="B735" s="13"/>
      <c r="C735" s="129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2"/>
      <c r="AM735" s="12"/>
      <c r="AN735" s="13"/>
      <c r="AO735" s="13"/>
      <c r="AP735" s="13"/>
      <c r="AQ735" s="13"/>
      <c r="AR735" s="13"/>
      <c r="AS735" s="13"/>
    </row>
    <row r="736" ht="24.75" customHeight="1">
      <c r="A736" s="13"/>
      <c r="B736" s="13"/>
      <c r="C736" s="129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2"/>
      <c r="AM736" s="12"/>
      <c r="AN736" s="13"/>
      <c r="AO736" s="13"/>
      <c r="AP736" s="13"/>
      <c r="AQ736" s="13"/>
      <c r="AR736" s="13"/>
      <c r="AS736" s="13"/>
    </row>
    <row r="737" ht="24.75" customHeight="1">
      <c r="A737" s="13"/>
      <c r="B737" s="13"/>
      <c r="C737" s="129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2"/>
      <c r="AM737" s="12"/>
      <c r="AN737" s="13"/>
      <c r="AO737" s="13"/>
      <c r="AP737" s="13"/>
      <c r="AQ737" s="13"/>
      <c r="AR737" s="13"/>
      <c r="AS737" s="13"/>
    </row>
    <row r="738" ht="24.75" customHeight="1">
      <c r="A738" s="13"/>
      <c r="B738" s="13"/>
      <c r="C738" s="129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2"/>
      <c r="AM738" s="12"/>
      <c r="AN738" s="13"/>
      <c r="AO738" s="13"/>
      <c r="AP738" s="13"/>
      <c r="AQ738" s="13"/>
      <c r="AR738" s="13"/>
      <c r="AS738" s="13"/>
    </row>
    <row r="739" ht="24.75" customHeight="1">
      <c r="A739" s="13"/>
      <c r="B739" s="13"/>
      <c r="C739" s="129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2"/>
      <c r="AM739" s="12"/>
      <c r="AN739" s="13"/>
      <c r="AO739" s="13"/>
      <c r="AP739" s="13"/>
      <c r="AQ739" s="13"/>
      <c r="AR739" s="13"/>
      <c r="AS739" s="13"/>
    </row>
    <row r="740" ht="24.75" customHeight="1">
      <c r="A740" s="13"/>
      <c r="B740" s="13"/>
      <c r="C740" s="129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2"/>
      <c r="AM740" s="12"/>
      <c r="AN740" s="13"/>
      <c r="AO740" s="13"/>
      <c r="AP740" s="13"/>
      <c r="AQ740" s="13"/>
      <c r="AR740" s="13"/>
      <c r="AS740" s="13"/>
    </row>
    <row r="741" ht="24.75" customHeight="1">
      <c r="A741" s="13"/>
      <c r="B741" s="13"/>
      <c r="C741" s="129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2"/>
      <c r="AM741" s="12"/>
      <c r="AN741" s="13"/>
      <c r="AO741" s="13"/>
      <c r="AP741" s="13"/>
      <c r="AQ741" s="13"/>
      <c r="AR741" s="13"/>
      <c r="AS741" s="13"/>
    </row>
    <row r="742" ht="24.75" customHeight="1">
      <c r="A742" s="13"/>
      <c r="B742" s="13"/>
      <c r="C742" s="129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2"/>
      <c r="AM742" s="12"/>
      <c r="AN742" s="13"/>
      <c r="AO742" s="13"/>
      <c r="AP742" s="13"/>
      <c r="AQ742" s="13"/>
      <c r="AR742" s="13"/>
      <c r="AS742" s="13"/>
    </row>
    <row r="743" ht="24.75" customHeight="1">
      <c r="A743" s="13"/>
      <c r="B743" s="13"/>
      <c r="C743" s="129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2"/>
      <c r="AM743" s="12"/>
      <c r="AN743" s="13"/>
      <c r="AO743" s="13"/>
      <c r="AP743" s="13"/>
      <c r="AQ743" s="13"/>
      <c r="AR743" s="13"/>
      <c r="AS743" s="13"/>
    </row>
    <row r="744" ht="24.75" customHeight="1">
      <c r="A744" s="13"/>
      <c r="B744" s="13"/>
      <c r="C744" s="129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2"/>
      <c r="AM744" s="12"/>
      <c r="AN744" s="13"/>
      <c r="AO744" s="13"/>
      <c r="AP744" s="13"/>
      <c r="AQ744" s="13"/>
      <c r="AR744" s="13"/>
      <c r="AS744" s="13"/>
    </row>
    <row r="745" ht="24.75" customHeight="1">
      <c r="A745" s="13"/>
      <c r="B745" s="13"/>
      <c r="C745" s="129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2"/>
      <c r="AM745" s="12"/>
      <c r="AN745" s="13"/>
      <c r="AO745" s="13"/>
      <c r="AP745" s="13"/>
      <c r="AQ745" s="13"/>
      <c r="AR745" s="13"/>
      <c r="AS745" s="13"/>
    </row>
    <row r="746" ht="24.75" customHeight="1">
      <c r="A746" s="13"/>
      <c r="B746" s="13"/>
      <c r="C746" s="129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2"/>
      <c r="AM746" s="12"/>
      <c r="AN746" s="13"/>
      <c r="AO746" s="13"/>
      <c r="AP746" s="13"/>
      <c r="AQ746" s="13"/>
      <c r="AR746" s="13"/>
      <c r="AS746" s="13"/>
    </row>
    <row r="747" ht="24.75" customHeight="1">
      <c r="A747" s="13"/>
      <c r="B747" s="13"/>
      <c r="C747" s="129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2"/>
      <c r="AM747" s="12"/>
      <c r="AN747" s="13"/>
      <c r="AO747" s="13"/>
      <c r="AP747" s="13"/>
      <c r="AQ747" s="13"/>
      <c r="AR747" s="13"/>
      <c r="AS747" s="13"/>
    </row>
    <row r="748" ht="24.75" customHeight="1">
      <c r="A748" s="13"/>
      <c r="B748" s="13"/>
      <c r="C748" s="129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2"/>
      <c r="AM748" s="12"/>
      <c r="AN748" s="13"/>
      <c r="AO748" s="13"/>
      <c r="AP748" s="13"/>
      <c r="AQ748" s="13"/>
      <c r="AR748" s="13"/>
      <c r="AS748" s="13"/>
    </row>
    <row r="749" ht="24.75" customHeight="1">
      <c r="A749" s="13"/>
      <c r="B749" s="13"/>
      <c r="C749" s="129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2"/>
      <c r="AM749" s="12"/>
      <c r="AN749" s="13"/>
      <c r="AO749" s="13"/>
      <c r="AP749" s="13"/>
      <c r="AQ749" s="13"/>
      <c r="AR749" s="13"/>
      <c r="AS749" s="13"/>
    </row>
    <row r="750" ht="24.75" customHeight="1">
      <c r="A750" s="13"/>
      <c r="B750" s="13"/>
      <c r="C750" s="129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2"/>
      <c r="AM750" s="12"/>
      <c r="AN750" s="13"/>
      <c r="AO750" s="13"/>
      <c r="AP750" s="13"/>
      <c r="AQ750" s="13"/>
      <c r="AR750" s="13"/>
      <c r="AS750" s="13"/>
    </row>
    <row r="751" ht="24.75" customHeight="1">
      <c r="A751" s="13"/>
      <c r="B751" s="13"/>
      <c r="C751" s="129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2"/>
      <c r="AM751" s="12"/>
      <c r="AN751" s="13"/>
      <c r="AO751" s="13"/>
      <c r="AP751" s="13"/>
      <c r="AQ751" s="13"/>
      <c r="AR751" s="13"/>
      <c r="AS751" s="13"/>
    </row>
    <row r="752" ht="24.75" customHeight="1">
      <c r="A752" s="13"/>
      <c r="B752" s="13"/>
      <c r="C752" s="129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2"/>
      <c r="AM752" s="12"/>
      <c r="AN752" s="13"/>
      <c r="AO752" s="13"/>
      <c r="AP752" s="13"/>
      <c r="AQ752" s="13"/>
      <c r="AR752" s="13"/>
      <c r="AS752" s="13"/>
    </row>
    <row r="753" ht="24.75" customHeight="1">
      <c r="A753" s="13"/>
      <c r="B753" s="13"/>
      <c r="C753" s="129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2"/>
      <c r="AM753" s="12"/>
      <c r="AN753" s="13"/>
      <c r="AO753" s="13"/>
      <c r="AP753" s="13"/>
      <c r="AQ753" s="13"/>
      <c r="AR753" s="13"/>
      <c r="AS753" s="13"/>
    </row>
    <row r="754" ht="24.75" customHeight="1">
      <c r="A754" s="13"/>
      <c r="B754" s="13"/>
      <c r="C754" s="129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2"/>
      <c r="AM754" s="12"/>
      <c r="AN754" s="13"/>
      <c r="AO754" s="13"/>
      <c r="AP754" s="13"/>
      <c r="AQ754" s="13"/>
      <c r="AR754" s="13"/>
      <c r="AS754" s="13"/>
    </row>
    <row r="755" ht="24.75" customHeight="1">
      <c r="A755" s="13"/>
      <c r="B755" s="13"/>
      <c r="C755" s="129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2"/>
      <c r="AM755" s="12"/>
      <c r="AN755" s="13"/>
      <c r="AO755" s="13"/>
      <c r="AP755" s="13"/>
      <c r="AQ755" s="13"/>
      <c r="AR755" s="13"/>
      <c r="AS755" s="13"/>
    </row>
    <row r="756" ht="24.75" customHeight="1">
      <c r="A756" s="13"/>
      <c r="B756" s="13"/>
      <c r="C756" s="129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2"/>
      <c r="AM756" s="12"/>
      <c r="AN756" s="13"/>
      <c r="AO756" s="13"/>
      <c r="AP756" s="13"/>
      <c r="AQ756" s="13"/>
      <c r="AR756" s="13"/>
      <c r="AS756" s="13"/>
    </row>
    <row r="757" ht="24.75" customHeight="1">
      <c r="A757" s="13"/>
      <c r="B757" s="13"/>
      <c r="C757" s="129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2"/>
      <c r="AM757" s="12"/>
      <c r="AN757" s="13"/>
      <c r="AO757" s="13"/>
      <c r="AP757" s="13"/>
      <c r="AQ757" s="13"/>
      <c r="AR757" s="13"/>
      <c r="AS757" s="13"/>
    </row>
    <row r="758" ht="24.75" customHeight="1">
      <c r="A758" s="13"/>
      <c r="B758" s="13"/>
      <c r="C758" s="129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2"/>
      <c r="AM758" s="12"/>
      <c r="AN758" s="13"/>
      <c r="AO758" s="13"/>
      <c r="AP758" s="13"/>
      <c r="AQ758" s="13"/>
      <c r="AR758" s="13"/>
      <c r="AS758" s="13"/>
    </row>
    <row r="759" ht="24.75" customHeight="1">
      <c r="A759" s="13"/>
      <c r="B759" s="13"/>
      <c r="C759" s="129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2"/>
      <c r="AM759" s="12"/>
      <c r="AN759" s="13"/>
      <c r="AO759" s="13"/>
      <c r="AP759" s="13"/>
      <c r="AQ759" s="13"/>
      <c r="AR759" s="13"/>
      <c r="AS759" s="13"/>
    </row>
    <row r="760" ht="24.75" customHeight="1">
      <c r="A760" s="13"/>
      <c r="B760" s="13"/>
      <c r="C760" s="129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2"/>
      <c r="AM760" s="12"/>
      <c r="AN760" s="13"/>
      <c r="AO760" s="13"/>
      <c r="AP760" s="13"/>
      <c r="AQ760" s="13"/>
      <c r="AR760" s="13"/>
      <c r="AS760" s="13"/>
    </row>
    <row r="761" ht="24.75" customHeight="1">
      <c r="A761" s="13"/>
      <c r="B761" s="13"/>
      <c r="C761" s="129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2"/>
      <c r="AM761" s="12"/>
      <c r="AN761" s="13"/>
      <c r="AO761" s="13"/>
      <c r="AP761" s="13"/>
      <c r="AQ761" s="13"/>
      <c r="AR761" s="13"/>
      <c r="AS761" s="13"/>
    </row>
    <row r="762" ht="24.75" customHeight="1">
      <c r="A762" s="13"/>
      <c r="B762" s="13"/>
      <c r="C762" s="129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2"/>
      <c r="AM762" s="12"/>
      <c r="AN762" s="13"/>
      <c r="AO762" s="13"/>
      <c r="AP762" s="13"/>
      <c r="AQ762" s="13"/>
      <c r="AR762" s="13"/>
      <c r="AS762" s="13"/>
    </row>
    <row r="763" ht="24.75" customHeight="1">
      <c r="A763" s="13"/>
      <c r="B763" s="13"/>
      <c r="C763" s="129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2"/>
      <c r="AM763" s="12"/>
      <c r="AN763" s="13"/>
      <c r="AO763" s="13"/>
      <c r="AP763" s="13"/>
      <c r="AQ763" s="13"/>
      <c r="AR763" s="13"/>
      <c r="AS763" s="13"/>
    </row>
    <row r="764" ht="24.75" customHeight="1">
      <c r="A764" s="13"/>
      <c r="B764" s="13"/>
      <c r="C764" s="129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2"/>
      <c r="AM764" s="12"/>
      <c r="AN764" s="13"/>
      <c r="AO764" s="13"/>
      <c r="AP764" s="13"/>
      <c r="AQ764" s="13"/>
      <c r="AR764" s="13"/>
      <c r="AS764" s="13"/>
    </row>
    <row r="765" ht="24.75" customHeight="1">
      <c r="A765" s="13"/>
      <c r="B765" s="13"/>
      <c r="C765" s="129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2"/>
      <c r="AM765" s="12"/>
      <c r="AN765" s="13"/>
      <c r="AO765" s="13"/>
      <c r="AP765" s="13"/>
      <c r="AQ765" s="13"/>
      <c r="AR765" s="13"/>
      <c r="AS765" s="13"/>
    </row>
    <row r="766" ht="24.75" customHeight="1">
      <c r="A766" s="13"/>
      <c r="B766" s="13"/>
      <c r="C766" s="129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2"/>
      <c r="AM766" s="12"/>
      <c r="AN766" s="13"/>
      <c r="AO766" s="13"/>
      <c r="AP766" s="13"/>
      <c r="AQ766" s="13"/>
      <c r="AR766" s="13"/>
      <c r="AS766" s="13"/>
    </row>
    <row r="767" ht="24.75" customHeight="1">
      <c r="A767" s="13"/>
      <c r="B767" s="13"/>
      <c r="C767" s="129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2"/>
      <c r="AM767" s="12"/>
      <c r="AN767" s="13"/>
      <c r="AO767" s="13"/>
      <c r="AP767" s="13"/>
      <c r="AQ767" s="13"/>
      <c r="AR767" s="13"/>
      <c r="AS767" s="13"/>
    </row>
    <row r="768" ht="24.75" customHeight="1">
      <c r="A768" s="13"/>
      <c r="B768" s="13"/>
      <c r="C768" s="129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2"/>
      <c r="AM768" s="12"/>
      <c r="AN768" s="13"/>
      <c r="AO768" s="13"/>
      <c r="AP768" s="13"/>
      <c r="AQ768" s="13"/>
      <c r="AR768" s="13"/>
      <c r="AS768" s="13"/>
    </row>
    <row r="769" ht="24.75" customHeight="1">
      <c r="A769" s="13"/>
      <c r="B769" s="13"/>
      <c r="C769" s="129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2"/>
      <c r="AM769" s="12"/>
      <c r="AN769" s="13"/>
      <c r="AO769" s="13"/>
      <c r="AP769" s="13"/>
      <c r="AQ769" s="13"/>
      <c r="AR769" s="13"/>
      <c r="AS769" s="13"/>
    </row>
    <row r="770" ht="24.75" customHeight="1">
      <c r="A770" s="13"/>
      <c r="B770" s="13"/>
      <c r="C770" s="129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2"/>
      <c r="AM770" s="12"/>
      <c r="AN770" s="13"/>
      <c r="AO770" s="13"/>
      <c r="AP770" s="13"/>
      <c r="AQ770" s="13"/>
      <c r="AR770" s="13"/>
      <c r="AS770" s="13"/>
    </row>
    <row r="771" ht="24.75" customHeight="1">
      <c r="A771" s="13"/>
      <c r="B771" s="13"/>
      <c r="C771" s="129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2"/>
      <c r="AM771" s="12"/>
      <c r="AN771" s="13"/>
      <c r="AO771" s="13"/>
      <c r="AP771" s="13"/>
      <c r="AQ771" s="13"/>
      <c r="AR771" s="13"/>
      <c r="AS771" s="13"/>
    </row>
    <row r="772" ht="24.75" customHeight="1">
      <c r="A772" s="13"/>
      <c r="B772" s="13"/>
      <c r="C772" s="129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2"/>
      <c r="AM772" s="12"/>
      <c r="AN772" s="13"/>
      <c r="AO772" s="13"/>
      <c r="AP772" s="13"/>
      <c r="AQ772" s="13"/>
      <c r="AR772" s="13"/>
      <c r="AS772" s="13"/>
    </row>
    <row r="773" ht="24.75" customHeight="1">
      <c r="A773" s="13"/>
      <c r="B773" s="13"/>
      <c r="C773" s="129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2"/>
      <c r="AM773" s="12"/>
      <c r="AN773" s="13"/>
      <c r="AO773" s="13"/>
      <c r="AP773" s="13"/>
      <c r="AQ773" s="13"/>
      <c r="AR773" s="13"/>
      <c r="AS773" s="13"/>
    </row>
    <row r="774" ht="24.75" customHeight="1">
      <c r="A774" s="13"/>
      <c r="B774" s="13"/>
      <c r="C774" s="129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2"/>
      <c r="AM774" s="12"/>
      <c r="AN774" s="13"/>
      <c r="AO774" s="13"/>
      <c r="AP774" s="13"/>
      <c r="AQ774" s="13"/>
      <c r="AR774" s="13"/>
      <c r="AS774" s="13"/>
    </row>
    <row r="775" ht="24.75" customHeight="1">
      <c r="A775" s="13"/>
      <c r="B775" s="13"/>
      <c r="C775" s="129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2"/>
      <c r="AM775" s="12"/>
      <c r="AN775" s="13"/>
      <c r="AO775" s="13"/>
      <c r="AP775" s="13"/>
      <c r="AQ775" s="13"/>
      <c r="AR775" s="13"/>
      <c r="AS775" s="13"/>
    </row>
    <row r="776" ht="24.75" customHeight="1">
      <c r="A776" s="13"/>
      <c r="B776" s="13"/>
      <c r="C776" s="129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2"/>
      <c r="AM776" s="12"/>
      <c r="AN776" s="13"/>
      <c r="AO776" s="13"/>
      <c r="AP776" s="13"/>
      <c r="AQ776" s="13"/>
      <c r="AR776" s="13"/>
      <c r="AS776" s="13"/>
    </row>
    <row r="777" ht="24.75" customHeight="1">
      <c r="A777" s="13"/>
      <c r="B777" s="13"/>
      <c r="C777" s="129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2"/>
      <c r="AM777" s="12"/>
      <c r="AN777" s="13"/>
      <c r="AO777" s="13"/>
      <c r="AP777" s="13"/>
      <c r="AQ777" s="13"/>
      <c r="AR777" s="13"/>
      <c r="AS777" s="13"/>
    </row>
    <row r="778" ht="24.75" customHeight="1">
      <c r="A778" s="13"/>
      <c r="B778" s="13"/>
      <c r="C778" s="129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2"/>
      <c r="AM778" s="12"/>
      <c r="AN778" s="13"/>
      <c r="AO778" s="13"/>
      <c r="AP778" s="13"/>
      <c r="AQ778" s="13"/>
      <c r="AR778" s="13"/>
      <c r="AS778" s="13"/>
    </row>
    <row r="779" ht="24.75" customHeight="1">
      <c r="A779" s="13"/>
      <c r="B779" s="13"/>
      <c r="C779" s="129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2"/>
      <c r="AM779" s="12"/>
      <c r="AN779" s="13"/>
      <c r="AO779" s="13"/>
      <c r="AP779" s="13"/>
      <c r="AQ779" s="13"/>
      <c r="AR779" s="13"/>
      <c r="AS779" s="13"/>
    </row>
    <row r="780" ht="24.75" customHeight="1">
      <c r="A780" s="13"/>
      <c r="B780" s="13"/>
      <c r="C780" s="129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2"/>
      <c r="AM780" s="12"/>
      <c r="AN780" s="13"/>
      <c r="AO780" s="13"/>
      <c r="AP780" s="13"/>
      <c r="AQ780" s="13"/>
      <c r="AR780" s="13"/>
      <c r="AS780" s="13"/>
    </row>
    <row r="781" ht="24.75" customHeight="1">
      <c r="A781" s="13"/>
      <c r="B781" s="13"/>
      <c r="C781" s="129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2"/>
      <c r="AM781" s="12"/>
      <c r="AN781" s="13"/>
      <c r="AO781" s="13"/>
      <c r="AP781" s="13"/>
      <c r="AQ781" s="13"/>
      <c r="AR781" s="13"/>
      <c r="AS781" s="13"/>
    </row>
    <row r="782" ht="24.75" customHeight="1">
      <c r="A782" s="13"/>
      <c r="B782" s="13"/>
      <c r="C782" s="129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2"/>
      <c r="AM782" s="12"/>
      <c r="AN782" s="13"/>
      <c r="AO782" s="13"/>
      <c r="AP782" s="13"/>
      <c r="AQ782" s="13"/>
      <c r="AR782" s="13"/>
      <c r="AS782" s="13"/>
    </row>
    <row r="783" ht="24.75" customHeight="1">
      <c r="A783" s="13"/>
      <c r="B783" s="13"/>
      <c r="C783" s="129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2"/>
      <c r="AM783" s="12"/>
      <c r="AN783" s="13"/>
      <c r="AO783" s="13"/>
      <c r="AP783" s="13"/>
      <c r="AQ783" s="13"/>
      <c r="AR783" s="13"/>
      <c r="AS783" s="13"/>
    </row>
    <row r="784" ht="24.75" customHeight="1">
      <c r="A784" s="13"/>
      <c r="B784" s="13"/>
      <c r="C784" s="129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2"/>
      <c r="AM784" s="12"/>
      <c r="AN784" s="13"/>
      <c r="AO784" s="13"/>
      <c r="AP784" s="13"/>
      <c r="AQ784" s="13"/>
      <c r="AR784" s="13"/>
      <c r="AS784" s="13"/>
    </row>
    <row r="785" ht="24.75" customHeight="1">
      <c r="A785" s="13"/>
      <c r="B785" s="13"/>
      <c r="C785" s="129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2"/>
      <c r="AM785" s="12"/>
      <c r="AN785" s="13"/>
      <c r="AO785" s="13"/>
      <c r="AP785" s="13"/>
      <c r="AQ785" s="13"/>
      <c r="AR785" s="13"/>
      <c r="AS785" s="13"/>
    </row>
    <row r="786" ht="24.75" customHeight="1">
      <c r="A786" s="13"/>
      <c r="B786" s="13"/>
      <c r="C786" s="129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2"/>
      <c r="AM786" s="12"/>
      <c r="AN786" s="13"/>
      <c r="AO786" s="13"/>
      <c r="AP786" s="13"/>
      <c r="AQ786" s="13"/>
      <c r="AR786" s="13"/>
      <c r="AS786" s="13"/>
    </row>
    <row r="787" ht="24.75" customHeight="1">
      <c r="A787" s="13"/>
      <c r="B787" s="13"/>
      <c r="C787" s="129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2"/>
      <c r="AM787" s="12"/>
      <c r="AN787" s="13"/>
      <c r="AO787" s="13"/>
      <c r="AP787" s="13"/>
      <c r="AQ787" s="13"/>
      <c r="AR787" s="13"/>
      <c r="AS787" s="13"/>
    </row>
    <row r="788" ht="24.75" customHeight="1">
      <c r="A788" s="13"/>
      <c r="B788" s="13"/>
      <c r="C788" s="129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2"/>
      <c r="AM788" s="12"/>
      <c r="AN788" s="13"/>
      <c r="AO788" s="13"/>
      <c r="AP788" s="13"/>
      <c r="AQ788" s="13"/>
      <c r="AR788" s="13"/>
      <c r="AS788" s="13"/>
    </row>
    <row r="789" ht="24.75" customHeight="1">
      <c r="A789" s="13"/>
      <c r="B789" s="13"/>
      <c r="C789" s="129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2"/>
      <c r="AM789" s="12"/>
      <c r="AN789" s="13"/>
      <c r="AO789" s="13"/>
      <c r="AP789" s="13"/>
      <c r="AQ789" s="13"/>
      <c r="AR789" s="13"/>
      <c r="AS789" s="13"/>
    </row>
    <row r="790" ht="24.75" customHeight="1">
      <c r="A790" s="13"/>
      <c r="B790" s="13"/>
      <c r="C790" s="129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2"/>
      <c r="AM790" s="12"/>
      <c r="AN790" s="13"/>
      <c r="AO790" s="13"/>
      <c r="AP790" s="13"/>
      <c r="AQ790" s="13"/>
      <c r="AR790" s="13"/>
      <c r="AS790" s="13"/>
    </row>
    <row r="791" ht="24.75" customHeight="1">
      <c r="A791" s="13"/>
      <c r="B791" s="13"/>
      <c r="C791" s="129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2"/>
      <c r="AM791" s="12"/>
      <c r="AN791" s="13"/>
      <c r="AO791" s="13"/>
      <c r="AP791" s="13"/>
      <c r="AQ791" s="13"/>
      <c r="AR791" s="13"/>
      <c r="AS791" s="13"/>
    </row>
    <row r="792" ht="24.75" customHeight="1">
      <c r="A792" s="13"/>
      <c r="B792" s="13"/>
      <c r="C792" s="129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2"/>
      <c r="AM792" s="12"/>
      <c r="AN792" s="13"/>
      <c r="AO792" s="13"/>
      <c r="AP792" s="13"/>
      <c r="AQ792" s="13"/>
      <c r="AR792" s="13"/>
      <c r="AS792" s="13"/>
    </row>
    <row r="793" ht="24.75" customHeight="1">
      <c r="A793" s="13"/>
      <c r="B793" s="13"/>
      <c r="C793" s="129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2"/>
      <c r="AM793" s="12"/>
      <c r="AN793" s="13"/>
      <c r="AO793" s="13"/>
      <c r="AP793" s="13"/>
      <c r="AQ793" s="13"/>
      <c r="AR793" s="13"/>
      <c r="AS793" s="13"/>
    </row>
    <row r="794" ht="24.75" customHeight="1">
      <c r="A794" s="13"/>
      <c r="B794" s="13"/>
      <c r="C794" s="129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2"/>
      <c r="AM794" s="12"/>
      <c r="AN794" s="13"/>
      <c r="AO794" s="13"/>
      <c r="AP794" s="13"/>
      <c r="AQ794" s="13"/>
      <c r="AR794" s="13"/>
      <c r="AS794" s="13"/>
    </row>
    <row r="795" ht="24.75" customHeight="1">
      <c r="A795" s="13"/>
      <c r="B795" s="13"/>
      <c r="C795" s="129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2"/>
      <c r="AM795" s="12"/>
      <c r="AN795" s="13"/>
      <c r="AO795" s="13"/>
      <c r="AP795" s="13"/>
      <c r="AQ795" s="13"/>
      <c r="AR795" s="13"/>
      <c r="AS795" s="13"/>
    </row>
    <row r="796" ht="24.75" customHeight="1">
      <c r="A796" s="13"/>
      <c r="B796" s="13"/>
      <c r="C796" s="129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2"/>
      <c r="AM796" s="12"/>
      <c r="AN796" s="13"/>
      <c r="AO796" s="13"/>
      <c r="AP796" s="13"/>
      <c r="AQ796" s="13"/>
      <c r="AR796" s="13"/>
      <c r="AS796" s="13"/>
    </row>
    <row r="797" ht="24.75" customHeight="1">
      <c r="A797" s="13"/>
      <c r="B797" s="13"/>
      <c r="C797" s="129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2"/>
      <c r="AM797" s="12"/>
      <c r="AN797" s="13"/>
      <c r="AO797" s="13"/>
      <c r="AP797" s="13"/>
      <c r="AQ797" s="13"/>
      <c r="AR797" s="13"/>
      <c r="AS797" s="13"/>
    </row>
    <row r="798" ht="24.75" customHeight="1">
      <c r="A798" s="13"/>
      <c r="B798" s="13"/>
      <c r="C798" s="129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2"/>
      <c r="AM798" s="12"/>
      <c r="AN798" s="13"/>
      <c r="AO798" s="13"/>
      <c r="AP798" s="13"/>
      <c r="AQ798" s="13"/>
      <c r="AR798" s="13"/>
      <c r="AS798" s="13"/>
    </row>
    <row r="799" ht="24.75" customHeight="1">
      <c r="A799" s="13"/>
      <c r="B799" s="13"/>
      <c r="C799" s="129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2"/>
      <c r="AM799" s="12"/>
      <c r="AN799" s="13"/>
      <c r="AO799" s="13"/>
      <c r="AP799" s="13"/>
      <c r="AQ799" s="13"/>
      <c r="AR799" s="13"/>
      <c r="AS799" s="13"/>
    </row>
    <row r="800" ht="24.75" customHeight="1">
      <c r="A800" s="13"/>
      <c r="B800" s="13"/>
      <c r="C800" s="129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2"/>
      <c r="AM800" s="12"/>
      <c r="AN800" s="13"/>
      <c r="AO800" s="13"/>
      <c r="AP800" s="13"/>
      <c r="AQ800" s="13"/>
      <c r="AR800" s="13"/>
      <c r="AS800" s="13"/>
    </row>
    <row r="801" ht="24.75" customHeight="1">
      <c r="A801" s="13"/>
      <c r="B801" s="13"/>
      <c r="C801" s="129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2"/>
      <c r="AM801" s="12"/>
      <c r="AN801" s="13"/>
      <c r="AO801" s="13"/>
      <c r="AP801" s="13"/>
      <c r="AQ801" s="13"/>
      <c r="AR801" s="13"/>
      <c r="AS801" s="13"/>
    </row>
    <row r="802" ht="24.75" customHeight="1">
      <c r="A802" s="13"/>
      <c r="B802" s="13"/>
      <c r="C802" s="129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2"/>
      <c r="AM802" s="12"/>
      <c r="AN802" s="13"/>
      <c r="AO802" s="13"/>
      <c r="AP802" s="13"/>
      <c r="AQ802" s="13"/>
      <c r="AR802" s="13"/>
      <c r="AS802" s="13"/>
    </row>
    <row r="803" ht="24.75" customHeight="1">
      <c r="A803" s="13"/>
      <c r="B803" s="13"/>
      <c r="C803" s="129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2"/>
      <c r="AM803" s="12"/>
      <c r="AN803" s="13"/>
      <c r="AO803" s="13"/>
      <c r="AP803" s="13"/>
      <c r="AQ803" s="13"/>
      <c r="AR803" s="13"/>
      <c r="AS803" s="13"/>
    </row>
    <row r="804" ht="24.75" customHeight="1">
      <c r="A804" s="13"/>
      <c r="B804" s="13"/>
      <c r="C804" s="129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2"/>
      <c r="AM804" s="12"/>
      <c r="AN804" s="13"/>
      <c r="AO804" s="13"/>
      <c r="AP804" s="13"/>
      <c r="AQ804" s="13"/>
      <c r="AR804" s="13"/>
      <c r="AS804" s="13"/>
    </row>
    <row r="805" ht="24.75" customHeight="1">
      <c r="A805" s="13"/>
      <c r="B805" s="13"/>
      <c r="C805" s="129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2"/>
      <c r="AM805" s="12"/>
      <c r="AN805" s="13"/>
      <c r="AO805" s="13"/>
      <c r="AP805" s="13"/>
      <c r="AQ805" s="13"/>
      <c r="AR805" s="13"/>
      <c r="AS805" s="13"/>
    </row>
    <row r="806" ht="24.75" customHeight="1">
      <c r="A806" s="13"/>
      <c r="B806" s="13"/>
      <c r="C806" s="129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2"/>
      <c r="AM806" s="12"/>
      <c r="AN806" s="13"/>
      <c r="AO806" s="13"/>
      <c r="AP806" s="13"/>
      <c r="AQ806" s="13"/>
      <c r="AR806" s="13"/>
      <c r="AS806" s="13"/>
    </row>
    <row r="807" ht="24.75" customHeight="1">
      <c r="A807" s="13"/>
      <c r="B807" s="13"/>
      <c r="C807" s="129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2"/>
      <c r="AM807" s="12"/>
      <c r="AN807" s="13"/>
      <c r="AO807" s="13"/>
      <c r="AP807" s="13"/>
      <c r="AQ807" s="13"/>
      <c r="AR807" s="13"/>
      <c r="AS807" s="13"/>
    </row>
    <row r="808" ht="24.75" customHeight="1">
      <c r="A808" s="13"/>
      <c r="B808" s="13"/>
      <c r="C808" s="129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2"/>
      <c r="AM808" s="12"/>
      <c r="AN808" s="13"/>
      <c r="AO808" s="13"/>
      <c r="AP808" s="13"/>
      <c r="AQ808" s="13"/>
      <c r="AR808" s="13"/>
      <c r="AS808" s="13"/>
    </row>
    <row r="809" ht="24.75" customHeight="1">
      <c r="A809" s="13"/>
      <c r="B809" s="13"/>
      <c r="C809" s="129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2"/>
      <c r="AM809" s="12"/>
      <c r="AN809" s="13"/>
      <c r="AO809" s="13"/>
      <c r="AP809" s="13"/>
      <c r="AQ809" s="13"/>
      <c r="AR809" s="13"/>
      <c r="AS809" s="13"/>
    </row>
    <row r="810" ht="24.75" customHeight="1">
      <c r="A810" s="13"/>
      <c r="B810" s="13"/>
      <c r="C810" s="129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2"/>
      <c r="AM810" s="12"/>
      <c r="AN810" s="13"/>
      <c r="AO810" s="13"/>
      <c r="AP810" s="13"/>
      <c r="AQ810" s="13"/>
      <c r="AR810" s="13"/>
      <c r="AS810" s="13"/>
    </row>
    <row r="811" ht="24.75" customHeight="1">
      <c r="A811" s="13"/>
      <c r="B811" s="13"/>
      <c r="C811" s="129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2"/>
      <c r="AM811" s="12"/>
      <c r="AN811" s="13"/>
      <c r="AO811" s="13"/>
      <c r="AP811" s="13"/>
      <c r="AQ811" s="13"/>
      <c r="AR811" s="13"/>
      <c r="AS811" s="13"/>
    </row>
    <row r="812" ht="24.75" customHeight="1">
      <c r="A812" s="13"/>
      <c r="B812" s="13"/>
      <c r="C812" s="129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2"/>
      <c r="AM812" s="12"/>
      <c r="AN812" s="13"/>
      <c r="AO812" s="13"/>
      <c r="AP812" s="13"/>
      <c r="AQ812" s="13"/>
      <c r="AR812" s="13"/>
      <c r="AS812" s="13"/>
    </row>
    <row r="813" ht="24.75" customHeight="1">
      <c r="A813" s="13"/>
      <c r="B813" s="13"/>
      <c r="C813" s="129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2"/>
      <c r="AM813" s="12"/>
      <c r="AN813" s="13"/>
      <c r="AO813" s="13"/>
      <c r="AP813" s="13"/>
      <c r="AQ813" s="13"/>
      <c r="AR813" s="13"/>
      <c r="AS813" s="13"/>
    </row>
    <row r="814" ht="24.75" customHeight="1">
      <c r="A814" s="13"/>
      <c r="B814" s="13"/>
      <c r="C814" s="129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2"/>
      <c r="AM814" s="12"/>
      <c r="AN814" s="13"/>
      <c r="AO814" s="13"/>
      <c r="AP814" s="13"/>
      <c r="AQ814" s="13"/>
      <c r="AR814" s="13"/>
      <c r="AS814" s="13"/>
    </row>
    <row r="815" ht="24.75" customHeight="1">
      <c r="A815" s="13"/>
      <c r="B815" s="13"/>
      <c r="C815" s="129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2"/>
      <c r="AM815" s="12"/>
      <c r="AN815" s="13"/>
      <c r="AO815" s="13"/>
      <c r="AP815" s="13"/>
      <c r="AQ815" s="13"/>
      <c r="AR815" s="13"/>
      <c r="AS815" s="13"/>
    </row>
    <row r="816" ht="24.75" customHeight="1">
      <c r="A816" s="13"/>
      <c r="B816" s="13"/>
      <c r="C816" s="129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2"/>
      <c r="AM816" s="12"/>
      <c r="AN816" s="13"/>
      <c r="AO816" s="13"/>
      <c r="AP816" s="13"/>
      <c r="AQ816" s="13"/>
      <c r="AR816" s="13"/>
      <c r="AS816" s="13"/>
    </row>
    <row r="817" ht="24.75" customHeight="1">
      <c r="A817" s="13"/>
      <c r="B817" s="13"/>
      <c r="C817" s="129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2"/>
      <c r="AM817" s="12"/>
      <c r="AN817" s="13"/>
      <c r="AO817" s="13"/>
      <c r="AP817" s="13"/>
      <c r="AQ817" s="13"/>
      <c r="AR817" s="13"/>
      <c r="AS817" s="13"/>
    </row>
    <row r="818" ht="24.75" customHeight="1">
      <c r="A818" s="13"/>
      <c r="B818" s="13"/>
      <c r="C818" s="129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2"/>
      <c r="AM818" s="12"/>
      <c r="AN818" s="13"/>
      <c r="AO818" s="13"/>
      <c r="AP818" s="13"/>
      <c r="AQ818" s="13"/>
      <c r="AR818" s="13"/>
      <c r="AS818" s="13"/>
    </row>
    <row r="819" ht="24.75" customHeight="1">
      <c r="A819" s="13"/>
      <c r="B819" s="13"/>
      <c r="C819" s="129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2"/>
      <c r="AM819" s="12"/>
      <c r="AN819" s="13"/>
      <c r="AO819" s="13"/>
      <c r="AP819" s="13"/>
      <c r="AQ819" s="13"/>
      <c r="AR819" s="13"/>
      <c r="AS819" s="13"/>
    </row>
    <row r="820" ht="24.75" customHeight="1">
      <c r="A820" s="13"/>
      <c r="B820" s="13"/>
      <c r="C820" s="129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2"/>
      <c r="AM820" s="12"/>
      <c r="AN820" s="13"/>
      <c r="AO820" s="13"/>
      <c r="AP820" s="13"/>
      <c r="AQ820" s="13"/>
      <c r="AR820" s="13"/>
      <c r="AS820" s="13"/>
    </row>
    <row r="821" ht="24.75" customHeight="1">
      <c r="A821" s="13"/>
      <c r="B821" s="13"/>
      <c r="C821" s="129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2"/>
      <c r="AM821" s="12"/>
      <c r="AN821" s="13"/>
      <c r="AO821" s="13"/>
      <c r="AP821" s="13"/>
      <c r="AQ821" s="13"/>
      <c r="AR821" s="13"/>
      <c r="AS821" s="13"/>
    </row>
    <row r="822" ht="24.75" customHeight="1">
      <c r="A822" s="13"/>
      <c r="B822" s="13"/>
      <c r="C822" s="129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2"/>
      <c r="AM822" s="12"/>
      <c r="AN822" s="13"/>
      <c r="AO822" s="13"/>
      <c r="AP822" s="13"/>
      <c r="AQ822" s="13"/>
      <c r="AR822" s="13"/>
      <c r="AS822" s="13"/>
    </row>
    <row r="823" ht="24.75" customHeight="1">
      <c r="A823" s="13"/>
      <c r="B823" s="13"/>
      <c r="C823" s="129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2"/>
      <c r="AM823" s="12"/>
      <c r="AN823" s="13"/>
      <c r="AO823" s="13"/>
      <c r="AP823" s="13"/>
      <c r="AQ823" s="13"/>
      <c r="AR823" s="13"/>
      <c r="AS823" s="13"/>
    </row>
    <row r="824" ht="24.75" customHeight="1">
      <c r="A824" s="13"/>
      <c r="B824" s="13"/>
      <c r="C824" s="129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2"/>
      <c r="AM824" s="12"/>
      <c r="AN824" s="13"/>
      <c r="AO824" s="13"/>
      <c r="AP824" s="13"/>
      <c r="AQ824" s="13"/>
      <c r="AR824" s="13"/>
      <c r="AS824" s="13"/>
    </row>
    <row r="825" ht="24.75" customHeight="1">
      <c r="A825" s="13"/>
      <c r="B825" s="13"/>
      <c r="C825" s="129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2"/>
      <c r="AM825" s="12"/>
      <c r="AN825" s="13"/>
      <c r="AO825" s="13"/>
      <c r="AP825" s="13"/>
      <c r="AQ825" s="13"/>
      <c r="AR825" s="13"/>
      <c r="AS825" s="13"/>
    </row>
    <row r="826" ht="24.75" customHeight="1">
      <c r="A826" s="13"/>
      <c r="B826" s="13"/>
      <c r="C826" s="129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2"/>
      <c r="AM826" s="12"/>
      <c r="AN826" s="13"/>
      <c r="AO826" s="13"/>
      <c r="AP826" s="13"/>
      <c r="AQ826" s="13"/>
      <c r="AR826" s="13"/>
      <c r="AS826" s="13"/>
    </row>
    <row r="827" ht="24.75" customHeight="1">
      <c r="A827" s="13"/>
      <c r="B827" s="13"/>
      <c r="C827" s="129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2"/>
      <c r="AM827" s="12"/>
      <c r="AN827" s="13"/>
      <c r="AO827" s="13"/>
      <c r="AP827" s="13"/>
      <c r="AQ827" s="13"/>
      <c r="AR827" s="13"/>
      <c r="AS827" s="13"/>
    </row>
    <row r="828" ht="24.75" customHeight="1">
      <c r="A828" s="13"/>
      <c r="B828" s="13"/>
      <c r="C828" s="129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2"/>
      <c r="AM828" s="12"/>
      <c r="AN828" s="13"/>
      <c r="AO828" s="13"/>
      <c r="AP828" s="13"/>
      <c r="AQ828" s="13"/>
      <c r="AR828" s="13"/>
      <c r="AS828" s="13"/>
    </row>
    <row r="829" ht="24.75" customHeight="1">
      <c r="A829" s="13"/>
      <c r="B829" s="13"/>
      <c r="C829" s="129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2"/>
      <c r="AM829" s="12"/>
      <c r="AN829" s="13"/>
      <c r="AO829" s="13"/>
      <c r="AP829" s="13"/>
      <c r="AQ829" s="13"/>
      <c r="AR829" s="13"/>
      <c r="AS829" s="13"/>
    </row>
    <row r="830" ht="24.75" customHeight="1">
      <c r="A830" s="13"/>
      <c r="B830" s="13"/>
      <c r="C830" s="129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2"/>
      <c r="AM830" s="12"/>
      <c r="AN830" s="13"/>
      <c r="AO830" s="13"/>
      <c r="AP830" s="13"/>
      <c r="AQ830" s="13"/>
      <c r="AR830" s="13"/>
      <c r="AS830" s="13"/>
    </row>
    <row r="831" ht="24.75" customHeight="1">
      <c r="A831" s="13"/>
      <c r="B831" s="13"/>
      <c r="C831" s="129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2"/>
      <c r="AM831" s="12"/>
      <c r="AN831" s="13"/>
      <c r="AO831" s="13"/>
      <c r="AP831" s="13"/>
      <c r="AQ831" s="13"/>
      <c r="AR831" s="13"/>
      <c r="AS831" s="13"/>
    </row>
    <row r="832" ht="24.75" customHeight="1">
      <c r="A832" s="13"/>
      <c r="B832" s="13"/>
      <c r="C832" s="129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2"/>
      <c r="AM832" s="12"/>
      <c r="AN832" s="13"/>
      <c r="AO832" s="13"/>
      <c r="AP832" s="13"/>
      <c r="AQ832" s="13"/>
      <c r="AR832" s="13"/>
      <c r="AS832" s="13"/>
    </row>
    <row r="833" ht="24.75" customHeight="1">
      <c r="A833" s="13"/>
      <c r="B833" s="13"/>
      <c r="C833" s="129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2"/>
      <c r="AM833" s="12"/>
      <c r="AN833" s="13"/>
      <c r="AO833" s="13"/>
      <c r="AP833" s="13"/>
      <c r="AQ833" s="13"/>
      <c r="AR833" s="13"/>
      <c r="AS833" s="13"/>
    </row>
    <row r="834" ht="24.75" customHeight="1">
      <c r="A834" s="13"/>
      <c r="B834" s="13"/>
      <c r="C834" s="129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2"/>
      <c r="AM834" s="12"/>
      <c r="AN834" s="13"/>
      <c r="AO834" s="13"/>
      <c r="AP834" s="13"/>
      <c r="AQ834" s="13"/>
      <c r="AR834" s="13"/>
      <c r="AS834" s="13"/>
    </row>
    <row r="835" ht="24.75" customHeight="1">
      <c r="A835" s="13"/>
      <c r="B835" s="13"/>
      <c r="C835" s="129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2"/>
      <c r="AM835" s="12"/>
      <c r="AN835" s="13"/>
      <c r="AO835" s="13"/>
      <c r="AP835" s="13"/>
      <c r="AQ835" s="13"/>
      <c r="AR835" s="13"/>
      <c r="AS835" s="13"/>
    </row>
    <row r="836" ht="24.75" customHeight="1">
      <c r="A836" s="13"/>
      <c r="B836" s="13"/>
      <c r="C836" s="129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2"/>
      <c r="AM836" s="12"/>
      <c r="AN836" s="13"/>
      <c r="AO836" s="13"/>
      <c r="AP836" s="13"/>
      <c r="AQ836" s="13"/>
      <c r="AR836" s="13"/>
      <c r="AS836" s="13"/>
    </row>
    <row r="837" ht="24.75" customHeight="1">
      <c r="A837" s="13"/>
      <c r="B837" s="13"/>
      <c r="C837" s="129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2"/>
      <c r="AM837" s="12"/>
      <c r="AN837" s="13"/>
      <c r="AO837" s="13"/>
      <c r="AP837" s="13"/>
      <c r="AQ837" s="13"/>
      <c r="AR837" s="13"/>
      <c r="AS837" s="13"/>
    </row>
    <row r="838" ht="24.75" customHeight="1">
      <c r="A838" s="13"/>
      <c r="B838" s="13"/>
      <c r="C838" s="129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2"/>
      <c r="AM838" s="12"/>
      <c r="AN838" s="13"/>
      <c r="AO838" s="13"/>
      <c r="AP838" s="13"/>
      <c r="AQ838" s="13"/>
      <c r="AR838" s="13"/>
      <c r="AS838" s="13"/>
    </row>
    <row r="839" ht="24.75" customHeight="1">
      <c r="A839" s="13"/>
      <c r="B839" s="13"/>
      <c r="C839" s="129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2"/>
      <c r="AM839" s="12"/>
      <c r="AN839" s="13"/>
      <c r="AO839" s="13"/>
      <c r="AP839" s="13"/>
      <c r="AQ839" s="13"/>
      <c r="AR839" s="13"/>
      <c r="AS839" s="13"/>
    </row>
    <row r="840" ht="24.75" customHeight="1">
      <c r="A840" s="13"/>
      <c r="B840" s="13"/>
      <c r="C840" s="129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2"/>
      <c r="AM840" s="12"/>
      <c r="AN840" s="13"/>
      <c r="AO840" s="13"/>
      <c r="AP840" s="13"/>
      <c r="AQ840" s="13"/>
      <c r="AR840" s="13"/>
      <c r="AS840" s="13"/>
    </row>
    <row r="841" ht="24.75" customHeight="1">
      <c r="A841" s="13"/>
      <c r="B841" s="13"/>
      <c r="C841" s="129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2"/>
      <c r="AM841" s="12"/>
      <c r="AN841" s="13"/>
      <c r="AO841" s="13"/>
      <c r="AP841" s="13"/>
      <c r="AQ841" s="13"/>
      <c r="AR841" s="13"/>
      <c r="AS841" s="13"/>
    </row>
    <row r="842" ht="24.75" customHeight="1">
      <c r="A842" s="13"/>
      <c r="B842" s="13"/>
      <c r="C842" s="129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2"/>
      <c r="AM842" s="12"/>
      <c r="AN842" s="13"/>
      <c r="AO842" s="13"/>
      <c r="AP842" s="13"/>
      <c r="AQ842" s="13"/>
      <c r="AR842" s="13"/>
      <c r="AS842" s="13"/>
    </row>
    <row r="843" ht="24.75" customHeight="1">
      <c r="A843" s="13"/>
      <c r="B843" s="13"/>
      <c r="C843" s="129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2"/>
      <c r="AM843" s="12"/>
      <c r="AN843" s="13"/>
      <c r="AO843" s="13"/>
      <c r="AP843" s="13"/>
      <c r="AQ843" s="13"/>
      <c r="AR843" s="13"/>
      <c r="AS843" s="13"/>
    </row>
    <row r="844" ht="24.75" customHeight="1">
      <c r="A844" s="13"/>
      <c r="B844" s="13"/>
      <c r="C844" s="129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2"/>
      <c r="AM844" s="12"/>
      <c r="AN844" s="13"/>
      <c r="AO844" s="13"/>
      <c r="AP844" s="13"/>
      <c r="AQ844" s="13"/>
      <c r="AR844" s="13"/>
      <c r="AS844" s="13"/>
    </row>
    <row r="845" ht="24.75" customHeight="1">
      <c r="A845" s="13"/>
      <c r="B845" s="13"/>
      <c r="C845" s="129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2"/>
      <c r="AM845" s="12"/>
      <c r="AN845" s="13"/>
      <c r="AO845" s="13"/>
      <c r="AP845" s="13"/>
      <c r="AQ845" s="13"/>
      <c r="AR845" s="13"/>
      <c r="AS845" s="13"/>
    </row>
    <row r="846" ht="24.75" customHeight="1">
      <c r="A846" s="13"/>
      <c r="B846" s="13"/>
      <c r="C846" s="129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2"/>
      <c r="AM846" s="12"/>
      <c r="AN846" s="13"/>
      <c r="AO846" s="13"/>
      <c r="AP846" s="13"/>
      <c r="AQ846" s="13"/>
      <c r="AR846" s="13"/>
      <c r="AS846" s="13"/>
    </row>
    <row r="847" ht="24.75" customHeight="1">
      <c r="A847" s="13"/>
      <c r="B847" s="13"/>
      <c r="C847" s="129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2"/>
      <c r="AM847" s="12"/>
      <c r="AN847" s="13"/>
      <c r="AO847" s="13"/>
      <c r="AP847" s="13"/>
      <c r="AQ847" s="13"/>
      <c r="AR847" s="13"/>
      <c r="AS847" s="13"/>
    </row>
    <row r="848" ht="24.75" customHeight="1">
      <c r="A848" s="13"/>
      <c r="B848" s="13"/>
      <c r="C848" s="129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2"/>
      <c r="AM848" s="12"/>
      <c r="AN848" s="13"/>
      <c r="AO848" s="13"/>
      <c r="AP848" s="13"/>
      <c r="AQ848" s="13"/>
      <c r="AR848" s="13"/>
      <c r="AS848" s="13"/>
    </row>
    <row r="849" ht="24.75" customHeight="1">
      <c r="A849" s="13"/>
      <c r="B849" s="13"/>
      <c r="C849" s="129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2"/>
      <c r="AM849" s="12"/>
      <c r="AN849" s="13"/>
      <c r="AO849" s="13"/>
      <c r="AP849" s="13"/>
      <c r="AQ849" s="13"/>
      <c r="AR849" s="13"/>
      <c r="AS849" s="13"/>
    </row>
    <row r="850" ht="24.75" customHeight="1">
      <c r="A850" s="13"/>
      <c r="B850" s="13"/>
      <c r="C850" s="129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2"/>
      <c r="AM850" s="12"/>
      <c r="AN850" s="13"/>
      <c r="AO850" s="13"/>
      <c r="AP850" s="13"/>
      <c r="AQ850" s="13"/>
      <c r="AR850" s="13"/>
      <c r="AS850" s="13"/>
    </row>
    <row r="851" ht="24.75" customHeight="1">
      <c r="A851" s="13"/>
      <c r="B851" s="13"/>
      <c r="C851" s="129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2"/>
      <c r="AM851" s="12"/>
      <c r="AN851" s="13"/>
      <c r="AO851" s="13"/>
      <c r="AP851" s="13"/>
      <c r="AQ851" s="13"/>
      <c r="AR851" s="13"/>
      <c r="AS851" s="13"/>
    </row>
    <row r="852" ht="24.75" customHeight="1">
      <c r="A852" s="13"/>
      <c r="B852" s="13"/>
      <c r="C852" s="129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2"/>
      <c r="AM852" s="12"/>
      <c r="AN852" s="13"/>
      <c r="AO852" s="13"/>
      <c r="AP852" s="13"/>
      <c r="AQ852" s="13"/>
      <c r="AR852" s="13"/>
      <c r="AS852" s="13"/>
    </row>
    <row r="853" ht="24.75" customHeight="1">
      <c r="A853" s="13"/>
      <c r="B853" s="13"/>
      <c r="C853" s="129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2"/>
      <c r="AM853" s="12"/>
      <c r="AN853" s="13"/>
      <c r="AO853" s="13"/>
      <c r="AP853" s="13"/>
      <c r="AQ853" s="13"/>
      <c r="AR853" s="13"/>
      <c r="AS853" s="13"/>
    </row>
    <row r="854" ht="24.75" customHeight="1">
      <c r="A854" s="13"/>
      <c r="B854" s="13"/>
      <c r="C854" s="129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2"/>
      <c r="AM854" s="12"/>
      <c r="AN854" s="13"/>
      <c r="AO854" s="13"/>
      <c r="AP854" s="13"/>
      <c r="AQ854" s="13"/>
      <c r="AR854" s="13"/>
      <c r="AS854" s="13"/>
    </row>
    <row r="855" ht="24.75" customHeight="1">
      <c r="A855" s="13"/>
      <c r="B855" s="13"/>
      <c r="C855" s="129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2"/>
      <c r="AM855" s="12"/>
      <c r="AN855" s="13"/>
      <c r="AO855" s="13"/>
      <c r="AP855" s="13"/>
      <c r="AQ855" s="13"/>
      <c r="AR855" s="13"/>
      <c r="AS855" s="13"/>
    </row>
    <row r="856" ht="24.75" customHeight="1">
      <c r="A856" s="13"/>
      <c r="B856" s="13"/>
      <c r="C856" s="129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2"/>
      <c r="AM856" s="12"/>
      <c r="AN856" s="13"/>
      <c r="AO856" s="13"/>
      <c r="AP856" s="13"/>
      <c r="AQ856" s="13"/>
      <c r="AR856" s="13"/>
      <c r="AS856" s="13"/>
    </row>
    <row r="857" ht="24.75" customHeight="1">
      <c r="A857" s="13"/>
      <c r="B857" s="13"/>
      <c r="C857" s="129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2"/>
      <c r="AM857" s="12"/>
      <c r="AN857" s="13"/>
      <c r="AO857" s="13"/>
      <c r="AP857" s="13"/>
      <c r="AQ857" s="13"/>
      <c r="AR857" s="13"/>
      <c r="AS857" s="13"/>
    </row>
    <row r="858" ht="24.75" customHeight="1">
      <c r="A858" s="13"/>
      <c r="B858" s="13"/>
      <c r="C858" s="129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2"/>
      <c r="AM858" s="12"/>
      <c r="AN858" s="13"/>
      <c r="AO858" s="13"/>
      <c r="AP858" s="13"/>
      <c r="AQ858" s="13"/>
      <c r="AR858" s="13"/>
      <c r="AS858" s="13"/>
    </row>
    <row r="859" ht="24.75" customHeight="1">
      <c r="A859" s="13"/>
      <c r="B859" s="13"/>
      <c r="C859" s="129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2"/>
      <c r="AM859" s="12"/>
      <c r="AN859" s="13"/>
      <c r="AO859" s="13"/>
      <c r="AP859" s="13"/>
      <c r="AQ859" s="13"/>
      <c r="AR859" s="13"/>
      <c r="AS859" s="13"/>
    </row>
    <row r="860" ht="24.75" customHeight="1">
      <c r="A860" s="13"/>
      <c r="B860" s="13"/>
      <c r="C860" s="129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2"/>
      <c r="AM860" s="12"/>
      <c r="AN860" s="13"/>
      <c r="AO860" s="13"/>
      <c r="AP860" s="13"/>
      <c r="AQ860" s="13"/>
      <c r="AR860" s="13"/>
      <c r="AS860" s="13"/>
    </row>
    <row r="861" ht="24.75" customHeight="1">
      <c r="A861" s="13"/>
      <c r="B861" s="13"/>
      <c r="C861" s="129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2"/>
      <c r="AM861" s="12"/>
      <c r="AN861" s="13"/>
      <c r="AO861" s="13"/>
      <c r="AP861" s="13"/>
      <c r="AQ861" s="13"/>
      <c r="AR861" s="13"/>
      <c r="AS861" s="13"/>
    </row>
    <row r="862" ht="24.75" customHeight="1">
      <c r="A862" s="13"/>
      <c r="B862" s="13"/>
      <c r="C862" s="129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2"/>
      <c r="AM862" s="12"/>
      <c r="AN862" s="13"/>
      <c r="AO862" s="13"/>
      <c r="AP862" s="13"/>
      <c r="AQ862" s="13"/>
      <c r="AR862" s="13"/>
      <c r="AS862" s="13"/>
    </row>
    <row r="863" ht="24.75" customHeight="1">
      <c r="A863" s="13"/>
      <c r="B863" s="13"/>
      <c r="C863" s="129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2"/>
      <c r="AM863" s="12"/>
      <c r="AN863" s="13"/>
      <c r="AO863" s="13"/>
      <c r="AP863" s="13"/>
      <c r="AQ863" s="13"/>
      <c r="AR863" s="13"/>
      <c r="AS863" s="13"/>
    </row>
    <row r="864" ht="24.75" customHeight="1">
      <c r="A864" s="13"/>
      <c r="B864" s="13"/>
      <c r="C864" s="129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2"/>
      <c r="AM864" s="12"/>
      <c r="AN864" s="13"/>
      <c r="AO864" s="13"/>
      <c r="AP864" s="13"/>
      <c r="AQ864" s="13"/>
      <c r="AR864" s="13"/>
      <c r="AS864" s="13"/>
    </row>
    <row r="865" ht="24.75" customHeight="1">
      <c r="A865" s="13"/>
      <c r="B865" s="13"/>
      <c r="C865" s="129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2"/>
      <c r="AM865" s="12"/>
      <c r="AN865" s="13"/>
      <c r="AO865" s="13"/>
      <c r="AP865" s="13"/>
      <c r="AQ865" s="13"/>
      <c r="AR865" s="13"/>
      <c r="AS865" s="13"/>
    </row>
    <row r="866" ht="24.75" customHeight="1">
      <c r="A866" s="13"/>
      <c r="B866" s="13"/>
      <c r="C866" s="129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2"/>
      <c r="AM866" s="12"/>
      <c r="AN866" s="13"/>
      <c r="AO866" s="13"/>
      <c r="AP866" s="13"/>
      <c r="AQ866" s="13"/>
      <c r="AR866" s="13"/>
      <c r="AS866" s="13"/>
    </row>
    <row r="867" ht="24.75" customHeight="1">
      <c r="A867" s="13"/>
      <c r="B867" s="13"/>
      <c r="C867" s="129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2"/>
      <c r="AM867" s="12"/>
      <c r="AN867" s="13"/>
      <c r="AO867" s="13"/>
      <c r="AP867" s="13"/>
      <c r="AQ867" s="13"/>
      <c r="AR867" s="13"/>
      <c r="AS867" s="13"/>
    </row>
    <row r="868" ht="24.75" customHeight="1">
      <c r="A868" s="13"/>
      <c r="B868" s="13"/>
      <c r="C868" s="129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2"/>
      <c r="AM868" s="12"/>
      <c r="AN868" s="13"/>
      <c r="AO868" s="13"/>
      <c r="AP868" s="13"/>
      <c r="AQ868" s="13"/>
      <c r="AR868" s="13"/>
      <c r="AS868" s="13"/>
    </row>
    <row r="869" ht="24.75" customHeight="1">
      <c r="A869" s="13"/>
      <c r="B869" s="13"/>
      <c r="C869" s="129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2"/>
      <c r="AM869" s="12"/>
      <c r="AN869" s="13"/>
      <c r="AO869" s="13"/>
      <c r="AP869" s="13"/>
      <c r="AQ869" s="13"/>
      <c r="AR869" s="13"/>
      <c r="AS869" s="13"/>
    </row>
    <row r="870" ht="24.75" customHeight="1">
      <c r="A870" s="13"/>
      <c r="B870" s="13"/>
      <c r="C870" s="129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2"/>
      <c r="AM870" s="12"/>
      <c r="AN870" s="13"/>
      <c r="AO870" s="13"/>
      <c r="AP870" s="13"/>
      <c r="AQ870" s="13"/>
      <c r="AR870" s="13"/>
      <c r="AS870" s="13"/>
    </row>
    <row r="871" ht="24.75" customHeight="1">
      <c r="A871" s="13"/>
      <c r="B871" s="13"/>
      <c r="C871" s="129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2"/>
      <c r="AM871" s="12"/>
      <c r="AN871" s="13"/>
      <c r="AO871" s="13"/>
      <c r="AP871" s="13"/>
      <c r="AQ871" s="13"/>
      <c r="AR871" s="13"/>
      <c r="AS871" s="13"/>
    </row>
    <row r="872" ht="24.75" customHeight="1">
      <c r="A872" s="13"/>
      <c r="B872" s="13"/>
      <c r="C872" s="129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2"/>
      <c r="AM872" s="12"/>
      <c r="AN872" s="13"/>
      <c r="AO872" s="13"/>
      <c r="AP872" s="13"/>
      <c r="AQ872" s="13"/>
      <c r="AR872" s="13"/>
      <c r="AS872" s="13"/>
    </row>
    <row r="873" ht="24.75" customHeight="1">
      <c r="A873" s="13"/>
      <c r="B873" s="13"/>
      <c r="C873" s="129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2"/>
      <c r="AM873" s="12"/>
      <c r="AN873" s="13"/>
      <c r="AO873" s="13"/>
      <c r="AP873" s="13"/>
      <c r="AQ873" s="13"/>
      <c r="AR873" s="13"/>
      <c r="AS873" s="13"/>
    </row>
    <row r="874" ht="24.75" customHeight="1">
      <c r="A874" s="13"/>
      <c r="B874" s="13"/>
      <c r="C874" s="129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2"/>
      <c r="AM874" s="12"/>
      <c r="AN874" s="13"/>
      <c r="AO874" s="13"/>
      <c r="AP874" s="13"/>
      <c r="AQ874" s="13"/>
      <c r="AR874" s="13"/>
      <c r="AS874" s="13"/>
    </row>
    <row r="875" ht="24.75" customHeight="1">
      <c r="A875" s="13"/>
      <c r="B875" s="13"/>
      <c r="C875" s="129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2"/>
      <c r="AM875" s="12"/>
      <c r="AN875" s="13"/>
      <c r="AO875" s="13"/>
      <c r="AP875" s="13"/>
      <c r="AQ875" s="13"/>
      <c r="AR875" s="13"/>
      <c r="AS875" s="13"/>
    </row>
    <row r="876" ht="24.75" customHeight="1">
      <c r="A876" s="13"/>
      <c r="B876" s="13"/>
      <c r="C876" s="129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2"/>
      <c r="AM876" s="12"/>
      <c r="AN876" s="13"/>
      <c r="AO876" s="13"/>
      <c r="AP876" s="13"/>
      <c r="AQ876" s="13"/>
      <c r="AR876" s="13"/>
      <c r="AS876" s="13"/>
    </row>
    <row r="877" ht="24.75" customHeight="1">
      <c r="A877" s="13"/>
      <c r="B877" s="13"/>
      <c r="C877" s="129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2"/>
      <c r="AM877" s="12"/>
      <c r="AN877" s="13"/>
      <c r="AO877" s="13"/>
      <c r="AP877" s="13"/>
      <c r="AQ877" s="13"/>
      <c r="AR877" s="13"/>
      <c r="AS877" s="13"/>
    </row>
    <row r="878" ht="24.75" customHeight="1">
      <c r="A878" s="13"/>
      <c r="B878" s="13"/>
      <c r="C878" s="129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2"/>
      <c r="AM878" s="12"/>
      <c r="AN878" s="13"/>
      <c r="AO878" s="13"/>
      <c r="AP878" s="13"/>
      <c r="AQ878" s="13"/>
      <c r="AR878" s="13"/>
      <c r="AS878" s="13"/>
    </row>
    <row r="879" ht="24.75" customHeight="1">
      <c r="A879" s="13"/>
      <c r="B879" s="13"/>
      <c r="C879" s="129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2"/>
      <c r="AM879" s="12"/>
      <c r="AN879" s="13"/>
      <c r="AO879" s="13"/>
      <c r="AP879" s="13"/>
      <c r="AQ879" s="13"/>
      <c r="AR879" s="13"/>
      <c r="AS879" s="13"/>
    </row>
    <row r="880" ht="24.75" customHeight="1">
      <c r="A880" s="13"/>
      <c r="B880" s="13"/>
      <c r="C880" s="129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2"/>
      <c r="AM880" s="12"/>
      <c r="AN880" s="13"/>
      <c r="AO880" s="13"/>
      <c r="AP880" s="13"/>
      <c r="AQ880" s="13"/>
      <c r="AR880" s="13"/>
      <c r="AS880" s="13"/>
    </row>
    <row r="881" ht="24.75" customHeight="1">
      <c r="A881" s="13"/>
      <c r="B881" s="13"/>
      <c r="C881" s="129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2"/>
      <c r="AM881" s="12"/>
      <c r="AN881" s="13"/>
      <c r="AO881" s="13"/>
      <c r="AP881" s="13"/>
      <c r="AQ881" s="13"/>
      <c r="AR881" s="13"/>
      <c r="AS881" s="13"/>
    </row>
    <row r="882" ht="24.75" customHeight="1">
      <c r="A882" s="13"/>
      <c r="B882" s="13"/>
      <c r="C882" s="129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2"/>
      <c r="AM882" s="12"/>
      <c r="AN882" s="13"/>
      <c r="AO882" s="13"/>
      <c r="AP882" s="13"/>
      <c r="AQ882" s="13"/>
      <c r="AR882" s="13"/>
      <c r="AS882" s="13"/>
    </row>
    <row r="883" ht="24.75" customHeight="1">
      <c r="A883" s="13"/>
      <c r="B883" s="13"/>
      <c r="C883" s="129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2"/>
      <c r="AM883" s="12"/>
      <c r="AN883" s="13"/>
      <c r="AO883" s="13"/>
      <c r="AP883" s="13"/>
      <c r="AQ883" s="13"/>
      <c r="AR883" s="13"/>
      <c r="AS883" s="13"/>
    </row>
    <row r="884" ht="24.75" customHeight="1">
      <c r="A884" s="13"/>
      <c r="B884" s="13"/>
      <c r="C884" s="129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2"/>
      <c r="AM884" s="12"/>
      <c r="AN884" s="13"/>
      <c r="AO884" s="13"/>
      <c r="AP884" s="13"/>
      <c r="AQ884" s="13"/>
      <c r="AR884" s="13"/>
      <c r="AS884" s="13"/>
    </row>
    <row r="885" ht="24.75" customHeight="1">
      <c r="A885" s="13"/>
      <c r="B885" s="13"/>
      <c r="C885" s="129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2"/>
      <c r="AM885" s="12"/>
      <c r="AN885" s="13"/>
      <c r="AO885" s="13"/>
      <c r="AP885" s="13"/>
      <c r="AQ885" s="13"/>
      <c r="AR885" s="13"/>
      <c r="AS885" s="13"/>
    </row>
    <row r="886" ht="24.75" customHeight="1">
      <c r="A886" s="13"/>
      <c r="B886" s="13"/>
      <c r="C886" s="129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2"/>
      <c r="AM886" s="12"/>
      <c r="AN886" s="13"/>
      <c r="AO886" s="13"/>
      <c r="AP886" s="13"/>
      <c r="AQ886" s="13"/>
      <c r="AR886" s="13"/>
      <c r="AS886" s="13"/>
    </row>
    <row r="887" ht="24.75" customHeight="1">
      <c r="A887" s="13"/>
      <c r="B887" s="13"/>
      <c r="C887" s="129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2"/>
      <c r="AM887" s="12"/>
      <c r="AN887" s="13"/>
      <c r="AO887" s="13"/>
      <c r="AP887" s="13"/>
      <c r="AQ887" s="13"/>
      <c r="AR887" s="13"/>
      <c r="AS887" s="13"/>
    </row>
    <row r="888" ht="24.75" customHeight="1">
      <c r="A888" s="13"/>
      <c r="B888" s="13"/>
      <c r="C888" s="129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2"/>
      <c r="AM888" s="12"/>
      <c r="AN888" s="13"/>
      <c r="AO888" s="13"/>
      <c r="AP888" s="13"/>
      <c r="AQ888" s="13"/>
      <c r="AR888" s="13"/>
      <c r="AS888" s="13"/>
    </row>
    <row r="889" ht="24.75" customHeight="1">
      <c r="A889" s="13"/>
      <c r="B889" s="13"/>
      <c r="C889" s="129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2"/>
      <c r="AM889" s="12"/>
      <c r="AN889" s="13"/>
      <c r="AO889" s="13"/>
      <c r="AP889" s="13"/>
      <c r="AQ889" s="13"/>
      <c r="AR889" s="13"/>
      <c r="AS889" s="13"/>
    </row>
    <row r="890" ht="24.75" customHeight="1">
      <c r="A890" s="13"/>
      <c r="B890" s="13"/>
      <c r="C890" s="129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2"/>
      <c r="AM890" s="12"/>
      <c r="AN890" s="13"/>
      <c r="AO890" s="13"/>
      <c r="AP890" s="13"/>
      <c r="AQ890" s="13"/>
      <c r="AR890" s="13"/>
      <c r="AS890" s="13"/>
    </row>
    <row r="891" ht="24.75" customHeight="1">
      <c r="A891" s="13"/>
      <c r="B891" s="13"/>
      <c r="C891" s="129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2"/>
      <c r="AM891" s="12"/>
      <c r="AN891" s="13"/>
      <c r="AO891" s="13"/>
      <c r="AP891" s="13"/>
      <c r="AQ891" s="13"/>
      <c r="AR891" s="13"/>
      <c r="AS891" s="13"/>
    </row>
    <row r="892" ht="24.75" customHeight="1">
      <c r="A892" s="13"/>
      <c r="B892" s="13"/>
      <c r="C892" s="129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2"/>
      <c r="AM892" s="12"/>
      <c r="AN892" s="13"/>
      <c r="AO892" s="13"/>
      <c r="AP892" s="13"/>
      <c r="AQ892" s="13"/>
      <c r="AR892" s="13"/>
      <c r="AS892" s="13"/>
    </row>
    <row r="893" ht="24.75" customHeight="1">
      <c r="A893" s="13"/>
      <c r="B893" s="13"/>
      <c r="C893" s="129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2"/>
      <c r="AM893" s="12"/>
      <c r="AN893" s="13"/>
      <c r="AO893" s="13"/>
      <c r="AP893" s="13"/>
      <c r="AQ893" s="13"/>
      <c r="AR893" s="13"/>
      <c r="AS893" s="13"/>
    </row>
    <row r="894" ht="24.75" customHeight="1">
      <c r="A894" s="13"/>
      <c r="B894" s="13"/>
      <c r="C894" s="129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2"/>
      <c r="AM894" s="12"/>
      <c r="AN894" s="13"/>
      <c r="AO894" s="13"/>
      <c r="AP894" s="13"/>
      <c r="AQ894" s="13"/>
      <c r="AR894" s="13"/>
      <c r="AS894" s="13"/>
    </row>
    <row r="895" ht="24.75" customHeight="1">
      <c r="A895" s="13"/>
      <c r="B895" s="13"/>
      <c r="C895" s="129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2"/>
      <c r="AM895" s="12"/>
      <c r="AN895" s="13"/>
      <c r="AO895" s="13"/>
      <c r="AP895" s="13"/>
      <c r="AQ895" s="13"/>
      <c r="AR895" s="13"/>
      <c r="AS895" s="13"/>
    </row>
    <row r="896" ht="24.75" customHeight="1">
      <c r="A896" s="13"/>
      <c r="B896" s="13"/>
      <c r="C896" s="129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2"/>
      <c r="AM896" s="12"/>
      <c r="AN896" s="13"/>
      <c r="AO896" s="13"/>
      <c r="AP896" s="13"/>
      <c r="AQ896" s="13"/>
      <c r="AR896" s="13"/>
      <c r="AS896" s="13"/>
    </row>
    <row r="897" ht="24.75" customHeight="1">
      <c r="A897" s="13"/>
      <c r="B897" s="13"/>
      <c r="C897" s="129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2"/>
      <c r="AM897" s="12"/>
      <c r="AN897" s="13"/>
      <c r="AO897" s="13"/>
      <c r="AP897" s="13"/>
      <c r="AQ897" s="13"/>
      <c r="AR897" s="13"/>
      <c r="AS897" s="13"/>
    </row>
    <row r="898" ht="24.75" customHeight="1">
      <c r="A898" s="13"/>
      <c r="B898" s="13"/>
      <c r="C898" s="129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2"/>
      <c r="AM898" s="12"/>
      <c r="AN898" s="13"/>
      <c r="AO898" s="13"/>
      <c r="AP898" s="13"/>
      <c r="AQ898" s="13"/>
      <c r="AR898" s="13"/>
      <c r="AS898" s="13"/>
    </row>
    <row r="899" ht="24.75" customHeight="1">
      <c r="A899" s="13"/>
      <c r="B899" s="13"/>
      <c r="C899" s="129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2"/>
      <c r="AM899" s="12"/>
      <c r="AN899" s="13"/>
      <c r="AO899" s="13"/>
      <c r="AP899" s="13"/>
      <c r="AQ899" s="13"/>
      <c r="AR899" s="13"/>
      <c r="AS899" s="13"/>
    </row>
    <row r="900" ht="24.75" customHeight="1">
      <c r="A900" s="13"/>
      <c r="B900" s="13"/>
      <c r="C900" s="129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2"/>
      <c r="AM900" s="12"/>
      <c r="AN900" s="13"/>
      <c r="AO900" s="13"/>
      <c r="AP900" s="13"/>
      <c r="AQ900" s="13"/>
      <c r="AR900" s="13"/>
      <c r="AS900" s="13"/>
    </row>
    <row r="901" ht="24.75" customHeight="1">
      <c r="A901" s="13"/>
      <c r="B901" s="13"/>
      <c r="C901" s="129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2"/>
      <c r="AM901" s="12"/>
      <c r="AN901" s="13"/>
      <c r="AO901" s="13"/>
      <c r="AP901" s="13"/>
      <c r="AQ901" s="13"/>
      <c r="AR901" s="13"/>
      <c r="AS901" s="13"/>
    </row>
    <row r="902" ht="24.75" customHeight="1">
      <c r="A902" s="13"/>
      <c r="B902" s="13"/>
      <c r="C902" s="129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2"/>
      <c r="AM902" s="12"/>
      <c r="AN902" s="13"/>
      <c r="AO902" s="13"/>
      <c r="AP902" s="13"/>
      <c r="AQ902" s="13"/>
      <c r="AR902" s="13"/>
      <c r="AS902" s="13"/>
    </row>
    <row r="903" ht="24.75" customHeight="1">
      <c r="A903" s="13"/>
      <c r="B903" s="13"/>
      <c r="C903" s="129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2"/>
      <c r="AM903" s="12"/>
      <c r="AN903" s="13"/>
      <c r="AO903" s="13"/>
      <c r="AP903" s="13"/>
      <c r="AQ903" s="13"/>
      <c r="AR903" s="13"/>
      <c r="AS903" s="13"/>
    </row>
    <row r="904" ht="24.75" customHeight="1">
      <c r="A904" s="13"/>
      <c r="B904" s="13"/>
      <c r="C904" s="129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2"/>
      <c r="AM904" s="12"/>
      <c r="AN904" s="13"/>
      <c r="AO904" s="13"/>
      <c r="AP904" s="13"/>
      <c r="AQ904" s="13"/>
      <c r="AR904" s="13"/>
      <c r="AS904" s="13"/>
    </row>
    <row r="905" ht="24.75" customHeight="1">
      <c r="A905" s="13"/>
      <c r="B905" s="13"/>
      <c r="C905" s="129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2"/>
      <c r="AM905" s="12"/>
      <c r="AN905" s="13"/>
      <c r="AO905" s="13"/>
      <c r="AP905" s="13"/>
      <c r="AQ905" s="13"/>
      <c r="AR905" s="13"/>
      <c r="AS905" s="13"/>
    </row>
    <row r="906" ht="24.75" customHeight="1">
      <c r="A906" s="13"/>
      <c r="B906" s="13"/>
      <c r="C906" s="129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2"/>
      <c r="AM906" s="12"/>
      <c r="AN906" s="13"/>
      <c r="AO906" s="13"/>
      <c r="AP906" s="13"/>
      <c r="AQ906" s="13"/>
      <c r="AR906" s="13"/>
      <c r="AS906" s="13"/>
    </row>
    <row r="907" ht="24.75" customHeight="1">
      <c r="A907" s="13"/>
      <c r="B907" s="13"/>
      <c r="C907" s="129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2"/>
      <c r="AM907" s="12"/>
      <c r="AN907" s="13"/>
      <c r="AO907" s="13"/>
      <c r="AP907" s="13"/>
      <c r="AQ907" s="13"/>
      <c r="AR907" s="13"/>
      <c r="AS907" s="13"/>
    </row>
    <row r="908" ht="24.75" customHeight="1">
      <c r="A908" s="13"/>
      <c r="B908" s="13"/>
      <c r="C908" s="129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2"/>
      <c r="AM908" s="12"/>
      <c r="AN908" s="13"/>
      <c r="AO908" s="13"/>
      <c r="AP908" s="13"/>
      <c r="AQ908" s="13"/>
      <c r="AR908" s="13"/>
      <c r="AS908" s="13"/>
    </row>
    <row r="909" ht="24.75" customHeight="1">
      <c r="A909" s="13"/>
      <c r="B909" s="13"/>
      <c r="C909" s="129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2"/>
      <c r="AM909" s="12"/>
      <c r="AN909" s="13"/>
      <c r="AO909" s="13"/>
      <c r="AP909" s="13"/>
      <c r="AQ909" s="13"/>
      <c r="AR909" s="13"/>
      <c r="AS909" s="13"/>
    </row>
    <row r="910" ht="24.75" customHeight="1">
      <c r="A910" s="13"/>
      <c r="B910" s="13"/>
      <c r="C910" s="129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2"/>
      <c r="AM910" s="12"/>
      <c r="AN910" s="13"/>
      <c r="AO910" s="13"/>
      <c r="AP910" s="13"/>
      <c r="AQ910" s="13"/>
      <c r="AR910" s="13"/>
      <c r="AS910" s="13"/>
    </row>
    <row r="911" ht="24.75" customHeight="1">
      <c r="A911" s="13"/>
      <c r="B911" s="13"/>
      <c r="C911" s="129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2"/>
      <c r="AM911" s="12"/>
      <c r="AN911" s="13"/>
      <c r="AO911" s="13"/>
      <c r="AP911" s="13"/>
      <c r="AQ911" s="13"/>
      <c r="AR911" s="13"/>
      <c r="AS911" s="13"/>
    </row>
    <row r="912" ht="24.75" customHeight="1">
      <c r="A912" s="13"/>
      <c r="B912" s="13"/>
      <c r="C912" s="129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2"/>
      <c r="AM912" s="12"/>
      <c r="AN912" s="13"/>
      <c r="AO912" s="13"/>
      <c r="AP912" s="13"/>
      <c r="AQ912" s="13"/>
      <c r="AR912" s="13"/>
      <c r="AS912" s="13"/>
    </row>
    <row r="913" ht="24.75" customHeight="1">
      <c r="A913" s="13"/>
      <c r="B913" s="13"/>
      <c r="C913" s="129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2"/>
      <c r="AM913" s="12"/>
      <c r="AN913" s="13"/>
      <c r="AO913" s="13"/>
      <c r="AP913" s="13"/>
      <c r="AQ913" s="13"/>
      <c r="AR913" s="13"/>
      <c r="AS913" s="13"/>
    </row>
    <row r="914" ht="24.75" customHeight="1">
      <c r="A914" s="13"/>
      <c r="B914" s="13"/>
      <c r="C914" s="129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2"/>
      <c r="AM914" s="12"/>
      <c r="AN914" s="13"/>
      <c r="AO914" s="13"/>
      <c r="AP914" s="13"/>
      <c r="AQ914" s="13"/>
      <c r="AR914" s="13"/>
      <c r="AS914" s="13"/>
    </row>
    <row r="915" ht="24.75" customHeight="1">
      <c r="A915" s="13"/>
      <c r="B915" s="13"/>
      <c r="C915" s="129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2"/>
      <c r="AM915" s="12"/>
      <c r="AN915" s="13"/>
      <c r="AO915" s="13"/>
      <c r="AP915" s="13"/>
      <c r="AQ915" s="13"/>
      <c r="AR915" s="13"/>
      <c r="AS915" s="13"/>
    </row>
    <row r="916" ht="24.75" customHeight="1">
      <c r="A916" s="13"/>
      <c r="B916" s="13"/>
      <c r="C916" s="129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2"/>
      <c r="AM916" s="12"/>
      <c r="AN916" s="13"/>
      <c r="AO916" s="13"/>
      <c r="AP916" s="13"/>
      <c r="AQ916" s="13"/>
      <c r="AR916" s="13"/>
      <c r="AS916" s="13"/>
    </row>
    <row r="917" ht="24.75" customHeight="1">
      <c r="A917" s="13"/>
      <c r="B917" s="13"/>
      <c r="C917" s="129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2"/>
      <c r="AM917" s="12"/>
      <c r="AN917" s="13"/>
      <c r="AO917" s="13"/>
      <c r="AP917" s="13"/>
      <c r="AQ917" s="13"/>
      <c r="AR917" s="13"/>
      <c r="AS917" s="13"/>
    </row>
    <row r="918" ht="24.75" customHeight="1">
      <c r="A918" s="13"/>
      <c r="B918" s="13"/>
      <c r="C918" s="129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2"/>
      <c r="AM918" s="12"/>
      <c r="AN918" s="13"/>
      <c r="AO918" s="13"/>
      <c r="AP918" s="13"/>
      <c r="AQ918" s="13"/>
      <c r="AR918" s="13"/>
      <c r="AS918" s="13"/>
    </row>
    <row r="919" ht="24.75" customHeight="1">
      <c r="A919" s="13"/>
      <c r="B919" s="13"/>
      <c r="C919" s="129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2"/>
      <c r="AM919" s="12"/>
      <c r="AN919" s="13"/>
      <c r="AO919" s="13"/>
      <c r="AP919" s="13"/>
      <c r="AQ919" s="13"/>
      <c r="AR919" s="13"/>
      <c r="AS919" s="13"/>
    </row>
    <row r="920" ht="24.75" customHeight="1">
      <c r="A920" s="13"/>
      <c r="B920" s="13"/>
      <c r="C920" s="129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2"/>
      <c r="AM920" s="12"/>
      <c r="AN920" s="13"/>
      <c r="AO920" s="13"/>
      <c r="AP920" s="13"/>
      <c r="AQ920" s="13"/>
      <c r="AR920" s="13"/>
      <c r="AS920" s="13"/>
    </row>
    <row r="921" ht="24.75" customHeight="1">
      <c r="A921" s="13"/>
      <c r="B921" s="13"/>
      <c r="C921" s="129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2"/>
      <c r="AM921" s="12"/>
      <c r="AN921" s="13"/>
      <c r="AO921" s="13"/>
      <c r="AP921" s="13"/>
      <c r="AQ921" s="13"/>
      <c r="AR921" s="13"/>
      <c r="AS921" s="13"/>
    </row>
    <row r="922" ht="24.75" customHeight="1">
      <c r="A922" s="13"/>
      <c r="B922" s="13"/>
      <c r="C922" s="129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2"/>
      <c r="AM922" s="12"/>
      <c r="AN922" s="13"/>
      <c r="AO922" s="13"/>
      <c r="AP922" s="13"/>
      <c r="AQ922" s="13"/>
      <c r="AR922" s="13"/>
      <c r="AS922" s="13"/>
    </row>
    <row r="923" ht="24.75" customHeight="1">
      <c r="A923" s="13"/>
      <c r="B923" s="13"/>
      <c r="C923" s="129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2"/>
      <c r="AM923" s="12"/>
      <c r="AN923" s="13"/>
      <c r="AO923" s="13"/>
      <c r="AP923" s="13"/>
      <c r="AQ923" s="13"/>
      <c r="AR923" s="13"/>
      <c r="AS923" s="13"/>
    </row>
    <row r="924" ht="24.75" customHeight="1">
      <c r="A924" s="13"/>
      <c r="B924" s="13"/>
      <c r="C924" s="129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2"/>
      <c r="AM924" s="12"/>
      <c r="AN924" s="13"/>
      <c r="AO924" s="13"/>
      <c r="AP924" s="13"/>
      <c r="AQ924" s="13"/>
      <c r="AR924" s="13"/>
      <c r="AS924" s="13"/>
    </row>
    <row r="925" ht="24.75" customHeight="1">
      <c r="A925" s="13"/>
      <c r="B925" s="13"/>
      <c r="C925" s="129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2"/>
      <c r="AM925" s="12"/>
      <c r="AN925" s="13"/>
      <c r="AO925" s="13"/>
      <c r="AP925" s="13"/>
      <c r="AQ925" s="13"/>
      <c r="AR925" s="13"/>
      <c r="AS925" s="13"/>
    </row>
    <row r="926" ht="24.75" customHeight="1">
      <c r="A926" s="13"/>
      <c r="B926" s="13"/>
      <c r="C926" s="129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2"/>
      <c r="AM926" s="12"/>
      <c r="AN926" s="13"/>
      <c r="AO926" s="13"/>
      <c r="AP926" s="13"/>
      <c r="AQ926" s="13"/>
      <c r="AR926" s="13"/>
      <c r="AS926" s="13"/>
    </row>
    <row r="927" ht="24.75" customHeight="1">
      <c r="A927" s="13"/>
      <c r="B927" s="13"/>
      <c r="C927" s="129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2"/>
      <c r="AM927" s="12"/>
      <c r="AN927" s="13"/>
      <c r="AO927" s="13"/>
      <c r="AP927" s="13"/>
      <c r="AQ927" s="13"/>
      <c r="AR927" s="13"/>
      <c r="AS927" s="13"/>
    </row>
    <row r="928" ht="24.75" customHeight="1">
      <c r="A928" s="13"/>
      <c r="B928" s="13"/>
      <c r="C928" s="129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2"/>
      <c r="AM928" s="12"/>
      <c r="AN928" s="13"/>
      <c r="AO928" s="13"/>
      <c r="AP928" s="13"/>
      <c r="AQ928" s="13"/>
      <c r="AR928" s="13"/>
      <c r="AS928" s="13"/>
    </row>
    <row r="929" ht="24.75" customHeight="1">
      <c r="A929" s="13"/>
      <c r="B929" s="13"/>
      <c r="C929" s="129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2"/>
      <c r="AM929" s="12"/>
      <c r="AN929" s="13"/>
      <c r="AO929" s="13"/>
      <c r="AP929" s="13"/>
      <c r="AQ929" s="13"/>
      <c r="AR929" s="13"/>
      <c r="AS929" s="13"/>
    </row>
    <row r="930" ht="24.75" customHeight="1">
      <c r="A930" s="13"/>
      <c r="B930" s="13"/>
      <c r="C930" s="129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2"/>
      <c r="AM930" s="12"/>
      <c r="AN930" s="13"/>
      <c r="AO930" s="13"/>
      <c r="AP930" s="13"/>
      <c r="AQ930" s="13"/>
      <c r="AR930" s="13"/>
      <c r="AS930" s="13"/>
    </row>
    <row r="931" ht="24.75" customHeight="1">
      <c r="A931" s="13"/>
      <c r="B931" s="13"/>
      <c r="C931" s="129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2"/>
      <c r="AM931" s="12"/>
      <c r="AN931" s="13"/>
      <c r="AO931" s="13"/>
      <c r="AP931" s="13"/>
      <c r="AQ931" s="13"/>
      <c r="AR931" s="13"/>
      <c r="AS931" s="13"/>
    </row>
    <row r="932" ht="24.75" customHeight="1">
      <c r="A932" s="13"/>
      <c r="B932" s="13"/>
      <c r="C932" s="129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2"/>
      <c r="AM932" s="12"/>
      <c r="AN932" s="13"/>
      <c r="AO932" s="13"/>
      <c r="AP932" s="13"/>
      <c r="AQ932" s="13"/>
      <c r="AR932" s="13"/>
      <c r="AS932" s="13"/>
    </row>
    <row r="933" ht="24.75" customHeight="1">
      <c r="A933" s="13"/>
      <c r="B933" s="13"/>
      <c r="C933" s="129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2"/>
      <c r="AM933" s="12"/>
      <c r="AN933" s="13"/>
      <c r="AO933" s="13"/>
      <c r="AP933" s="13"/>
      <c r="AQ933" s="13"/>
      <c r="AR933" s="13"/>
      <c r="AS933" s="13"/>
    </row>
    <row r="934" ht="24.75" customHeight="1">
      <c r="A934" s="13"/>
      <c r="B934" s="13"/>
      <c r="C934" s="129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2"/>
      <c r="AM934" s="12"/>
      <c r="AN934" s="13"/>
      <c r="AO934" s="13"/>
      <c r="AP934" s="13"/>
      <c r="AQ934" s="13"/>
      <c r="AR934" s="13"/>
      <c r="AS934" s="13"/>
    </row>
    <row r="935" ht="24.75" customHeight="1">
      <c r="A935" s="13"/>
      <c r="B935" s="13"/>
      <c r="C935" s="129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2"/>
      <c r="AM935" s="12"/>
      <c r="AN935" s="13"/>
      <c r="AO935" s="13"/>
      <c r="AP935" s="13"/>
      <c r="AQ935" s="13"/>
      <c r="AR935" s="13"/>
      <c r="AS935" s="13"/>
    </row>
    <row r="936" ht="24.75" customHeight="1">
      <c r="A936" s="13"/>
      <c r="B936" s="13"/>
      <c r="C936" s="129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2"/>
      <c r="AM936" s="12"/>
      <c r="AN936" s="13"/>
      <c r="AO936" s="13"/>
      <c r="AP936" s="13"/>
      <c r="AQ936" s="13"/>
      <c r="AR936" s="13"/>
      <c r="AS936" s="13"/>
    </row>
    <row r="937" ht="24.75" customHeight="1">
      <c r="A937" s="13"/>
      <c r="B937" s="13"/>
      <c r="C937" s="129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2"/>
      <c r="AM937" s="12"/>
      <c r="AN937" s="13"/>
      <c r="AO937" s="13"/>
      <c r="AP937" s="13"/>
      <c r="AQ937" s="13"/>
      <c r="AR937" s="13"/>
      <c r="AS937" s="13"/>
    </row>
    <row r="938" ht="24.75" customHeight="1">
      <c r="A938" s="13"/>
      <c r="B938" s="13"/>
      <c r="C938" s="129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2"/>
      <c r="AM938" s="12"/>
      <c r="AN938" s="13"/>
      <c r="AO938" s="13"/>
      <c r="AP938" s="13"/>
      <c r="AQ938" s="13"/>
      <c r="AR938" s="13"/>
      <c r="AS938" s="13"/>
    </row>
    <row r="939" ht="24.75" customHeight="1">
      <c r="A939" s="13"/>
      <c r="B939" s="13"/>
      <c r="C939" s="129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2"/>
      <c r="AM939" s="12"/>
      <c r="AN939" s="13"/>
      <c r="AO939" s="13"/>
      <c r="AP939" s="13"/>
      <c r="AQ939" s="13"/>
      <c r="AR939" s="13"/>
      <c r="AS939" s="13"/>
    </row>
    <row r="940" ht="24.75" customHeight="1">
      <c r="A940" s="13"/>
      <c r="B940" s="13"/>
      <c r="C940" s="129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2"/>
      <c r="AM940" s="12"/>
      <c r="AN940" s="13"/>
      <c r="AO940" s="13"/>
      <c r="AP940" s="13"/>
      <c r="AQ940" s="13"/>
      <c r="AR940" s="13"/>
      <c r="AS940" s="13"/>
    </row>
    <row r="941" ht="24.75" customHeight="1">
      <c r="A941" s="13"/>
      <c r="B941" s="13"/>
      <c r="C941" s="129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2"/>
      <c r="AM941" s="12"/>
      <c r="AN941" s="13"/>
      <c r="AO941" s="13"/>
      <c r="AP941" s="13"/>
      <c r="AQ941" s="13"/>
      <c r="AR941" s="13"/>
      <c r="AS941" s="13"/>
    </row>
    <row r="942" ht="24.75" customHeight="1">
      <c r="A942" s="13"/>
      <c r="B942" s="13"/>
      <c r="C942" s="129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2"/>
      <c r="AM942" s="12"/>
      <c r="AN942" s="13"/>
      <c r="AO942" s="13"/>
      <c r="AP942" s="13"/>
      <c r="AQ942" s="13"/>
      <c r="AR942" s="13"/>
      <c r="AS942" s="13"/>
    </row>
    <row r="943" ht="24.75" customHeight="1">
      <c r="A943" s="13"/>
      <c r="B943" s="13"/>
      <c r="C943" s="129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2"/>
      <c r="AM943" s="12"/>
      <c r="AN943" s="13"/>
      <c r="AO943" s="13"/>
      <c r="AP943" s="13"/>
      <c r="AQ943" s="13"/>
      <c r="AR943" s="13"/>
      <c r="AS943" s="13"/>
    </row>
    <row r="944" ht="24.75" customHeight="1">
      <c r="A944" s="13"/>
      <c r="B944" s="13"/>
      <c r="C944" s="129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2"/>
      <c r="AM944" s="12"/>
      <c r="AN944" s="13"/>
      <c r="AO944" s="13"/>
      <c r="AP944" s="13"/>
      <c r="AQ944" s="13"/>
      <c r="AR944" s="13"/>
      <c r="AS944" s="13"/>
    </row>
    <row r="945" ht="24.75" customHeight="1">
      <c r="A945" s="13"/>
      <c r="B945" s="13"/>
      <c r="C945" s="129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2"/>
      <c r="AM945" s="12"/>
      <c r="AN945" s="13"/>
      <c r="AO945" s="13"/>
      <c r="AP945" s="13"/>
      <c r="AQ945" s="13"/>
      <c r="AR945" s="13"/>
      <c r="AS945" s="13"/>
    </row>
    <row r="946" ht="24.75" customHeight="1">
      <c r="A946" s="13"/>
      <c r="B946" s="13"/>
      <c r="C946" s="129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2"/>
      <c r="AM946" s="12"/>
      <c r="AN946" s="13"/>
      <c r="AO946" s="13"/>
      <c r="AP946" s="13"/>
      <c r="AQ946" s="13"/>
      <c r="AR946" s="13"/>
      <c r="AS946" s="13"/>
    </row>
    <row r="947" ht="24.75" customHeight="1">
      <c r="A947" s="13"/>
      <c r="B947" s="13"/>
      <c r="C947" s="129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2"/>
      <c r="AM947" s="12"/>
      <c r="AN947" s="13"/>
      <c r="AO947" s="13"/>
      <c r="AP947" s="13"/>
      <c r="AQ947" s="13"/>
      <c r="AR947" s="13"/>
      <c r="AS947" s="13"/>
    </row>
    <row r="948" ht="24.75" customHeight="1">
      <c r="A948" s="13"/>
      <c r="B948" s="13"/>
      <c r="C948" s="129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2"/>
      <c r="AM948" s="12"/>
      <c r="AN948" s="13"/>
      <c r="AO948" s="13"/>
      <c r="AP948" s="13"/>
      <c r="AQ948" s="13"/>
      <c r="AR948" s="13"/>
      <c r="AS948" s="13"/>
    </row>
    <row r="949" ht="24.75" customHeight="1">
      <c r="A949" s="13"/>
      <c r="B949" s="13"/>
      <c r="C949" s="129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2"/>
      <c r="AM949" s="12"/>
      <c r="AN949" s="13"/>
      <c r="AO949" s="13"/>
      <c r="AP949" s="13"/>
      <c r="AQ949" s="13"/>
      <c r="AR949" s="13"/>
      <c r="AS949" s="13"/>
    </row>
    <row r="950" ht="24.75" customHeight="1">
      <c r="A950" s="13"/>
      <c r="B950" s="13"/>
      <c r="C950" s="129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2"/>
      <c r="AM950" s="12"/>
      <c r="AN950" s="13"/>
      <c r="AO950" s="13"/>
      <c r="AP950" s="13"/>
      <c r="AQ950" s="13"/>
      <c r="AR950" s="13"/>
      <c r="AS950" s="13"/>
    </row>
    <row r="951" ht="24.75" customHeight="1">
      <c r="A951" s="13"/>
      <c r="B951" s="13"/>
      <c r="C951" s="129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2"/>
      <c r="AM951" s="12"/>
      <c r="AN951" s="13"/>
      <c r="AO951" s="13"/>
      <c r="AP951" s="13"/>
      <c r="AQ951" s="13"/>
      <c r="AR951" s="13"/>
      <c r="AS951" s="13"/>
    </row>
    <row r="952" ht="24.75" customHeight="1">
      <c r="A952" s="13"/>
      <c r="B952" s="13"/>
      <c r="C952" s="129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2"/>
      <c r="AM952" s="12"/>
      <c r="AN952" s="13"/>
      <c r="AO952" s="13"/>
      <c r="AP952" s="13"/>
      <c r="AQ952" s="13"/>
      <c r="AR952" s="13"/>
      <c r="AS952" s="13"/>
    </row>
    <row r="953" ht="24.75" customHeight="1">
      <c r="A953" s="13"/>
      <c r="B953" s="13"/>
      <c r="C953" s="129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2"/>
      <c r="AM953" s="12"/>
      <c r="AN953" s="13"/>
      <c r="AO953" s="13"/>
      <c r="AP953" s="13"/>
      <c r="AQ953" s="13"/>
      <c r="AR953" s="13"/>
      <c r="AS953" s="13"/>
    </row>
    <row r="954" ht="24.75" customHeight="1">
      <c r="A954" s="13"/>
      <c r="B954" s="13"/>
      <c r="C954" s="129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2"/>
      <c r="AM954" s="12"/>
      <c r="AN954" s="13"/>
      <c r="AO954" s="13"/>
      <c r="AP954" s="13"/>
      <c r="AQ954" s="13"/>
      <c r="AR954" s="13"/>
      <c r="AS954" s="13"/>
    </row>
    <row r="955" ht="24.75" customHeight="1">
      <c r="A955" s="13"/>
      <c r="B955" s="13"/>
      <c r="C955" s="129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2"/>
      <c r="AM955" s="12"/>
      <c r="AN955" s="13"/>
      <c r="AO955" s="13"/>
      <c r="AP955" s="13"/>
      <c r="AQ955" s="13"/>
      <c r="AR955" s="13"/>
      <c r="AS955" s="13"/>
    </row>
    <row r="956" ht="24.75" customHeight="1">
      <c r="A956" s="13"/>
      <c r="B956" s="13"/>
      <c r="C956" s="129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2"/>
      <c r="AM956" s="12"/>
      <c r="AN956" s="13"/>
      <c r="AO956" s="13"/>
      <c r="AP956" s="13"/>
      <c r="AQ956" s="13"/>
      <c r="AR956" s="13"/>
      <c r="AS956" s="13"/>
    </row>
    <row r="957" ht="24.75" customHeight="1">
      <c r="A957" s="13"/>
      <c r="B957" s="13"/>
      <c r="C957" s="129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2"/>
      <c r="AM957" s="12"/>
      <c r="AN957" s="13"/>
      <c r="AO957" s="13"/>
      <c r="AP957" s="13"/>
      <c r="AQ957" s="13"/>
      <c r="AR957" s="13"/>
      <c r="AS957" s="13"/>
    </row>
    <row r="958" ht="24.75" customHeight="1">
      <c r="A958" s="13"/>
      <c r="B958" s="13"/>
      <c r="C958" s="129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2"/>
      <c r="AM958" s="12"/>
      <c r="AN958" s="13"/>
      <c r="AO958" s="13"/>
      <c r="AP958" s="13"/>
      <c r="AQ958" s="13"/>
      <c r="AR958" s="13"/>
      <c r="AS958" s="13"/>
    </row>
    <row r="959" ht="24.75" customHeight="1">
      <c r="A959" s="13"/>
      <c r="B959" s="13"/>
      <c r="C959" s="129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2"/>
      <c r="AM959" s="12"/>
      <c r="AN959" s="13"/>
      <c r="AO959" s="13"/>
      <c r="AP959" s="13"/>
      <c r="AQ959" s="13"/>
      <c r="AR959" s="13"/>
      <c r="AS959" s="13"/>
    </row>
    <row r="960" ht="24.75" customHeight="1">
      <c r="A960" s="13"/>
      <c r="B960" s="13"/>
      <c r="C960" s="129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2"/>
      <c r="AM960" s="12"/>
      <c r="AN960" s="13"/>
      <c r="AO960" s="13"/>
      <c r="AP960" s="13"/>
      <c r="AQ960" s="13"/>
      <c r="AR960" s="13"/>
      <c r="AS960" s="13"/>
    </row>
    <row r="961" ht="24.75" customHeight="1">
      <c r="A961" s="13"/>
      <c r="B961" s="13"/>
      <c r="C961" s="129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2"/>
      <c r="AM961" s="12"/>
      <c r="AN961" s="13"/>
      <c r="AO961" s="13"/>
      <c r="AP961" s="13"/>
      <c r="AQ961" s="13"/>
      <c r="AR961" s="13"/>
      <c r="AS961" s="13"/>
    </row>
    <row r="962" ht="24.75" customHeight="1">
      <c r="A962" s="13"/>
      <c r="B962" s="13"/>
      <c r="C962" s="129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2"/>
      <c r="AM962" s="12"/>
      <c r="AN962" s="13"/>
      <c r="AO962" s="13"/>
      <c r="AP962" s="13"/>
      <c r="AQ962" s="13"/>
      <c r="AR962" s="13"/>
      <c r="AS962" s="13"/>
    </row>
    <row r="963" ht="24.75" customHeight="1">
      <c r="A963" s="13"/>
      <c r="B963" s="13"/>
      <c r="C963" s="129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2"/>
      <c r="AM963" s="12"/>
      <c r="AN963" s="13"/>
      <c r="AO963" s="13"/>
      <c r="AP963" s="13"/>
      <c r="AQ963" s="13"/>
      <c r="AR963" s="13"/>
      <c r="AS963" s="13"/>
    </row>
    <row r="964" ht="24.75" customHeight="1">
      <c r="A964" s="13"/>
      <c r="B964" s="13"/>
      <c r="C964" s="129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2"/>
      <c r="AM964" s="12"/>
      <c r="AN964" s="13"/>
      <c r="AO964" s="13"/>
      <c r="AP964" s="13"/>
      <c r="AQ964" s="13"/>
      <c r="AR964" s="13"/>
      <c r="AS964" s="13"/>
    </row>
    <row r="965" ht="24.75" customHeight="1">
      <c r="A965" s="13"/>
      <c r="B965" s="13"/>
      <c r="C965" s="129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2"/>
      <c r="AM965" s="12"/>
      <c r="AN965" s="13"/>
      <c r="AO965" s="13"/>
      <c r="AP965" s="13"/>
      <c r="AQ965" s="13"/>
      <c r="AR965" s="13"/>
      <c r="AS965" s="13"/>
    </row>
    <row r="966" ht="24.75" customHeight="1">
      <c r="A966" s="13"/>
      <c r="B966" s="13"/>
      <c r="C966" s="129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2"/>
      <c r="AM966" s="12"/>
      <c r="AN966" s="13"/>
      <c r="AO966" s="13"/>
      <c r="AP966" s="13"/>
      <c r="AQ966" s="13"/>
      <c r="AR966" s="13"/>
      <c r="AS966" s="13"/>
    </row>
    <row r="967" ht="24.75" customHeight="1">
      <c r="A967" s="13"/>
      <c r="B967" s="13"/>
      <c r="C967" s="129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2"/>
      <c r="AM967" s="12"/>
      <c r="AN967" s="13"/>
      <c r="AO967" s="13"/>
      <c r="AP967" s="13"/>
      <c r="AQ967" s="13"/>
      <c r="AR967" s="13"/>
      <c r="AS967" s="13"/>
    </row>
    <row r="968" ht="24.75" customHeight="1">
      <c r="A968" s="13"/>
      <c r="B968" s="13"/>
      <c r="C968" s="129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2"/>
      <c r="AM968" s="12"/>
      <c r="AN968" s="13"/>
      <c r="AO968" s="13"/>
      <c r="AP968" s="13"/>
      <c r="AQ968" s="13"/>
      <c r="AR968" s="13"/>
      <c r="AS968" s="13"/>
    </row>
    <row r="969" ht="24.75" customHeight="1">
      <c r="A969" s="13"/>
      <c r="B969" s="13"/>
      <c r="C969" s="129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2"/>
      <c r="AM969" s="12"/>
      <c r="AN969" s="13"/>
      <c r="AO969" s="13"/>
      <c r="AP969" s="13"/>
      <c r="AQ969" s="13"/>
      <c r="AR969" s="13"/>
      <c r="AS969" s="13"/>
    </row>
    <row r="970" ht="24.75" customHeight="1">
      <c r="A970" s="13"/>
      <c r="B970" s="13"/>
      <c r="C970" s="129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2"/>
      <c r="AM970" s="12"/>
      <c r="AN970" s="13"/>
      <c r="AO970" s="13"/>
      <c r="AP970" s="13"/>
      <c r="AQ970" s="13"/>
      <c r="AR970" s="13"/>
      <c r="AS970" s="13"/>
    </row>
    <row r="971" ht="24.75" customHeight="1">
      <c r="A971" s="13"/>
      <c r="B971" s="13"/>
      <c r="C971" s="129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2"/>
      <c r="AM971" s="12"/>
      <c r="AN971" s="13"/>
      <c r="AO971" s="13"/>
      <c r="AP971" s="13"/>
      <c r="AQ971" s="13"/>
      <c r="AR971" s="13"/>
      <c r="AS971" s="13"/>
    </row>
    <row r="972" ht="24.75" customHeight="1">
      <c r="A972" s="13"/>
      <c r="B972" s="13"/>
      <c r="C972" s="129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2"/>
      <c r="AM972" s="12"/>
      <c r="AN972" s="13"/>
      <c r="AO972" s="13"/>
      <c r="AP972" s="13"/>
      <c r="AQ972" s="13"/>
      <c r="AR972" s="13"/>
      <c r="AS972" s="13"/>
    </row>
    <row r="973" ht="24.75" customHeight="1">
      <c r="A973" s="13"/>
      <c r="B973" s="13"/>
      <c r="C973" s="129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2"/>
      <c r="AM973" s="12"/>
      <c r="AN973" s="13"/>
      <c r="AO973" s="13"/>
      <c r="AP973" s="13"/>
      <c r="AQ973" s="13"/>
      <c r="AR973" s="13"/>
      <c r="AS973" s="13"/>
    </row>
    <row r="974" ht="24.75" customHeight="1">
      <c r="A974" s="13"/>
      <c r="B974" s="13"/>
      <c r="C974" s="129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2"/>
      <c r="AM974" s="12"/>
      <c r="AN974" s="13"/>
      <c r="AO974" s="13"/>
      <c r="AP974" s="13"/>
      <c r="AQ974" s="13"/>
      <c r="AR974" s="13"/>
      <c r="AS974" s="13"/>
    </row>
    <row r="975" ht="24.75" customHeight="1">
      <c r="A975" s="13"/>
      <c r="B975" s="13"/>
      <c r="C975" s="129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2"/>
      <c r="AM975" s="12"/>
      <c r="AN975" s="13"/>
      <c r="AO975" s="13"/>
      <c r="AP975" s="13"/>
      <c r="AQ975" s="13"/>
      <c r="AR975" s="13"/>
      <c r="AS975" s="13"/>
    </row>
    <row r="976" ht="24.75" customHeight="1">
      <c r="A976" s="13"/>
      <c r="B976" s="13"/>
      <c r="C976" s="129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2"/>
      <c r="AM976" s="12"/>
      <c r="AN976" s="13"/>
      <c r="AO976" s="13"/>
      <c r="AP976" s="13"/>
      <c r="AQ976" s="13"/>
      <c r="AR976" s="13"/>
      <c r="AS976" s="13"/>
    </row>
    <row r="977" ht="24.75" customHeight="1">
      <c r="A977" s="13"/>
      <c r="B977" s="13"/>
      <c r="C977" s="129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2"/>
      <c r="AM977" s="12"/>
      <c r="AN977" s="13"/>
      <c r="AO977" s="13"/>
      <c r="AP977" s="13"/>
      <c r="AQ977" s="13"/>
      <c r="AR977" s="13"/>
      <c r="AS977" s="13"/>
    </row>
    <row r="978" ht="24.75" customHeight="1">
      <c r="A978" s="13"/>
      <c r="B978" s="13"/>
      <c r="C978" s="129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2"/>
      <c r="AM978" s="12"/>
      <c r="AN978" s="13"/>
      <c r="AO978" s="13"/>
      <c r="AP978" s="13"/>
      <c r="AQ978" s="13"/>
      <c r="AR978" s="13"/>
      <c r="AS978" s="13"/>
    </row>
    <row r="979" ht="24.75" customHeight="1">
      <c r="A979" s="13"/>
      <c r="B979" s="13"/>
      <c r="C979" s="129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2"/>
      <c r="AM979" s="12"/>
      <c r="AN979" s="13"/>
      <c r="AO979" s="13"/>
      <c r="AP979" s="13"/>
      <c r="AQ979" s="13"/>
      <c r="AR979" s="13"/>
      <c r="AS979" s="13"/>
    </row>
    <row r="980" ht="24.75" customHeight="1">
      <c r="A980" s="13"/>
      <c r="B980" s="13"/>
      <c r="C980" s="129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2"/>
      <c r="AM980" s="12"/>
      <c r="AN980" s="13"/>
      <c r="AO980" s="13"/>
      <c r="AP980" s="13"/>
      <c r="AQ980" s="13"/>
      <c r="AR980" s="13"/>
      <c r="AS980" s="13"/>
    </row>
    <row r="981" ht="24.75" customHeight="1">
      <c r="A981" s="13"/>
      <c r="B981" s="13"/>
      <c r="C981" s="129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2"/>
      <c r="AM981" s="12"/>
      <c r="AN981" s="13"/>
      <c r="AO981" s="13"/>
      <c r="AP981" s="13"/>
      <c r="AQ981" s="13"/>
      <c r="AR981" s="13"/>
      <c r="AS981" s="13"/>
    </row>
    <row r="982" ht="24.75" customHeight="1">
      <c r="A982" s="13"/>
      <c r="B982" s="13"/>
      <c r="C982" s="129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2"/>
      <c r="AM982" s="12"/>
      <c r="AN982" s="13"/>
      <c r="AO982" s="13"/>
      <c r="AP982" s="13"/>
      <c r="AQ982" s="13"/>
      <c r="AR982" s="13"/>
      <c r="AS982" s="13"/>
    </row>
    <row r="983" ht="24.75" customHeight="1">
      <c r="A983" s="13"/>
      <c r="B983" s="13"/>
      <c r="C983" s="129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2"/>
      <c r="AM983" s="12"/>
      <c r="AN983" s="13"/>
      <c r="AO983" s="13"/>
      <c r="AP983" s="13"/>
      <c r="AQ983" s="13"/>
      <c r="AR983" s="13"/>
      <c r="AS983" s="13"/>
    </row>
    <row r="984" ht="24.75" customHeight="1">
      <c r="A984" s="13"/>
      <c r="B984" s="13"/>
      <c r="C984" s="129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2"/>
      <c r="AM984" s="12"/>
      <c r="AN984" s="13"/>
      <c r="AO984" s="13"/>
      <c r="AP984" s="13"/>
      <c r="AQ984" s="13"/>
      <c r="AR984" s="13"/>
      <c r="AS984" s="13"/>
    </row>
    <row r="985" ht="24.75" customHeight="1">
      <c r="A985" s="13"/>
      <c r="B985" s="13"/>
      <c r="C985" s="129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2"/>
      <c r="AM985" s="12"/>
      <c r="AN985" s="13"/>
      <c r="AO985" s="13"/>
      <c r="AP985" s="13"/>
      <c r="AQ985" s="13"/>
      <c r="AR985" s="13"/>
      <c r="AS985" s="13"/>
    </row>
    <row r="986" ht="24.75" customHeight="1">
      <c r="A986" s="13"/>
      <c r="B986" s="13"/>
      <c r="C986" s="129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2"/>
      <c r="AM986" s="12"/>
      <c r="AN986" s="13"/>
      <c r="AO986" s="13"/>
      <c r="AP986" s="13"/>
      <c r="AQ986" s="13"/>
      <c r="AR986" s="13"/>
      <c r="AS986" s="13"/>
    </row>
    <row r="987" ht="24.75" customHeight="1">
      <c r="A987" s="13"/>
      <c r="B987" s="13"/>
      <c r="C987" s="129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2"/>
      <c r="AM987" s="12"/>
      <c r="AN987" s="13"/>
      <c r="AO987" s="13"/>
      <c r="AP987" s="13"/>
      <c r="AQ987" s="13"/>
      <c r="AR987" s="13"/>
      <c r="AS987" s="13"/>
    </row>
    <row r="988" ht="24.75" customHeight="1">
      <c r="A988" s="13"/>
      <c r="B988" s="13"/>
      <c r="C988" s="129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2"/>
      <c r="AM988" s="12"/>
      <c r="AN988" s="13"/>
      <c r="AO988" s="13"/>
      <c r="AP988" s="13"/>
      <c r="AQ988" s="13"/>
      <c r="AR988" s="13"/>
      <c r="AS988" s="13"/>
    </row>
    <row r="989" ht="24.75" customHeight="1">
      <c r="A989" s="13"/>
      <c r="B989" s="13"/>
      <c r="C989" s="129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2"/>
      <c r="AM989" s="12"/>
      <c r="AN989" s="13"/>
      <c r="AO989" s="13"/>
      <c r="AP989" s="13"/>
      <c r="AQ989" s="13"/>
      <c r="AR989" s="13"/>
      <c r="AS989" s="13"/>
    </row>
    <row r="990" ht="24.75" customHeight="1">
      <c r="A990" s="13"/>
      <c r="B990" s="13"/>
      <c r="C990" s="129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2"/>
      <c r="AM990" s="12"/>
      <c r="AN990" s="13"/>
      <c r="AO990" s="13"/>
      <c r="AP990" s="13"/>
      <c r="AQ990" s="13"/>
      <c r="AR990" s="13"/>
      <c r="AS990" s="13"/>
    </row>
    <row r="991" ht="24.75" customHeight="1">
      <c r="A991" s="13"/>
      <c r="B991" s="13"/>
      <c r="C991" s="129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2"/>
      <c r="AM991" s="12"/>
      <c r="AN991" s="13"/>
      <c r="AO991" s="13"/>
      <c r="AP991" s="13"/>
      <c r="AQ991" s="13"/>
      <c r="AR991" s="13"/>
      <c r="AS991" s="13"/>
    </row>
    <row r="992" ht="24.75" customHeight="1">
      <c r="A992" s="13"/>
      <c r="B992" s="13"/>
      <c r="C992" s="129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2"/>
      <c r="AM992" s="12"/>
      <c r="AN992" s="13"/>
      <c r="AO992" s="13"/>
      <c r="AP992" s="13"/>
      <c r="AQ992" s="13"/>
      <c r="AR992" s="13"/>
      <c r="AS992" s="13"/>
    </row>
    <row r="993" ht="24.75" customHeight="1">
      <c r="A993" s="13"/>
      <c r="B993" s="13"/>
      <c r="C993" s="129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2"/>
      <c r="AM993" s="12"/>
      <c r="AN993" s="13"/>
      <c r="AO993" s="13"/>
      <c r="AP993" s="13"/>
      <c r="AQ993" s="13"/>
      <c r="AR993" s="13"/>
      <c r="AS993" s="13"/>
    </row>
    <row r="994" ht="24.75" customHeight="1">
      <c r="A994" s="13"/>
      <c r="B994" s="13"/>
      <c r="C994" s="129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2"/>
      <c r="AM994" s="12"/>
      <c r="AN994" s="13"/>
      <c r="AO994" s="13"/>
      <c r="AP994" s="13"/>
      <c r="AQ994" s="13"/>
      <c r="AR994" s="13"/>
      <c r="AS994" s="13"/>
    </row>
    <row r="995" ht="24.75" customHeight="1">
      <c r="A995" s="13"/>
      <c r="B995" s="13"/>
      <c r="C995" s="129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2"/>
      <c r="AM995" s="12"/>
      <c r="AN995" s="13"/>
      <c r="AO995" s="13"/>
      <c r="AP995" s="13"/>
      <c r="AQ995" s="13"/>
      <c r="AR995" s="13"/>
      <c r="AS995" s="13"/>
    </row>
    <row r="996" ht="24.75" customHeight="1">
      <c r="A996" s="13"/>
      <c r="B996" s="13"/>
      <c r="C996" s="129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2"/>
      <c r="AM996" s="12"/>
      <c r="AN996" s="13"/>
      <c r="AO996" s="13"/>
      <c r="AP996" s="13"/>
      <c r="AQ996" s="13"/>
      <c r="AR996" s="13"/>
      <c r="AS996" s="13"/>
    </row>
    <row r="997" ht="24.75" customHeight="1">
      <c r="A997" s="13"/>
      <c r="B997" s="13"/>
      <c r="C997" s="129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2"/>
      <c r="AM997" s="12"/>
      <c r="AN997" s="13"/>
      <c r="AO997" s="13"/>
      <c r="AP997" s="13"/>
      <c r="AQ997" s="13"/>
      <c r="AR997" s="13"/>
      <c r="AS997" s="13"/>
    </row>
    <row r="998" ht="24.75" customHeight="1">
      <c r="A998" s="13"/>
      <c r="B998" s="13"/>
      <c r="C998" s="129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2"/>
      <c r="AM998" s="12"/>
      <c r="AN998" s="13"/>
      <c r="AO998" s="13"/>
      <c r="AP998" s="13"/>
      <c r="AQ998" s="13"/>
      <c r="AR998" s="13"/>
      <c r="AS998" s="13"/>
    </row>
    <row r="999" ht="24.75" customHeight="1">
      <c r="A999" s="13"/>
      <c r="B999" s="13"/>
      <c r="C999" s="129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2"/>
      <c r="AM999" s="12"/>
      <c r="AN999" s="13"/>
      <c r="AO999" s="13"/>
      <c r="AP999" s="13"/>
      <c r="AQ999" s="13"/>
      <c r="AR999" s="13"/>
      <c r="AS999" s="13"/>
    </row>
    <row r="1000" ht="24.75" customHeight="1">
      <c r="A1000" s="13"/>
      <c r="B1000" s="13"/>
      <c r="C1000" s="129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2"/>
      <c r="AM1000" s="12"/>
      <c r="AN1000" s="13"/>
      <c r="AO1000" s="13"/>
      <c r="AP1000" s="13"/>
      <c r="AQ1000" s="13"/>
      <c r="AR1000" s="13"/>
      <c r="AS1000" s="13"/>
    </row>
  </sheetData>
  <autoFilter ref="$B$3:$AN$14"/>
  <conditionalFormatting sqref="AA8:AB8 F12:H12 T12:U12">
    <cfRule type="beginsWith" dxfId="0" priority="1" operator="beginsWith" text="PRE">
      <formula>LEFT((AA8),LEN("PRE"))=("PRE")</formula>
    </cfRule>
  </conditionalFormatting>
  <conditionalFormatting sqref="AA8:AB8 F12:H12 T12:U12">
    <cfRule type="beginsWith" dxfId="1" priority="2" operator="beginsWith" text="VRE">
      <formula>LEFT((AA8),LEN("VRE"))=("VRE")</formula>
    </cfRule>
  </conditionalFormatting>
  <conditionalFormatting sqref="AA8:AB8 F12:H12 T12:U12">
    <cfRule type="beginsWith" dxfId="2" priority="3" operator="beginsWith" text="ONL">
      <formula>LEFT((AA8),LEN("ONL"))=("ONL")</formula>
    </cfRule>
  </conditionalFormatting>
  <conditionalFormatting sqref="AA8:AB8 F12:H12 T12:U12">
    <cfRule type="beginsWith" dxfId="3" priority="4" operator="beginsWith" text="ATR">
      <formula>LEFT((AA8),LEN("ATR"))=("ATR")</formula>
    </cfRule>
  </conditionalFormatting>
  <conditionalFormatting sqref="AA8:AB8 F12:H12 T12:U12">
    <cfRule type="beginsWith" dxfId="4" priority="5" operator="beginsWith" text="AUJ">
      <formula>LEFT((AA8),LEN("AUJ"))=("AUJ")</formula>
    </cfRule>
  </conditionalFormatting>
  <conditionalFormatting sqref="AA8:AB8 F12:H12 T12:U12">
    <cfRule type="beginsWith" dxfId="5" priority="6" operator="beginsWith" text="REC">
      <formula>LEFT((AA8),LEN("REC"))=("REC")</formula>
    </cfRule>
  </conditionalFormatting>
  <conditionalFormatting sqref="AA8:AB8 F12:H12 T12:U12">
    <cfRule type="beginsWith" dxfId="6" priority="7" operator="beginsWith" text="CLI">
      <formula>LEFT((AA8),LEN("CLI"))=("CLI")</formula>
    </cfRule>
  </conditionalFormatting>
  <conditionalFormatting sqref="AA8:AB8 F12:H12 T12:U12">
    <cfRule type="beginsWith" dxfId="7" priority="8" operator="beginsWith" text="INT">
      <formula>LEFT((AA8),LEN("INT"))=("INT")</formula>
    </cfRule>
  </conditionalFormatting>
  <conditionalFormatting sqref="AA8:AB8 F12:H12 T12:U12">
    <cfRule type="beginsWith" dxfId="8" priority="9" operator="beginsWith" text="CLIC">
      <formula>LEFT((AA8),LEN("CLIC"))=("CLIC")</formula>
    </cfRule>
  </conditionalFormatting>
  <conditionalFormatting sqref="F12 T12">
    <cfRule type="beginsWith" dxfId="0" priority="10" operator="beginsWith" text="PRE">
      <formula>LEFT((F12),LEN("PRE"))=("PRE")</formula>
    </cfRule>
  </conditionalFormatting>
  <conditionalFormatting sqref="F12 T12">
    <cfRule type="beginsWith" dxfId="1" priority="11" operator="beginsWith" text="VRE">
      <formula>LEFT((F12),LEN("VRE"))=("VRE")</formula>
    </cfRule>
  </conditionalFormatting>
  <conditionalFormatting sqref="F12 T12">
    <cfRule type="beginsWith" dxfId="2" priority="12" operator="beginsWith" text="ONL">
      <formula>LEFT((F12),LEN("ONL"))=("ONL")</formula>
    </cfRule>
  </conditionalFormatting>
  <conditionalFormatting sqref="F12 T12">
    <cfRule type="beginsWith" dxfId="3" priority="13" operator="beginsWith" text="ATR">
      <formula>LEFT((F12),LEN("ATR"))=("ATR")</formula>
    </cfRule>
  </conditionalFormatting>
  <conditionalFormatting sqref="F12 T12">
    <cfRule type="beginsWith" dxfId="4" priority="14" operator="beginsWith" text="AUJ">
      <formula>LEFT((F12),LEN("AUJ"))=("AUJ")</formula>
    </cfRule>
  </conditionalFormatting>
  <conditionalFormatting sqref="F12 T12">
    <cfRule type="beginsWith" dxfId="5" priority="15" operator="beginsWith" text="REC">
      <formula>LEFT((F12),LEN("REC"))=("REC")</formula>
    </cfRule>
  </conditionalFormatting>
  <conditionalFormatting sqref="F12 T12">
    <cfRule type="beginsWith" dxfId="6" priority="16" operator="beginsWith" text="CLI">
      <formula>LEFT((F12),LEN("CLI"))=("CLI")</formula>
    </cfRule>
  </conditionalFormatting>
  <conditionalFormatting sqref="F12 T12">
    <cfRule type="beginsWith" dxfId="7" priority="17" operator="beginsWith" text="INT">
      <formula>LEFT((F12),LEN("INT"))=("INT")</formula>
    </cfRule>
  </conditionalFormatting>
  <conditionalFormatting sqref="F12 T12">
    <cfRule type="beginsWith" dxfId="8" priority="18" operator="beginsWith" text="CLIC">
      <formula>LEFT((F12),LEN("CLIC"))=("CLIC")</formula>
    </cfRule>
  </conditionalFormatting>
  <conditionalFormatting sqref="F12 T12">
    <cfRule type="beginsWith" dxfId="0" priority="19" operator="beginsWith" text="PRE">
      <formula>LEFT((F12),LEN("PRE"))=("PRE")</formula>
    </cfRule>
  </conditionalFormatting>
  <conditionalFormatting sqref="F12 T12">
    <cfRule type="beginsWith" dxfId="1" priority="20" operator="beginsWith" text="VRE">
      <formula>LEFT((F12),LEN("VRE"))=("VRE")</formula>
    </cfRule>
  </conditionalFormatting>
  <conditionalFormatting sqref="F12 T12">
    <cfRule type="beginsWith" dxfId="2" priority="21" operator="beginsWith" text="ONL">
      <formula>LEFT((F12),LEN("ONL"))=("ONL")</formula>
    </cfRule>
  </conditionalFormatting>
  <conditionalFormatting sqref="F12 T12">
    <cfRule type="beginsWith" dxfId="3" priority="22" operator="beginsWith" text="ATR">
      <formula>LEFT((F12),LEN("ATR"))=("ATR")</formula>
    </cfRule>
  </conditionalFormatting>
  <conditionalFormatting sqref="F12 T12">
    <cfRule type="beginsWith" dxfId="4" priority="23" operator="beginsWith" text="AUJ">
      <formula>LEFT((F12),LEN("AUJ"))=("AUJ")</formula>
    </cfRule>
  </conditionalFormatting>
  <conditionalFormatting sqref="F12 T12">
    <cfRule type="beginsWith" dxfId="5" priority="24" operator="beginsWith" text="REC">
      <formula>LEFT((F12),LEN("REC"))=("REC")</formula>
    </cfRule>
  </conditionalFormatting>
  <conditionalFormatting sqref="F12 T12">
    <cfRule type="beginsWith" dxfId="6" priority="25" operator="beginsWith" text="CLI">
      <formula>LEFT((F12),LEN("CLI"))=("CLI")</formula>
    </cfRule>
  </conditionalFormatting>
  <conditionalFormatting sqref="F12 T12">
    <cfRule type="beginsWith" dxfId="7" priority="26" operator="beginsWith" text="INT">
      <formula>LEFT((F12),LEN("INT"))=("INT")</formula>
    </cfRule>
  </conditionalFormatting>
  <conditionalFormatting sqref="F12 T12">
    <cfRule type="beginsWith" dxfId="8" priority="27" operator="beginsWith" text="CLIC">
      <formula>LEFT((F12),LEN("CLIC"))=("CLIC")</formula>
    </cfRule>
  </conditionalFormatting>
  <conditionalFormatting sqref="F12 T12">
    <cfRule type="beginsWith" dxfId="0" priority="28" operator="beginsWith" text="PRE">
      <formula>LEFT((F12),LEN("PRE"))=("PRE")</formula>
    </cfRule>
  </conditionalFormatting>
  <conditionalFormatting sqref="F12 T12">
    <cfRule type="beginsWith" dxfId="1" priority="29" operator="beginsWith" text="VRE">
      <formula>LEFT((F12),LEN("VRE"))=("VRE")</formula>
    </cfRule>
  </conditionalFormatting>
  <conditionalFormatting sqref="F12 T12">
    <cfRule type="beginsWith" dxfId="2" priority="30" operator="beginsWith" text="ONL">
      <formula>LEFT((F12),LEN("ONL"))=("ONL")</formula>
    </cfRule>
  </conditionalFormatting>
  <conditionalFormatting sqref="F12 T12">
    <cfRule type="beginsWith" dxfId="3" priority="31" operator="beginsWith" text="ATR">
      <formula>LEFT((F12),LEN("ATR"))=("ATR")</formula>
    </cfRule>
  </conditionalFormatting>
  <conditionalFormatting sqref="F12 T12">
    <cfRule type="beginsWith" dxfId="4" priority="32" operator="beginsWith" text="AUJ">
      <formula>LEFT((F12),LEN("AUJ"))=("AUJ")</formula>
    </cfRule>
  </conditionalFormatting>
  <conditionalFormatting sqref="F12 T12">
    <cfRule type="beginsWith" dxfId="5" priority="33" operator="beginsWith" text="REC">
      <formula>LEFT((F12),LEN("REC"))=("REC")</formula>
    </cfRule>
  </conditionalFormatting>
  <conditionalFormatting sqref="F12 T12">
    <cfRule type="beginsWith" dxfId="6" priority="34" operator="beginsWith" text="CLI">
      <formula>LEFT((F12),LEN("CLI"))=("CLI")</formula>
    </cfRule>
  </conditionalFormatting>
  <conditionalFormatting sqref="F12 T12">
    <cfRule type="beginsWith" dxfId="7" priority="35" operator="beginsWith" text="INT">
      <formula>LEFT((F12),LEN("INT"))=("INT")</formula>
    </cfRule>
  </conditionalFormatting>
  <conditionalFormatting sqref="F12 T12">
    <cfRule type="beginsWith" dxfId="8" priority="36" operator="beginsWith" text="CLIC">
      <formula>LEFT((F12),LEN("CLIC"))=("CLIC")</formula>
    </cfRule>
  </conditionalFormatting>
  <conditionalFormatting sqref="F12 T12">
    <cfRule type="beginsWith" dxfId="0" priority="37" operator="beginsWith" text="PRE">
      <formula>LEFT((F12),LEN("PRE"))=("PRE")</formula>
    </cfRule>
  </conditionalFormatting>
  <conditionalFormatting sqref="F12 T12">
    <cfRule type="beginsWith" dxfId="1" priority="38" operator="beginsWith" text="VRE">
      <formula>LEFT((F12),LEN("VRE"))=("VRE")</formula>
    </cfRule>
  </conditionalFormatting>
  <conditionalFormatting sqref="F12 T12">
    <cfRule type="beginsWith" dxfId="2" priority="39" operator="beginsWith" text="ONL">
      <formula>LEFT((F12),LEN("ONL"))=("ONL")</formula>
    </cfRule>
  </conditionalFormatting>
  <conditionalFormatting sqref="F12 T12">
    <cfRule type="beginsWith" dxfId="3" priority="40" operator="beginsWith" text="ATR">
      <formula>LEFT((F12),LEN("ATR"))=("ATR")</formula>
    </cfRule>
  </conditionalFormatting>
  <conditionalFormatting sqref="F12 T12">
    <cfRule type="beginsWith" dxfId="4" priority="41" operator="beginsWith" text="AUJ">
      <formula>LEFT((F12),LEN("AUJ"))=("AUJ")</formula>
    </cfRule>
  </conditionalFormatting>
  <conditionalFormatting sqref="F12 T12">
    <cfRule type="beginsWith" dxfId="5" priority="42" operator="beginsWith" text="REC">
      <formula>LEFT((F12),LEN("REC"))=("REC")</formula>
    </cfRule>
  </conditionalFormatting>
  <conditionalFormatting sqref="F12 T12">
    <cfRule type="beginsWith" dxfId="6" priority="43" operator="beginsWith" text="CLI">
      <formula>LEFT((F12),LEN("CLI"))=("CLI")</formula>
    </cfRule>
  </conditionalFormatting>
  <conditionalFormatting sqref="F12 T12">
    <cfRule type="beginsWith" dxfId="7" priority="44" operator="beginsWith" text="INT">
      <formula>LEFT((F12),LEN("INT"))=("INT")</formula>
    </cfRule>
  </conditionalFormatting>
  <conditionalFormatting sqref="F12 T12">
    <cfRule type="beginsWith" dxfId="8" priority="45" operator="beginsWith" text="CLIC">
      <formula>LEFT((F12),LEN("CLIC"))=("CLIC")</formula>
    </cfRule>
  </conditionalFormatting>
  <conditionalFormatting sqref="F12 T12">
    <cfRule type="beginsWith" dxfId="0" priority="46" operator="beginsWith" text="PRE">
      <formula>LEFT((F12),LEN("PRE"))=("PRE")</formula>
    </cfRule>
  </conditionalFormatting>
  <conditionalFormatting sqref="F12 T12">
    <cfRule type="beginsWith" dxfId="1" priority="47" operator="beginsWith" text="VRE">
      <formula>LEFT((F12),LEN("VRE"))=("VRE")</formula>
    </cfRule>
  </conditionalFormatting>
  <conditionalFormatting sqref="F12 T12">
    <cfRule type="beginsWith" dxfId="2" priority="48" operator="beginsWith" text="ONL">
      <formula>LEFT((F12),LEN("ONL"))=("ONL")</formula>
    </cfRule>
  </conditionalFormatting>
  <conditionalFormatting sqref="F12 T12">
    <cfRule type="beginsWith" dxfId="3" priority="49" operator="beginsWith" text="ATR">
      <formula>LEFT((F12),LEN("ATR"))=("ATR")</formula>
    </cfRule>
  </conditionalFormatting>
  <conditionalFormatting sqref="F12 T12">
    <cfRule type="beginsWith" dxfId="4" priority="50" operator="beginsWith" text="AUJ">
      <formula>LEFT((F12),LEN("AUJ"))=("AUJ")</formula>
    </cfRule>
  </conditionalFormatting>
  <conditionalFormatting sqref="F12 T12">
    <cfRule type="beginsWith" dxfId="5" priority="51" operator="beginsWith" text="REC">
      <formula>LEFT((F12),LEN("REC"))=("REC")</formula>
    </cfRule>
  </conditionalFormatting>
  <conditionalFormatting sqref="F12 T12">
    <cfRule type="beginsWith" dxfId="6" priority="52" operator="beginsWith" text="CLI">
      <formula>LEFT((F12),LEN("CLI"))=("CLI")</formula>
    </cfRule>
  </conditionalFormatting>
  <conditionalFormatting sqref="F12 T12">
    <cfRule type="beginsWith" dxfId="7" priority="53" operator="beginsWith" text="INT">
      <formula>LEFT((F12),LEN("INT"))=("INT")</formula>
    </cfRule>
  </conditionalFormatting>
  <conditionalFormatting sqref="F12 T12">
    <cfRule type="beginsWith" dxfId="0" priority="54" operator="beginsWith" text="PRE">
      <formula>LEFT((F12),LEN("PRE"))=("PRE")</formula>
    </cfRule>
  </conditionalFormatting>
  <conditionalFormatting sqref="F12 T12">
    <cfRule type="beginsWith" dxfId="1" priority="55" operator="beginsWith" text="VRE">
      <formula>LEFT((F12),LEN("VRE"))=("VRE")</formula>
    </cfRule>
  </conditionalFormatting>
  <conditionalFormatting sqref="F12 T12">
    <cfRule type="beginsWith" dxfId="2" priority="56" operator="beginsWith" text="ONL">
      <formula>LEFT((F12),LEN("ONL"))=("ONL")</formula>
    </cfRule>
  </conditionalFormatting>
  <conditionalFormatting sqref="F12 T12">
    <cfRule type="beginsWith" dxfId="3" priority="57" operator="beginsWith" text="ATR">
      <formula>LEFT((F12),LEN("ATR"))=("ATR")</formula>
    </cfRule>
  </conditionalFormatting>
  <conditionalFormatting sqref="F12 T12">
    <cfRule type="beginsWith" dxfId="4" priority="58" operator="beginsWith" text="AUJ">
      <formula>LEFT((F12),LEN("AUJ"))=("AUJ")</formula>
    </cfRule>
  </conditionalFormatting>
  <conditionalFormatting sqref="F12 T12">
    <cfRule type="beginsWith" dxfId="5" priority="59" operator="beginsWith" text="REC">
      <formula>LEFT((F12),LEN("REC"))=("REC")</formula>
    </cfRule>
  </conditionalFormatting>
  <conditionalFormatting sqref="F12 T12">
    <cfRule type="beginsWith" dxfId="6" priority="60" operator="beginsWith" text="CLI">
      <formula>LEFT((F12),LEN("CLI"))=("CLI")</formula>
    </cfRule>
  </conditionalFormatting>
  <conditionalFormatting sqref="F12 T12">
    <cfRule type="beginsWith" dxfId="7" priority="61" operator="beginsWith" text="INT">
      <formula>LEFT((F12),LEN("INT"))=("INT")</formula>
    </cfRule>
  </conditionalFormatting>
  <conditionalFormatting sqref="F12 T12">
    <cfRule type="beginsWith" dxfId="0" priority="62" operator="beginsWith" text="PRE">
      <formula>LEFT((F12),LEN("PRE"))=("PRE")</formula>
    </cfRule>
  </conditionalFormatting>
  <conditionalFormatting sqref="F12 T12">
    <cfRule type="beginsWith" dxfId="1" priority="63" operator="beginsWith" text="VRE">
      <formula>LEFT((F12),LEN("VRE"))=("VRE")</formula>
    </cfRule>
  </conditionalFormatting>
  <conditionalFormatting sqref="F12 T12">
    <cfRule type="beginsWith" dxfId="2" priority="64" operator="beginsWith" text="ONL">
      <formula>LEFT((F12),LEN("ONL"))=("ONL")</formula>
    </cfRule>
  </conditionalFormatting>
  <conditionalFormatting sqref="F12 T12">
    <cfRule type="beginsWith" dxfId="3" priority="65" operator="beginsWith" text="ATR">
      <formula>LEFT((F12),LEN("ATR"))=("ATR")</formula>
    </cfRule>
  </conditionalFormatting>
  <conditionalFormatting sqref="F12 T12">
    <cfRule type="beginsWith" dxfId="4" priority="66" operator="beginsWith" text="AUJ">
      <formula>LEFT((F12),LEN("AUJ"))=("AUJ")</formula>
    </cfRule>
  </conditionalFormatting>
  <conditionalFormatting sqref="F12 T12">
    <cfRule type="beginsWith" dxfId="5" priority="67" operator="beginsWith" text="REC">
      <formula>LEFT((F12),LEN("REC"))=("REC")</formula>
    </cfRule>
  </conditionalFormatting>
  <conditionalFormatting sqref="F12 T12">
    <cfRule type="beginsWith" dxfId="6" priority="68" operator="beginsWith" text="CLI">
      <formula>LEFT((F12),LEN("CLI"))=("CLI")</formula>
    </cfRule>
  </conditionalFormatting>
  <conditionalFormatting sqref="F12 T12">
    <cfRule type="beginsWith" dxfId="7" priority="69" operator="beginsWith" text="INT">
      <formula>LEFT((F12),LEN("INT"))=("INT")</formula>
    </cfRule>
  </conditionalFormatting>
  <conditionalFormatting sqref="F12 T12">
    <cfRule type="beginsWith" dxfId="0" priority="70" operator="beginsWith" text="PRE">
      <formula>LEFT((F12),LEN("PRE"))=("PRE")</formula>
    </cfRule>
  </conditionalFormatting>
  <conditionalFormatting sqref="F12 T12">
    <cfRule type="beginsWith" dxfId="1" priority="71" operator="beginsWith" text="VRE">
      <formula>LEFT((F12),LEN("VRE"))=("VRE")</formula>
    </cfRule>
  </conditionalFormatting>
  <conditionalFormatting sqref="F12 T12">
    <cfRule type="beginsWith" dxfId="2" priority="72" operator="beginsWith" text="ONL">
      <formula>LEFT((F12),LEN("ONL"))=("ONL")</formula>
    </cfRule>
  </conditionalFormatting>
  <conditionalFormatting sqref="F12 T12">
    <cfRule type="beginsWith" dxfId="3" priority="73" operator="beginsWith" text="ATR">
      <formula>LEFT((F12),LEN("ATR"))=("ATR")</formula>
    </cfRule>
  </conditionalFormatting>
  <conditionalFormatting sqref="F12 T12">
    <cfRule type="beginsWith" dxfId="4" priority="74" operator="beginsWith" text="AUJ">
      <formula>LEFT((F12),LEN("AUJ"))=("AUJ")</formula>
    </cfRule>
  </conditionalFormatting>
  <conditionalFormatting sqref="F12 T12">
    <cfRule type="beginsWith" dxfId="5" priority="75" operator="beginsWith" text="REC">
      <formula>LEFT((F12),LEN("REC"))=("REC")</formula>
    </cfRule>
  </conditionalFormatting>
  <conditionalFormatting sqref="F12 T12">
    <cfRule type="beginsWith" dxfId="6" priority="76" operator="beginsWith" text="CLI">
      <formula>LEFT((F12),LEN("CLI"))=("CLI")</formula>
    </cfRule>
  </conditionalFormatting>
  <conditionalFormatting sqref="F12 T12">
    <cfRule type="beginsWith" dxfId="7" priority="77" operator="beginsWith" text="INT">
      <formula>LEFT((F12),LEN("INT"))=("INT")</formula>
    </cfRule>
  </conditionalFormatting>
  <conditionalFormatting sqref="F12 T12">
    <cfRule type="beginsWith" dxfId="8" priority="78" operator="beginsWith" text="CLIC">
      <formula>LEFT((F12),LEN("CLIC"))=("CLIC")</formula>
    </cfRule>
  </conditionalFormatting>
  <conditionalFormatting sqref="F12 T12">
    <cfRule type="beginsWith" dxfId="0" priority="79" operator="beginsWith" text="PRE">
      <formula>LEFT((F12),LEN("PRE"))=("PRE")</formula>
    </cfRule>
  </conditionalFormatting>
  <conditionalFormatting sqref="F12 T12">
    <cfRule type="beginsWith" dxfId="1" priority="80" operator="beginsWith" text="VRE">
      <formula>LEFT((F12),LEN("VRE"))=("VRE")</formula>
    </cfRule>
  </conditionalFormatting>
  <conditionalFormatting sqref="F12 T12">
    <cfRule type="beginsWith" dxfId="2" priority="81" operator="beginsWith" text="ONL">
      <formula>LEFT((F12),LEN("ONL"))=("ONL")</formula>
    </cfRule>
  </conditionalFormatting>
  <conditionalFormatting sqref="F12 T12">
    <cfRule type="beginsWith" dxfId="3" priority="82" operator="beginsWith" text="ATR">
      <formula>LEFT((F12),LEN("ATR"))=("ATR")</formula>
    </cfRule>
  </conditionalFormatting>
  <conditionalFormatting sqref="F12 T12">
    <cfRule type="beginsWith" dxfId="4" priority="83" operator="beginsWith" text="AUJ">
      <formula>LEFT((F12),LEN("AUJ"))=("AUJ")</formula>
    </cfRule>
  </conditionalFormatting>
  <conditionalFormatting sqref="F12 T12">
    <cfRule type="beginsWith" dxfId="5" priority="84" operator="beginsWith" text="REC">
      <formula>LEFT((F12),LEN("REC"))=("REC")</formula>
    </cfRule>
  </conditionalFormatting>
  <conditionalFormatting sqref="F12 T12">
    <cfRule type="beginsWith" dxfId="6" priority="85" operator="beginsWith" text="CLI">
      <formula>LEFT((F12),LEN("CLI"))=("CLI")</formula>
    </cfRule>
  </conditionalFormatting>
  <conditionalFormatting sqref="F12 T12">
    <cfRule type="beginsWith" dxfId="7" priority="86" operator="beginsWith" text="INT">
      <formula>LEFT((F12),LEN("INT"))=("INT")</formula>
    </cfRule>
  </conditionalFormatting>
  <conditionalFormatting sqref="F12 T12">
    <cfRule type="beginsWith" dxfId="8" priority="87" operator="beginsWith" text="CLIC">
      <formula>LEFT((F12),LEN("CLIC"))=("CLIC")</formula>
    </cfRule>
  </conditionalFormatting>
  <conditionalFormatting sqref="F12 T12">
    <cfRule type="beginsWith" dxfId="0" priority="88" operator="beginsWith" text="PRE">
      <formula>LEFT((F12),LEN("PRE"))=("PRE")</formula>
    </cfRule>
  </conditionalFormatting>
  <conditionalFormatting sqref="F12 T12">
    <cfRule type="beginsWith" dxfId="1" priority="89" operator="beginsWith" text="VRE">
      <formula>LEFT((F12),LEN("VRE"))=("VRE")</formula>
    </cfRule>
  </conditionalFormatting>
  <conditionalFormatting sqref="F12 T12">
    <cfRule type="beginsWith" dxfId="2" priority="90" operator="beginsWith" text="ONL">
      <formula>LEFT((F12),LEN("ONL"))=("ONL")</formula>
    </cfRule>
  </conditionalFormatting>
  <conditionalFormatting sqref="F12 T12">
    <cfRule type="beginsWith" dxfId="3" priority="91" operator="beginsWith" text="ATR">
      <formula>LEFT((F12),LEN("ATR"))=("ATR")</formula>
    </cfRule>
  </conditionalFormatting>
  <conditionalFormatting sqref="F12 T12">
    <cfRule type="beginsWith" dxfId="4" priority="92" operator="beginsWith" text="AUJ">
      <formula>LEFT((F12),LEN("AUJ"))=("AUJ")</formula>
    </cfRule>
  </conditionalFormatting>
  <conditionalFormatting sqref="F12 T12">
    <cfRule type="beginsWith" dxfId="5" priority="93" operator="beginsWith" text="REC">
      <formula>LEFT((F12),LEN("REC"))=("REC")</formula>
    </cfRule>
  </conditionalFormatting>
  <conditionalFormatting sqref="F12 T12">
    <cfRule type="beginsWith" dxfId="6" priority="94" operator="beginsWith" text="CLI">
      <formula>LEFT((F12),LEN("CLI"))=("CLI")</formula>
    </cfRule>
  </conditionalFormatting>
  <conditionalFormatting sqref="F12 T12">
    <cfRule type="beginsWith" dxfId="7" priority="95" operator="beginsWith" text="INT">
      <formula>LEFT((F12),LEN("INT"))=("INT")</formula>
    </cfRule>
  </conditionalFormatting>
  <conditionalFormatting sqref="F12 T12">
    <cfRule type="beginsWith" dxfId="8" priority="96" operator="beginsWith" text="CLIC">
      <formula>LEFT((F12),LEN("CLIC"))=("CLIC")</formula>
    </cfRule>
  </conditionalFormatting>
  <conditionalFormatting sqref="F12 T12">
    <cfRule type="beginsWith" dxfId="0" priority="97" operator="beginsWith" text="PRE">
      <formula>LEFT((F12),LEN("PRE"))=("PRE")</formula>
    </cfRule>
  </conditionalFormatting>
  <conditionalFormatting sqref="F12 T12">
    <cfRule type="beginsWith" dxfId="1" priority="98" operator="beginsWith" text="VRE">
      <formula>LEFT((F12),LEN("VRE"))=("VRE")</formula>
    </cfRule>
  </conditionalFormatting>
  <conditionalFormatting sqref="F12 T12">
    <cfRule type="beginsWith" dxfId="2" priority="99" operator="beginsWith" text="ONL">
      <formula>LEFT((F12),LEN("ONL"))=("ONL")</formula>
    </cfRule>
  </conditionalFormatting>
  <conditionalFormatting sqref="F12 T12">
    <cfRule type="beginsWith" dxfId="3" priority="100" operator="beginsWith" text="ATR">
      <formula>LEFT((F12),LEN("ATR"))=("ATR")</formula>
    </cfRule>
  </conditionalFormatting>
  <conditionalFormatting sqref="F12 T12">
    <cfRule type="beginsWith" dxfId="4" priority="101" operator="beginsWith" text="AUJ">
      <formula>LEFT((F12),LEN("AUJ"))=("AUJ")</formula>
    </cfRule>
  </conditionalFormatting>
  <conditionalFormatting sqref="F12 T12">
    <cfRule type="beginsWith" dxfId="5" priority="102" operator="beginsWith" text="REC">
      <formula>LEFT((F12),LEN("REC"))=("REC")</formula>
    </cfRule>
  </conditionalFormatting>
  <conditionalFormatting sqref="F12 T12">
    <cfRule type="beginsWith" dxfId="6" priority="103" operator="beginsWith" text="CLI">
      <formula>LEFT((F12),LEN("CLI"))=("CLI")</formula>
    </cfRule>
  </conditionalFormatting>
  <conditionalFormatting sqref="F12 T12">
    <cfRule type="beginsWith" dxfId="7" priority="104" operator="beginsWith" text="INT">
      <formula>LEFT((F12),LEN("INT"))=("INT")</formula>
    </cfRule>
  </conditionalFormatting>
  <conditionalFormatting sqref="F12 T12">
    <cfRule type="beginsWith" dxfId="8" priority="105" operator="beginsWith" text="CLIC">
      <formula>LEFT((F12),LEN("CLIC"))=("CLIC")</formula>
    </cfRule>
  </conditionalFormatting>
  <conditionalFormatting sqref="F12 T12">
    <cfRule type="beginsWith" dxfId="0" priority="106" operator="beginsWith" text="PRE">
      <formula>LEFT((F12),LEN("PRE"))=("PRE")</formula>
    </cfRule>
  </conditionalFormatting>
  <conditionalFormatting sqref="F12 T12">
    <cfRule type="beginsWith" dxfId="1" priority="107" operator="beginsWith" text="VRE">
      <formula>LEFT((F12),LEN("VRE"))=("VRE")</formula>
    </cfRule>
  </conditionalFormatting>
  <conditionalFormatting sqref="F12 T12">
    <cfRule type="beginsWith" dxfId="2" priority="108" operator="beginsWith" text="ONL">
      <formula>LEFT((F12),LEN("ONL"))=("ONL")</formula>
    </cfRule>
  </conditionalFormatting>
  <conditionalFormatting sqref="F12 T12">
    <cfRule type="beginsWith" dxfId="3" priority="109" operator="beginsWith" text="ATR">
      <formula>LEFT((F12),LEN("ATR"))=("ATR")</formula>
    </cfRule>
  </conditionalFormatting>
  <conditionalFormatting sqref="F12 T12">
    <cfRule type="beginsWith" dxfId="4" priority="110" operator="beginsWith" text="AUJ">
      <formula>LEFT((F12),LEN("AUJ"))=("AUJ")</formula>
    </cfRule>
  </conditionalFormatting>
  <conditionalFormatting sqref="F12 T12">
    <cfRule type="beginsWith" dxfId="5" priority="111" operator="beginsWith" text="REC">
      <formula>LEFT((F12),LEN("REC"))=("REC")</formula>
    </cfRule>
  </conditionalFormatting>
  <conditionalFormatting sqref="F12 T12">
    <cfRule type="beginsWith" dxfId="6" priority="112" operator="beginsWith" text="CLI">
      <formula>LEFT((F12),LEN("CLI"))=("CLI")</formula>
    </cfRule>
  </conditionalFormatting>
  <conditionalFormatting sqref="F12 T12">
    <cfRule type="beginsWith" dxfId="7" priority="113" operator="beginsWith" text="INT">
      <formula>LEFT((F12),LEN("INT"))=("INT")</formula>
    </cfRule>
  </conditionalFormatting>
  <conditionalFormatting sqref="F12 T12">
    <cfRule type="beginsWith" dxfId="8" priority="114" operator="beginsWith" text="CLIC">
      <formula>LEFT((F12),LEN("CLIC"))=("CLIC")</formula>
    </cfRule>
  </conditionalFormatting>
  <conditionalFormatting sqref="F12 T12">
    <cfRule type="beginsWith" dxfId="0" priority="115" operator="beginsWith" text="PRE">
      <formula>LEFT((F12),LEN("PRE"))=("PRE")</formula>
    </cfRule>
  </conditionalFormatting>
  <conditionalFormatting sqref="F12 T12">
    <cfRule type="beginsWith" dxfId="1" priority="116" operator="beginsWith" text="VRE">
      <formula>LEFT((F12),LEN("VRE"))=("VRE")</formula>
    </cfRule>
  </conditionalFormatting>
  <conditionalFormatting sqref="F12 T12">
    <cfRule type="beginsWith" dxfId="2" priority="117" operator="beginsWith" text="ONL">
      <formula>LEFT((F12),LEN("ONL"))=("ONL")</formula>
    </cfRule>
  </conditionalFormatting>
  <conditionalFormatting sqref="F12 T12">
    <cfRule type="beginsWith" dxfId="3" priority="118" operator="beginsWith" text="ATR">
      <formula>LEFT((F12),LEN("ATR"))=("ATR")</formula>
    </cfRule>
  </conditionalFormatting>
  <conditionalFormatting sqref="F12 T12">
    <cfRule type="beginsWith" dxfId="4" priority="119" operator="beginsWith" text="AUJ">
      <formula>LEFT((F12),LEN("AUJ"))=("AUJ")</formula>
    </cfRule>
  </conditionalFormatting>
  <conditionalFormatting sqref="F12 T12">
    <cfRule type="beginsWith" dxfId="5" priority="120" operator="beginsWith" text="REC">
      <formula>LEFT((F12),LEN("REC"))=("REC")</formula>
    </cfRule>
  </conditionalFormatting>
  <conditionalFormatting sqref="F12 T12">
    <cfRule type="beginsWith" dxfId="6" priority="121" operator="beginsWith" text="CLI">
      <formula>LEFT((F12),LEN("CLI"))=("CLI")</formula>
    </cfRule>
  </conditionalFormatting>
  <conditionalFormatting sqref="F12 T12">
    <cfRule type="beginsWith" dxfId="7" priority="122" operator="beginsWith" text="INT">
      <formula>LEFT((F12),LEN("INT"))=("INT")</formula>
    </cfRule>
  </conditionalFormatting>
  <conditionalFormatting sqref="F12 T12">
    <cfRule type="beginsWith" dxfId="0" priority="123" operator="beginsWith" text="PRE">
      <formula>LEFT((F12),LEN("PRE"))=("PRE")</formula>
    </cfRule>
  </conditionalFormatting>
  <conditionalFormatting sqref="F12 T12">
    <cfRule type="beginsWith" dxfId="1" priority="124" operator="beginsWith" text="VRE">
      <formula>LEFT((F12),LEN("VRE"))=("VRE")</formula>
    </cfRule>
  </conditionalFormatting>
  <conditionalFormatting sqref="F12 T12">
    <cfRule type="beginsWith" dxfId="2" priority="125" operator="beginsWith" text="ONL">
      <formula>LEFT((F12),LEN("ONL"))=("ONL")</formula>
    </cfRule>
  </conditionalFormatting>
  <conditionalFormatting sqref="F12 T12">
    <cfRule type="beginsWith" dxfId="3" priority="126" operator="beginsWith" text="ATR">
      <formula>LEFT((F12),LEN("ATR"))=("ATR")</formula>
    </cfRule>
  </conditionalFormatting>
  <conditionalFormatting sqref="F12 T12">
    <cfRule type="beginsWith" dxfId="4" priority="127" operator="beginsWith" text="AUJ">
      <formula>LEFT((F12),LEN("AUJ"))=("AUJ")</formula>
    </cfRule>
  </conditionalFormatting>
  <conditionalFormatting sqref="F12 T12">
    <cfRule type="beginsWith" dxfId="5" priority="128" operator="beginsWith" text="REC">
      <formula>LEFT((F12),LEN("REC"))=("REC")</formula>
    </cfRule>
  </conditionalFormatting>
  <conditionalFormatting sqref="F12 T12">
    <cfRule type="beginsWith" dxfId="6" priority="129" operator="beginsWith" text="CLI">
      <formula>LEFT((F12),LEN("CLI"))=("CLI")</formula>
    </cfRule>
  </conditionalFormatting>
  <conditionalFormatting sqref="F12 T12">
    <cfRule type="beginsWith" dxfId="7" priority="130" operator="beginsWith" text="INT">
      <formula>LEFT((F12),LEN("INT"))=("INT")</formula>
    </cfRule>
  </conditionalFormatting>
  <conditionalFormatting sqref="F12 T12">
    <cfRule type="beginsWith" dxfId="0" priority="131" operator="beginsWith" text="PRE">
      <formula>LEFT((F12),LEN("PRE"))=("PRE")</formula>
    </cfRule>
  </conditionalFormatting>
  <conditionalFormatting sqref="F12 T12">
    <cfRule type="beginsWith" dxfId="1" priority="132" operator="beginsWith" text="VRE">
      <formula>LEFT((F12),LEN("VRE"))=("VRE")</formula>
    </cfRule>
  </conditionalFormatting>
  <conditionalFormatting sqref="F12 T12">
    <cfRule type="beginsWith" dxfId="2" priority="133" operator="beginsWith" text="ONL">
      <formula>LEFT((F12),LEN("ONL"))=("ONL")</formula>
    </cfRule>
  </conditionalFormatting>
  <conditionalFormatting sqref="F12 T12">
    <cfRule type="beginsWith" dxfId="3" priority="134" operator="beginsWith" text="ATR">
      <formula>LEFT((F12),LEN("ATR"))=("ATR")</formula>
    </cfRule>
  </conditionalFormatting>
  <conditionalFormatting sqref="F12 T12">
    <cfRule type="beginsWith" dxfId="4" priority="135" operator="beginsWith" text="AUJ">
      <formula>LEFT((F12),LEN("AUJ"))=("AUJ")</formula>
    </cfRule>
  </conditionalFormatting>
  <conditionalFormatting sqref="F12 T12">
    <cfRule type="beginsWith" dxfId="5" priority="136" operator="beginsWith" text="REC">
      <formula>LEFT((F12),LEN("REC"))=("REC")</formula>
    </cfRule>
  </conditionalFormatting>
  <conditionalFormatting sqref="F12 T12">
    <cfRule type="beginsWith" dxfId="6" priority="137" operator="beginsWith" text="CLI">
      <formula>LEFT((F12),LEN("CLI"))=("CLI")</formula>
    </cfRule>
  </conditionalFormatting>
  <conditionalFormatting sqref="F12 T12">
    <cfRule type="beginsWith" dxfId="7" priority="138" operator="beginsWith" text="INT">
      <formula>LEFT((F12),LEN("INT"))=("INT")</formula>
    </cfRule>
  </conditionalFormatting>
  <conditionalFormatting sqref="K4:O4 R4:S4 T4:T6 V4:V6 Y4:AC7 AF4:AF6 AG4:AI4 AJ4:AJ6 K6:O7 R6:S6 U6 AG6:AI6 D9 E9:F10 G9:H9 K9:K14 L9:L12 M9:O10 R9:S10 T9:U9 V9:V10 Y9:AC9 AF9:AJ9 M12:O12 R12:S12 V12 Z12 AG12 AJ12 I13:J14 P14:V14">
    <cfRule type="cellIs" dxfId="9" priority="139" operator="equal">
      <formula>"INT - REC"</formula>
    </cfRule>
  </conditionalFormatting>
  <conditionalFormatting sqref="AK1:AK14 D4:E12 F4:F11 G4:H12 I4:Q14 R4:S12 T4:T11 U4:V12 W4:AJ14 D14:H14 R14:V14">
    <cfRule type="beginsWith" dxfId="0" priority="140" operator="beginsWith" text="PRE">
      <formula>LEFT((AK1),LEN("PRE"))=("PRE")</formula>
    </cfRule>
  </conditionalFormatting>
  <conditionalFormatting sqref="AK1:AK14 D4:E12 F4:F11 G4:H12 I4:Q14 R4:S12 T4:T11 U4:V12 W4:AJ14 D14:H14 R14:V14">
    <cfRule type="beginsWith" dxfId="1" priority="141" operator="beginsWith" text="VRE">
      <formula>LEFT((AK1),LEN("VRE"))=("VRE")</formula>
    </cfRule>
  </conditionalFormatting>
  <conditionalFormatting sqref="AK1:AK14 D4:E12 F4:F11 G4:H12 I4:Q14 R4:S12 T4:T11 U4:V12 W4:AJ14 D14:H14 R14:V14">
    <cfRule type="beginsWith" dxfId="2" priority="142" operator="beginsWith" text="ONL">
      <formula>LEFT((AK1),LEN("ONL"))=("ONL")</formula>
    </cfRule>
  </conditionalFormatting>
  <conditionalFormatting sqref="AK1:AK14 D4:E12 F4:F11 G4:H12 I4:Q14 R4:S12 T4:T11 U4:V12 W4:AJ14 D14:H14 R14:V14">
    <cfRule type="beginsWith" dxfId="3" priority="143" operator="beginsWith" text="ATR">
      <formula>LEFT((AK1),LEN("ATR"))=("ATR")</formula>
    </cfRule>
  </conditionalFormatting>
  <conditionalFormatting sqref="AK1:AK14 D4:E12 F4:F11 G4:H12 I4:Q14 R4:S12 T4:T11 U4:V12 W4:AJ14 D14:H14 R14:V14">
    <cfRule type="beginsWith" dxfId="4" priority="144" operator="beginsWith" text="AUJ">
      <formula>LEFT((AK1),LEN("AUJ"))=("AUJ")</formula>
    </cfRule>
  </conditionalFormatting>
  <conditionalFormatting sqref="AK1:AK14 D4:E12 F4:F11 G4:H12 I4:Q14 R4:S12 T4:T11 U4:V12 W4:AJ14 D14:H14 R14:V14">
    <cfRule type="beginsWith" dxfId="5" priority="145" operator="beginsWith" text="REC">
      <formula>LEFT((AK1),LEN("REC"))=("REC")</formula>
    </cfRule>
  </conditionalFormatting>
  <conditionalFormatting sqref="AK1:AK14 D4:E12 F4:F11 G4:H12 I4:Q14 R4:S12 T4:T11 U4:V12 W4:AJ14 D14:H14 R14:V14">
    <cfRule type="beginsWith" dxfId="6" priority="146" operator="beginsWith" text="CLI">
      <formula>LEFT((AK1),LEN("CLI"))=("CLI")</formula>
    </cfRule>
  </conditionalFormatting>
  <conditionalFormatting sqref="AK1:AK14 D4:E12 F4:F11 G4:H12 I4:Q14 R4:S12 T4:T11 U4:V12 W4:AJ14 D14:H14 R14:V14">
    <cfRule type="beginsWith" dxfId="7" priority="147" operator="beginsWith" text="INT">
      <formula>LEFT((AK1),LEN("INT"))=("INT")</formula>
    </cfRule>
  </conditionalFormatting>
  <conditionalFormatting sqref="C16:C17 C19:C21 C23">
    <cfRule type="beginsWith" dxfId="2" priority="148" operator="beginsWith" text="ONL">
      <formula>LEFT((C16),LEN("ONL"))=("ONL")</formula>
    </cfRule>
  </conditionalFormatting>
  <conditionalFormatting sqref="C16:C17 C19:C21 C23">
    <cfRule type="beginsWith" dxfId="3" priority="149" operator="beginsWith" text="ATR">
      <formula>LEFT((C16),LEN("ATR"))=("ATR")</formula>
    </cfRule>
  </conditionalFormatting>
  <conditionalFormatting sqref="C16:C17 C19:C21 C23">
    <cfRule type="beginsWith" dxfId="4" priority="150" operator="beginsWith" text="AUJ">
      <formula>LEFT((C16),LEN("AUJ"))=("AUJ")</formula>
    </cfRule>
  </conditionalFormatting>
  <conditionalFormatting sqref="C16:C17 C19:C21 C23">
    <cfRule type="beginsWith" dxfId="5" priority="151" operator="beginsWith" text="REC">
      <formula>LEFT((C16),LEN("REC"))=("REC")</formula>
    </cfRule>
  </conditionalFormatting>
  <conditionalFormatting sqref="C16:C17 C19:C21 C23">
    <cfRule type="beginsWith" dxfId="6" priority="152" operator="beginsWith" text="CLI">
      <formula>LEFT((C16),LEN("CLI"))=("CLI")</formula>
    </cfRule>
  </conditionalFormatting>
  <conditionalFormatting sqref="C16:C17 C19:C21 C23">
    <cfRule type="beginsWith" dxfId="7" priority="153" operator="beginsWith" text="INT">
      <formula>LEFT((C16),LEN("INT"))=("INT")</formula>
    </cfRule>
  </conditionalFormatting>
  <conditionalFormatting sqref="C24">
    <cfRule type="beginsWith" dxfId="2" priority="154" operator="beginsWith" text="ONL">
      <formula>LEFT((C24),LEN("ONL"))=("ONL")</formula>
    </cfRule>
  </conditionalFormatting>
  <conditionalFormatting sqref="C24">
    <cfRule type="beginsWith" dxfId="3" priority="155" operator="beginsWith" text="ATR">
      <formula>LEFT((C24),LEN("ATR"))=("ATR")</formula>
    </cfRule>
  </conditionalFormatting>
  <conditionalFormatting sqref="C24">
    <cfRule type="beginsWith" dxfId="4" priority="156" operator="beginsWith" text="AUJ">
      <formula>LEFT((C24),LEN("AUJ"))=("AUJ")</formula>
    </cfRule>
  </conditionalFormatting>
  <conditionalFormatting sqref="C24">
    <cfRule type="beginsWith" dxfId="5" priority="157" operator="beginsWith" text="REC">
      <formula>LEFT((C24),LEN("REC"))=("REC")</formula>
    </cfRule>
  </conditionalFormatting>
  <conditionalFormatting sqref="C24">
    <cfRule type="beginsWith" dxfId="6" priority="158" operator="beginsWith" text="CLI">
      <formula>LEFT((C24),LEN("CLI"))=("CLI")</formula>
    </cfRule>
  </conditionalFormatting>
  <conditionalFormatting sqref="C24">
    <cfRule type="beginsWith" dxfId="7" priority="159" operator="beginsWith" text="INT">
      <formula>LEFT((C24),LEN("INT"))=("INT")</formula>
    </cfRule>
  </conditionalFormatting>
  <conditionalFormatting sqref="C18">
    <cfRule type="beginsWith" dxfId="2" priority="160" operator="beginsWith" text="ONL">
      <formula>LEFT((C18),LEN("ONL"))=("ONL")</formula>
    </cfRule>
  </conditionalFormatting>
  <conditionalFormatting sqref="C18">
    <cfRule type="beginsWith" dxfId="3" priority="161" operator="beginsWith" text="ATR">
      <formula>LEFT((C18),LEN("ATR"))=("ATR")</formula>
    </cfRule>
  </conditionalFormatting>
  <conditionalFormatting sqref="C18">
    <cfRule type="beginsWith" dxfId="4" priority="162" operator="beginsWith" text="AUJ">
      <formula>LEFT((C18),LEN("AUJ"))=("AUJ")</formula>
    </cfRule>
  </conditionalFormatting>
  <conditionalFormatting sqref="C18">
    <cfRule type="beginsWith" dxfId="5" priority="163" operator="beginsWith" text="REC">
      <formula>LEFT((C18),LEN("REC"))=("REC")</formula>
    </cfRule>
  </conditionalFormatting>
  <conditionalFormatting sqref="C18">
    <cfRule type="beginsWith" dxfId="6" priority="164" operator="beginsWith" text="CLI">
      <formula>LEFT((C18),LEN("CLI"))=("CLI")</formula>
    </cfRule>
  </conditionalFormatting>
  <conditionalFormatting sqref="C18">
    <cfRule type="beginsWith" dxfId="7" priority="165" operator="beginsWith" text="INT">
      <formula>LEFT((C18),LEN("INT"))=("INT")</formula>
    </cfRule>
  </conditionalFormatting>
  <conditionalFormatting sqref="C22">
    <cfRule type="beginsWith" dxfId="0" priority="166" operator="beginsWith" text="PRE">
      <formula>LEFT((C22),LEN("PRE"))=("PRE")</formula>
    </cfRule>
  </conditionalFormatting>
  <conditionalFormatting sqref="C22">
    <cfRule type="beginsWith" dxfId="1" priority="167" operator="beginsWith" text="VRE">
      <formula>LEFT((C22),LEN("VRE"))=("VRE")</formula>
    </cfRule>
  </conditionalFormatting>
  <conditionalFormatting sqref="C22">
    <cfRule type="beginsWith" dxfId="2" priority="168" operator="beginsWith" text="ONL">
      <formula>LEFT((C22),LEN("ONL"))=("ONL")</formula>
    </cfRule>
  </conditionalFormatting>
  <conditionalFormatting sqref="C22">
    <cfRule type="beginsWith" dxfId="3" priority="169" operator="beginsWith" text="ATR">
      <formula>LEFT((C22),LEN("ATR"))=("ATR")</formula>
    </cfRule>
  </conditionalFormatting>
  <conditionalFormatting sqref="C22">
    <cfRule type="beginsWith" dxfId="4" priority="170" operator="beginsWith" text="AUJ">
      <formula>LEFT((C22),LEN("AUJ"))=("AUJ")</formula>
    </cfRule>
  </conditionalFormatting>
  <conditionalFormatting sqref="C22">
    <cfRule type="beginsWith" dxfId="5" priority="171" operator="beginsWith" text="REC">
      <formula>LEFT((C22),LEN("REC"))=("REC")</formula>
    </cfRule>
  </conditionalFormatting>
  <conditionalFormatting sqref="C22">
    <cfRule type="beginsWith" dxfId="6" priority="172" operator="beginsWith" text="CLI">
      <formula>LEFT((C22),LEN("CLI"))=("CLI")</formula>
    </cfRule>
  </conditionalFormatting>
  <conditionalFormatting sqref="C22">
    <cfRule type="beginsWith" dxfId="7" priority="173" operator="beginsWith" text="INT">
      <formula>LEFT((C22),LEN("INT"))=("INT")</formula>
    </cfRule>
  </conditionalFormatting>
  <conditionalFormatting sqref="D4:E12 F4:F11 G4:H12 I4:Q14 R4:S12 T4:T11 U4:V12 W4:AJ14 D14:H14 R14:V14">
    <cfRule type="beginsWith" dxfId="8" priority="174" operator="beginsWith" text="CLIC">
      <formula>LEFT((D4),LEN("CLIC"))=("CLIC")</formula>
    </cfRule>
  </conditionalFormatting>
  <conditionalFormatting sqref="AP4:AP5 AP7:AP10 AP12">
    <cfRule type="beginsWith" dxfId="2" priority="175" operator="beginsWith" text="ONL">
      <formula>LEFT((AP4),LEN("ONL"))=("ONL")</formula>
    </cfRule>
  </conditionalFormatting>
  <conditionalFormatting sqref="AP4:AP5 AP7:AP10 AP12">
    <cfRule type="beginsWith" dxfId="3" priority="176" operator="beginsWith" text="ATR">
      <formula>LEFT((AP4),LEN("ATR"))=("ATR")</formula>
    </cfRule>
  </conditionalFormatting>
  <conditionalFormatting sqref="AP4:AP5 AP7:AP10 AP12">
    <cfRule type="beginsWith" dxfId="4" priority="177" operator="beginsWith" text="AUJ">
      <formula>LEFT((AP4),LEN("AUJ"))=("AUJ")</formula>
    </cfRule>
  </conditionalFormatting>
  <conditionalFormatting sqref="AP4:AP5 AP7:AP10 AP12">
    <cfRule type="beginsWith" dxfId="5" priority="178" operator="beginsWith" text="REC">
      <formula>LEFT((AP4),LEN("REC"))=("REC")</formula>
    </cfRule>
  </conditionalFormatting>
  <conditionalFormatting sqref="AP4:AP5 AP7:AP10 AP12">
    <cfRule type="beginsWith" dxfId="6" priority="179" operator="beginsWith" text="CLI">
      <formula>LEFT((AP4),LEN("CLI"))=("CLI")</formula>
    </cfRule>
  </conditionalFormatting>
  <conditionalFormatting sqref="AP4:AP5 AP7:AP10 AP12">
    <cfRule type="beginsWith" dxfId="7" priority="180" operator="beginsWith" text="INT">
      <formula>LEFT((AP4),LEN("INT"))=("INT")</formula>
    </cfRule>
  </conditionalFormatting>
  <conditionalFormatting sqref="AP11">
    <cfRule type="beginsWith" dxfId="2" priority="181" operator="beginsWith" text="ONL">
      <formula>LEFT((AP11),LEN("ONL"))=("ONL")</formula>
    </cfRule>
  </conditionalFormatting>
  <conditionalFormatting sqref="AP11">
    <cfRule type="beginsWith" dxfId="3" priority="182" operator="beginsWith" text="ATR">
      <formula>LEFT((AP11),LEN("ATR"))=("ATR")</formula>
    </cfRule>
  </conditionalFormatting>
  <conditionalFormatting sqref="AP11">
    <cfRule type="beginsWith" dxfId="4" priority="183" operator="beginsWith" text="AUJ">
      <formula>LEFT((AP11),LEN("AUJ"))=("AUJ")</formula>
    </cfRule>
  </conditionalFormatting>
  <conditionalFormatting sqref="AP11">
    <cfRule type="beginsWith" dxfId="5" priority="184" operator="beginsWith" text="REC">
      <formula>LEFT((AP11),LEN("REC"))=("REC")</formula>
    </cfRule>
  </conditionalFormatting>
  <conditionalFormatting sqref="AP11">
    <cfRule type="beginsWith" dxfId="6" priority="185" operator="beginsWith" text="CLI">
      <formula>LEFT((AP11),LEN("CLI"))=("CLI")</formula>
    </cfRule>
  </conditionalFormatting>
  <conditionalFormatting sqref="AP11">
    <cfRule type="beginsWith" dxfId="7" priority="186" operator="beginsWith" text="INT">
      <formula>LEFT((AP11),LEN("INT"))=("INT")</formula>
    </cfRule>
  </conditionalFormatting>
  <conditionalFormatting sqref="AP6">
    <cfRule type="beginsWith" dxfId="2" priority="187" operator="beginsWith" text="ONL">
      <formula>LEFT((AP6),LEN("ONL"))=("ONL")</formula>
    </cfRule>
  </conditionalFormatting>
  <conditionalFormatting sqref="AP6">
    <cfRule type="beginsWith" dxfId="3" priority="188" operator="beginsWith" text="ATR">
      <formula>LEFT((AP6),LEN("ATR"))=("ATR")</formula>
    </cfRule>
  </conditionalFormatting>
  <conditionalFormatting sqref="AP6">
    <cfRule type="beginsWith" dxfId="4" priority="189" operator="beginsWith" text="AUJ">
      <formula>LEFT((AP6),LEN("AUJ"))=("AUJ")</formula>
    </cfRule>
  </conditionalFormatting>
  <conditionalFormatting sqref="AP6">
    <cfRule type="beginsWith" dxfId="5" priority="190" operator="beginsWith" text="REC">
      <formula>LEFT((AP6),LEN("REC"))=("REC")</formula>
    </cfRule>
  </conditionalFormatting>
  <conditionalFormatting sqref="AP6">
    <cfRule type="beginsWith" dxfId="6" priority="191" operator="beginsWith" text="CLI">
      <formula>LEFT((AP6),LEN("CLI"))=("CLI")</formula>
    </cfRule>
  </conditionalFormatting>
  <conditionalFormatting sqref="AP6">
    <cfRule type="beginsWith" dxfId="7" priority="192" operator="beginsWith" text="INT">
      <formula>LEFT((AP6),LEN("INT"))=("INT")</formula>
    </cfRule>
  </conditionalFormatting>
  <conditionalFormatting sqref="AP9">
    <cfRule type="beginsWith" dxfId="0" priority="193" operator="beginsWith" text="PRE">
      <formula>LEFT((AP9),LEN("PRE"))=("PRE")</formula>
    </cfRule>
  </conditionalFormatting>
  <conditionalFormatting sqref="AP9">
    <cfRule type="beginsWith" dxfId="1" priority="194" operator="beginsWith" text="VRE">
      <formula>LEFT((AP9),LEN("VRE"))=("VRE")</formula>
    </cfRule>
  </conditionalFormatting>
  <conditionalFormatting sqref="AP9">
    <cfRule type="beginsWith" dxfId="2" priority="195" operator="beginsWith" text="ONL">
      <formula>LEFT((AP9),LEN("ONL"))=("ONL")</formula>
    </cfRule>
  </conditionalFormatting>
  <conditionalFormatting sqref="AP9">
    <cfRule type="beginsWith" dxfId="3" priority="196" operator="beginsWith" text="ATR">
      <formula>LEFT((AP9),LEN("ATR"))=("ATR")</formula>
    </cfRule>
  </conditionalFormatting>
  <conditionalFormatting sqref="AP9">
    <cfRule type="beginsWith" dxfId="4" priority="197" operator="beginsWith" text="AUJ">
      <formula>LEFT((AP9),LEN("AUJ"))=("AUJ")</formula>
    </cfRule>
  </conditionalFormatting>
  <conditionalFormatting sqref="AP9">
    <cfRule type="beginsWith" dxfId="5" priority="198" operator="beginsWith" text="REC">
      <formula>LEFT((AP9),LEN("REC"))=("REC")</formula>
    </cfRule>
  </conditionalFormatting>
  <conditionalFormatting sqref="AP9">
    <cfRule type="beginsWith" dxfId="6" priority="199" operator="beginsWith" text="CLI">
      <formula>LEFT((AP9),LEN("CLI"))=("CLI")</formula>
    </cfRule>
  </conditionalFormatting>
  <conditionalFormatting sqref="AP9">
    <cfRule type="beginsWith" dxfId="7" priority="200" operator="beginsWith" text="INT">
      <formula>LEFT((AP9),LEN("INT"))=("INT")</formula>
    </cfRule>
  </conditionalFormatting>
  <conditionalFormatting sqref="T4:T6 V4:V6 Y4:Y14 AC4:AC14 AF4:AJ7 AB5:AB7 K6:L6 R6:S6 U6 Z6:AA7 AF9 AJ9 Z10:AA11 AB10:AB12 D11:H11 AF11 AG11:AJ12">
    <cfRule type="beginsWith" dxfId="0" priority="201" operator="beginsWith" text="PRE">
      <formula>LEFT((T4),LEN("PRE"))=("PRE")</formula>
    </cfRule>
  </conditionalFormatting>
  <conditionalFormatting sqref="T4:T6 V4:V6 Y4:Y14 AC4:AC14 AF4:AJ7 AB5:AB7 K6:L6 R6:S6 U6 Z6:AA7 AF9 AJ9 Z10:AA11 AB10:AB12 D11:H11 AF11 AG11:AJ12">
    <cfRule type="beginsWith" dxfId="1" priority="202" operator="beginsWith" text="VRE">
      <formula>LEFT((T4),LEN("VRE"))=("VRE")</formula>
    </cfRule>
  </conditionalFormatting>
  <conditionalFormatting sqref="T4:T6 V4:V6 Y4:Y14 AC4:AC14 AF4:AJ7 AB5:AB7 K6:L6 R6:S6 U6 Z6:AA7 AF9 AJ9 Z10:AA11 AB10:AB12 D11:H11 AF11 AG11:AJ12">
    <cfRule type="beginsWith" dxfId="2" priority="203" operator="beginsWith" text="ONL">
      <formula>LEFT((T4),LEN("ONL"))=("ONL")</formula>
    </cfRule>
  </conditionalFormatting>
  <conditionalFormatting sqref="T4:T6 V4:V6 Y4:Y14 AC4:AC14 AF4:AJ7 AB5:AB7 K6:L6 R6:S6 U6 Z6:AA7 AF9 AJ9 Z10:AA11 AB10:AB12 D11:H11 AF11 AG11:AJ12">
    <cfRule type="beginsWith" dxfId="3" priority="204" operator="beginsWith" text="ATR">
      <formula>LEFT((T4),LEN("ATR"))=("ATR")</formula>
    </cfRule>
  </conditionalFormatting>
  <conditionalFormatting sqref="T4:T6 V4:V6 Y4:Y14 AC4:AC14 AF4:AJ7 AB5:AB7 K6:L6 R6:S6 U6 Z6:AA7 AF9 AJ9 Z10:AA11 AB10:AB12 D11:H11 AF11 AG11:AJ12">
    <cfRule type="beginsWith" dxfId="4" priority="205" operator="beginsWith" text="AUJ">
      <formula>LEFT((T4),LEN("AUJ"))=("AUJ")</formula>
    </cfRule>
  </conditionalFormatting>
  <conditionalFormatting sqref="T4:T6 V4:V6 Y4:Y14 AC4:AC14 AF4:AJ7 AB5:AB7 K6:L6 R6:S6 U6 Z6:AA7 AF9 AJ9 Z10:AA11 AB10:AB12 D11:H11 AF11 AG11:AJ12">
    <cfRule type="beginsWith" dxfId="5" priority="206" operator="beginsWith" text="REC">
      <formula>LEFT((T4),LEN("REC"))=("REC")</formula>
    </cfRule>
  </conditionalFormatting>
  <conditionalFormatting sqref="T4:T6 V4:V6 Y4:Y14 AC4:AC14 AF4:AJ7 AB5:AB7 K6:L6 R6:S6 U6 Z6:AA7 AF9 AJ9 Z10:AA11 AB10:AB12 D11:H11 AF11 AG11:AJ12">
    <cfRule type="beginsWith" dxfId="6" priority="207" operator="beginsWith" text="CLI">
      <formula>LEFT((T4),LEN("CLI"))=("CLI")</formula>
    </cfRule>
  </conditionalFormatting>
  <conditionalFormatting sqref="T4:T6 V4:V6 Y4:Y14 AC4:AC14 AF4:AJ7 AB5:AB7 K6:L6 R6:S6 U6 Z6:AA7 AF9 AJ9 Z10:AA11 AB10:AB12 D11:H11 AF11 AG11:AJ12">
    <cfRule type="beginsWith" dxfId="7" priority="208" operator="beginsWith" text="INT">
      <formula>LEFT((T4),LEN("INT"))=("INT")</formula>
    </cfRule>
  </conditionalFormatting>
  <conditionalFormatting sqref="T4:T6 V4:V6 Y4:Y14 AC4:AC14 AF4:AJ7 AB5:AB7 K6:L6 R6:S6 U6 Z6:AA7 AF9 AJ9 Z10:AA11 AB10:AB12 D11:H11 AF11 AG11:AJ12">
    <cfRule type="beginsWith" dxfId="8" priority="209" operator="beginsWith" text="CLIC">
      <formula>LEFT((T4),LEN("CLIC"))=("CLIC")</formula>
    </cfRule>
  </conditionalFormatting>
  <conditionalFormatting sqref="AA8:AB8 N9 E12 G12:H12 M12 O12 R12 U12:V12 AA12 AG12 AJ12">
    <cfRule type="beginsWith" dxfId="0" priority="210" operator="beginsWith" text="PRE">
      <formula>LEFT((AA8),LEN("PRE"))=("PRE")</formula>
    </cfRule>
  </conditionalFormatting>
  <conditionalFormatting sqref="AA8:AB8 N9 E12 G12:H12 M12 O12 R12 U12:V12 AA12 AG12 AJ12">
    <cfRule type="beginsWith" dxfId="1" priority="211" operator="beginsWith" text="VRE">
      <formula>LEFT((AA8),LEN("VRE"))=("VRE")</formula>
    </cfRule>
  </conditionalFormatting>
  <conditionalFormatting sqref="AA8:AB8 N9 E12 G12:H12 M12 O12 R12 U12:V12 AA12 AG12 AJ12">
    <cfRule type="beginsWith" dxfId="2" priority="212" operator="beginsWith" text="ONL">
      <formula>LEFT((AA8),LEN("ONL"))=("ONL")</formula>
    </cfRule>
  </conditionalFormatting>
  <conditionalFormatting sqref="AA8:AB8 N9 E12 G12:H12 M12 O12 R12 U12:V12 AA12 AG12 AJ12">
    <cfRule type="beginsWith" dxfId="3" priority="213" operator="beginsWith" text="ATR">
      <formula>LEFT((AA8),LEN("ATR"))=("ATR")</formula>
    </cfRule>
  </conditionalFormatting>
  <conditionalFormatting sqref="AA8:AB8 N9 E12 G12:H12 M12 O12 R12 U12:V12 AA12 AG12 AJ12">
    <cfRule type="beginsWith" dxfId="4" priority="214" operator="beginsWith" text="AUJ">
      <formula>LEFT((AA8),LEN("AUJ"))=("AUJ")</formula>
    </cfRule>
  </conditionalFormatting>
  <conditionalFormatting sqref="AA8:AB8 N9 E12 G12:H12 M12 O12 R12 U12:V12 AA12 AG12 AJ12">
    <cfRule type="beginsWith" dxfId="5" priority="215" operator="beginsWith" text="REC">
      <formula>LEFT((AA8),LEN("REC"))=("REC")</formula>
    </cfRule>
  </conditionalFormatting>
  <conditionalFormatting sqref="AA8:AB8 N9 E12 G12:H12 M12 O12 R12 U12:V12 AA12 AG12 AJ12">
    <cfRule type="beginsWith" dxfId="6" priority="216" operator="beginsWith" text="CLI">
      <formula>LEFT((AA8),LEN("CLI"))=("CLI")</formula>
    </cfRule>
  </conditionalFormatting>
  <conditionalFormatting sqref="AA8:AB8 N9 E12 G12:H12 M12 O12 R12 U12:V12 AA12 AG12 AJ12">
    <cfRule type="beginsWith" dxfId="7" priority="217" operator="beginsWith" text="INT">
      <formula>LEFT((AA8),LEN("INT"))=("INT")</formula>
    </cfRule>
  </conditionalFormatting>
  <conditionalFormatting sqref="AA8:AB8 N9 E12 G12:H12 M12 O12 R12 U12:V12 AA12 AG12 AJ12">
    <cfRule type="beginsWith" dxfId="8" priority="218" operator="beginsWith" text="CLIC">
      <formula>LEFT((AA8),LEN("CLIC"))=("CLIC")</formula>
    </cfRule>
  </conditionalFormatting>
  <conditionalFormatting sqref="T4:T6 V4:V6 Y4:Y14 AC4:AC14 AF4:AJ7 AB5:AB8 K6:L6 R6:S6 U6 Z6:Z7 AA6:AA8 AF9 AJ9 Z10:Z12 AA10:AA11 AB10:AB12 D11:H11 AF11 AG11:AJ12 R12:V12">
    <cfRule type="beginsWith" dxfId="0" priority="219" operator="beginsWith" text="PRE">
      <formula>LEFT((T4),LEN("PRE"))=("PRE")</formula>
    </cfRule>
  </conditionalFormatting>
  <conditionalFormatting sqref="T4:T6 V4:V6 Y4:Y14 AC4:AC14 AF4:AJ7 AB5:AB8 K6:L6 R6:S6 U6 Z6:Z7 AA6:AA8 AF9 AJ9 Z10:Z12 AA10:AA11 AB10:AB12 D11:H11 AF11 AG11:AJ12 R12:V12">
    <cfRule type="beginsWith" dxfId="1" priority="220" operator="beginsWith" text="VRE">
      <formula>LEFT((T4),LEN("VRE"))=("VRE")</formula>
    </cfRule>
  </conditionalFormatting>
  <conditionalFormatting sqref="T4:T6 V4:V6 Y4:Y14 AC4:AC14 AF4:AJ7 AB5:AB8 K6:L6 R6:S6 U6 Z6:Z7 AA6:AA8 AF9 AJ9 Z10:Z12 AA10:AA11 AB10:AB12 D11:H11 AF11 AG11:AJ12 R12:V12">
    <cfRule type="beginsWith" dxfId="2" priority="221" operator="beginsWith" text="ONL">
      <formula>LEFT((T4),LEN("ONL"))=("ONL")</formula>
    </cfRule>
  </conditionalFormatting>
  <conditionalFormatting sqref="T4:T6 V4:V6 Y4:Y14 AC4:AC14 AF4:AJ7 AB5:AB8 K6:L6 R6:S6 U6 Z6:Z7 AA6:AA8 AF9 AJ9 Z10:Z12 AA10:AA11 AB10:AB12 D11:H11 AF11 AG11:AJ12 R12:V12">
    <cfRule type="beginsWith" dxfId="3" priority="222" operator="beginsWith" text="ATR">
      <formula>LEFT((T4),LEN("ATR"))=("ATR")</formula>
    </cfRule>
  </conditionalFormatting>
  <conditionalFormatting sqref="T4:T6 V4:V6 Y4:Y14 AC4:AC14 AF4:AJ7 AB5:AB8 K6:L6 R6:S6 U6 Z6:Z7 AA6:AA8 AF9 AJ9 Z10:Z12 AA10:AA11 AB10:AB12 D11:H11 AF11 AG11:AJ12 R12:V12">
    <cfRule type="beginsWith" dxfId="4" priority="223" operator="beginsWith" text="AUJ">
      <formula>LEFT((T4),LEN("AUJ"))=("AUJ")</formula>
    </cfRule>
  </conditionalFormatting>
  <conditionalFormatting sqref="T4:T6 V4:V6 Y4:Y14 AC4:AC14 AF4:AJ7 AB5:AB8 K6:L6 R6:S6 U6 Z6:Z7 AA6:AA8 AF9 AJ9 Z10:Z12 AA10:AA11 AB10:AB12 D11:H11 AF11 AG11:AJ12 R12:V12">
    <cfRule type="beginsWith" dxfId="5" priority="224" operator="beginsWith" text="REC">
      <formula>LEFT((T4),LEN("REC"))=("REC")</formula>
    </cfRule>
  </conditionalFormatting>
  <conditionalFormatting sqref="T4:T6 V4:V6 Y4:Y14 AC4:AC14 AF4:AJ7 AB5:AB8 K6:L6 R6:S6 U6 Z6:Z7 AA6:AA8 AF9 AJ9 Z10:Z12 AA10:AA11 AB10:AB12 D11:H11 AF11 AG11:AJ12 R12:V12">
    <cfRule type="beginsWith" dxfId="6" priority="225" operator="beginsWith" text="CLI">
      <formula>LEFT((T4),LEN("CLI"))=("CLI")</formula>
    </cfRule>
  </conditionalFormatting>
  <conditionalFormatting sqref="T4:T6 V4:V6 Y4:Y14 AC4:AC14 AF4:AJ7 AB5:AB8 K6:L6 R6:S6 U6 Z6:Z7 AA6:AA8 AF9 AJ9 Z10:Z12 AA10:AA11 AB10:AB12 D11:H11 AF11 AG11:AJ12 R12:V12">
    <cfRule type="beginsWith" dxfId="7" priority="226" operator="beginsWith" text="INT">
      <formula>LEFT((T4),LEN("INT"))=("INT")</formula>
    </cfRule>
  </conditionalFormatting>
  <conditionalFormatting sqref="T4:T6 V4:V6 Y4:Y14 AC4:AC14 AF4:AJ7 AB5:AB8 K6:L6 R6:S6 U6 Z6:Z7 AA6:AA8 AF9 AJ9 Z10:Z12 AA10:AA11 AB10:AB12 D11:H11 AF11 AG11:AJ12 R12:V12">
    <cfRule type="beginsWith" dxfId="8" priority="227" operator="beginsWith" text="CLIC">
      <formula>LEFT((T4),LEN("CLIC"))=("CLIC")</formula>
    </cfRule>
  </conditionalFormatting>
  <conditionalFormatting sqref="Y12:AC12 AH12:AI12">
    <cfRule type="beginsWith" dxfId="0" priority="228" operator="beginsWith" text="PRE">
      <formula>LEFT((Y12),LEN("PRE"))=("PRE")</formula>
    </cfRule>
  </conditionalFormatting>
  <conditionalFormatting sqref="Y12:AC12 AH12:AI12">
    <cfRule type="beginsWith" dxfId="1" priority="229" operator="beginsWith" text="VRE">
      <formula>LEFT((Y12),LEN("VRE"))=("VRE")</formula>
    </cfRule>
  </conditionalFormatting>
  <conditionalFormatting sqref="Y12:AC12 AH12:AI12">
    <cfRule type="beginsWith" dxfId="2" priority="230" operator="beginsWith" text="ONL">
      <formula>LEFT((Y12),LEN("ONL"))=("ONL")</formula>
    </cfRule>
  </conditionalFormatting>
  <conditionalFormatting sqref="Y12:AC12 AH12:AI12">
    <cfRule type="beginsWith" dxfId="3" priority="231" operator="beginsWith" text="ATR">
      <formula>LEFT((Y12),LEN("ATR"))=("ATR")</formula>
    </cfRule>
  </conditionalFormatting>
  <conditionalFormatting sqref="Y12:AC12 AH12:AI12">
    <cfRule type="beginsWith" dxfId="4" priority="232" operator="beginsWith" text="AUJ">
      <formula>LEFT((Y12),LEN("AUJ"))=("AUJ")</formula>
    </cfRule>
  </conditionalFormatting>
  <conditionalFormatting sqref="Y12:AC12 AH12:AI12">
    <cfRule type="beginsWith" dxfId="5" priority="233" operator="beginsWith" text="REC">
      <formula>LEFT((Y12),LEN("REC"))=("REC")</formula>
    </cfRule>
  </conditionalFormatting>
  <conditionalFormatting sqref="Y12:AC12 AH12:AI12">
    <cfRule type="beginsWith" dxfId="6" priority="234" operator="beginsWith" text="CLI">
      <formula>LEFT((Y12),LEN("CLI"))=("CLI")</formula>
    </cfRule>
  </conditionalFormatting>
  <conditionalFormatting sqref="Y12:AC12 AH12:AI12">
    <cfRule type="beginsWith" dxfId="7" priority="235" operator="beginsWith" text="INT">
      <formula>LEFT((Y12),LEN("INT"))=("INT")</formula>
    </cfRule>
  </conditionalFormatting>
  <conditionalFormatting sqref="Y12:AC12 AH12:AI12">
    <cfRule type="beginsWith" dxfId="8" priority="236" operator="beginsWith" text="CLIC">
      <formula>LEFT((Y12),LEN("CLIC"))=("CLIC")</formula>
    </cfRule>
  </conditionalFormatting>
  <conditionalFormatting sqref="AA8:AB8 AF8:AJ8 AF12:AJ12">
    <cfRule type="beginsWith" dxfId="0" priority="237" operator="beginsWith" text="PRE">
      <formula>LEFT((AA8),LEN("PRE"))=("PRE")</formula>
    </cfRule>
  </conditionalFormatting>
  <conditionalFormatting sqref="AA8:AB8 AF8:AJ8 AF12:AJ12">
    <cfRule type="beginsWith" dxfId="1" priority="238" operator="beginsWith" text="VRE">
      <formula>LEFT((AA8),LEN("VRE"))=("VRE")</formula>
    </cfRule>
  </conditionalFormatting>
  <conditionalFormatting sqref="AA8:AB8 AF8:AJ8 AF12:AJ12">
    <cfRule type="beginsWith" dxfId="2" priority="239" operator="beginsWith" text="ONL">
      <formula>LEFT((AA8),LEN("ONL"))=("ONL")</formula>
    </cfRule>
  </conditionalFormatting>
  <conditionalFormatting sqref="AA8:AB8 AF8:AJ8 AF12:AJ12">
    <cfRule type="beginsWith" dxfId="3" priority="240" operator="beginsWith" text="ATR">
      <formula>LEFT((AA8),LEN("ATR"))=("ATR")</formula>
    </cfRule>
  </conditionalFormatting>
  <conditionalFormatting sqref="AA8:AB8 AF8:AJ8 AF12:AJ12">
    <cfRule type="beginsWith" dxfId="4" priority="241" operator="beginsWith" text="AUJ">
      <formula>LEFT((AA8),LEN("AUJ"))=("AUJ")</formula>
    </cfRule>
  </conditionalFormatting>
  <conditionalFormatting sqref="AA8:AB8 AF8:AJ8 AF12:AJ12">
    <cfRule type="beginsWith" dxfId="5" priority="242" operator="beginsWith" text="REC">
      <formula>LEFT((AA8),LEN("REC"))=("REC")</formula>
    </cfRule>
  </conditionalFormatting>
  <conditionalFormatting sqref="AA8:AB8 AF8:AJ8 AF12:AJ12">
    <cfRule type="beginsWith" dxfId="6" priority="243" operator="beginsWith" text="CLI">
      <formula>LEFT((AA8),LEN("CLI"))=("CLI")</formula>
    </cfRule>
  </conditionalFormatting>
  <conditionalFormatting sqref="AA8:AB8 AF8:AJ8 AF12:AJ12">
    <cfRule type="beginsWith" dxfId="7" priority="244" operator="beginsWith" text="INT">
      <formula>LEFT((AA8),LEN("INT"))=("INT")</formula>
    </cfRule>
  </conditionalFormatting>
  <conditionalFormatting sqref="AA8:AB8 AF8:AJ8 AF12:AJ12">
    <cfRule type="beginsWith" dxfId="8" priority="245" operator="beginsWith" text="CLIC">
      <formula>LEFT((AA8),LEN("CLIC"))=("CLIC")</formula>
    </cfRule>
  </conditionalFormatting>
  <conditionalFormatting sqref="T4:T6 V4:V6 Y4:Y14 AC4:AC14 AF4:AJ7 Z5:AB7 K6:M6 N6:O7 R6:S6 U6 AF9 AJ9 L10:O10 Z10:AA11 AB10:AB12 D11:H11 AF11 AG11:AJ12">
    <cfRule type="beginsWith" dxfId="0" priority="246" operator="beginsWith" text="PRE">
      <formula>LEFT((T4),LEN("PRE"))=("PRE")</formula>
    </cfRule>
  </conditionalFormatting>
  <conditionalFormatting sqref="T4:T6 V4:V6 Y4:Y14 AC4:AC14 AF4:AJ7 Z5:AB7 K6:M6 N6:O7 R6:S6 U6 AF9 AJ9 L10:O10 Z10:AA11 AB10:AB12 D11:H11 AF11 AG11:AJ12">
    <cfRule type="beginsWith" dxfId="1" priority="247" operator="beginsWith" text="VRE">
      <formula>LEFT((T4),LEN("VRE"))=("VRE")</formula>
    </cfRule>
  </conditionalFormatting>
  <conditionalFormatting sqref="T4:T6 V4:V6 Y4:Y14 AC4:AC14 AF4:AJ7 Z5:AB7 K6:M6 N6:O7 R6:S6 U6 AF9 AJ9 L10:O10 Z10:AA11 AB10:AB12 D11:H11 AF11 AG11:AJ12">
    <cfRule type="beginsWith" dxfId="2" priority="248" operator="beginsWith" text="ONL">
      <formula>LEFT((T4),LEN("ONL"))=("ONL")</formula>
    </cfRule>
  </conditionalFormatting>
  <conditionalFormatting sqref="T4:T6 V4:V6 Y4:Y14 AC4:AC14 AF4:AJ7 Z5:AB7 K6:M6 N6:O7 R6:S6 U6 AF9 AJ9 L10:O10 Z10:AA11 AB10:AB12 D11:H11 AF11 AG11:AJ12">
    <cfRule type="beginsWith" dxfId="3" priority="249" operator="beginsWith" text="ATR">
      <formula>LEFT((T4),LEN("ATR"))=("ATR")</formula>
    </cfRule>
  </conditionalFormatting>
  <conditionalFormatting sqref="T4:T6 V4:V6 Y4:Y14 AC4:AC14 AF4:AJ7 Z5:AB7 K6:M6 N6:O7 R6:S6 U6 AF9 AJ9 L10:O10 Z10:AA11 AB10:AB12 D11:H11 AF11 AG11:AJ12">
    <cfRule type="beginsWith" dxfId="4" priority="250" operator="beginsWith" text="AUJ">
      <formula>LEFT((T4),LEN("AUJ"))=("AUJ")</formula>
    </cfRule>
  </conditionalFormatting>
  <conditionalFormatting sqref="T4:T6 V4:V6 Y4:Y14 AC4:AC14 AF4:AJ7 Z5:AB7 K6:M6 N6:O7 R6:S6 U6 AF9 AJ9 L10:O10 Z10:AA11 AB10:AB12 D11:H11 AF11 AG11:AJ12">
    <cfRule type="beginsWith" dxfId="5" priority="251" operator="beginsWith" text="REC">
      <formula>LEFT((T4),LEN("REC"))=("REC")</formula>
    </cfRule>
  </conditionalFormatting>
  <conditionalFormatting sqref="T4:T6 V4:V6 Y4:Y14 AC4:AC14 AF4:AJ7 Z5:AB7 K6:M6 N6:O7 R6:S6 U6 AF9 AJ9 L10:O10 Z10:AA11 AB10:AB12 D11:H11 AF11 AG11:AJ12">
    <cfRule type="beginsWith" dxfId="6" priority="252" operator="beginsWith" text="CLI">
      <formula>LEFT((T4),LEN("CLI"))=("CLI")</formula>
    </cfRule>
  </conditionalFormatting>
  <conditionalFormatting sqref="T4:T6 V4:V6 Y4:Y14 AC4:AC14 AF4:AJ7 Z5:AB7 K6:M6 N6:O7 R6:S6 U6 AF9 AJ9 L10:O10 Z10:AA11 AB10:AB12 D11:H11 AF11 AG11:AJ12">
    <cfRule type="beginsWith" dxfId="7" priority="253" operator="beginsWith" text="INT">
      <formula>LEFT((T4),LEN("INT"))=("INT")</formula>
    </cfRule>
  </conditionalFormatting>
  <conditionalFormatting sqref="T4:T6 V4:V6 Y4:Y14 AC4:AC14 AF4:AJ7 Z5:AB7 K6:M6 N6:O7 R6:S6 U6 AF9 AJ9 L10:O10 Z10:AA11 AB10:AB12 D11:H11 AF11 AG11:AJ12">
    <cfRule type="beginsWith" dxfId="8" priority="254" operator="beginsWith" text="CLIC">
      <formula>LEFT((T4),LEN("CLIC"))=("CLIC")</formula>
    </cfRule>
  </conditionalFormatting>
  <conditionalFormatting sqref="V4 Y4:AC14 AF4:AJ7 K6:L6 R9:V9 AF9:AJ9 D11:H11 AF11 AG11:AJ12 R12">
    <cfRule type="beginsWith" dxfId="0" priority="255" operator="beginsWith" text="PRE">
      <formula>LEFT((V4),LEN("PRE"))=("PRE")</formula>
    </cfRule>
  </conditionalFormatting>
  <conditionalFormatting sqref="V4 Y4:AC14 AF4:AJ7 K6:L6 R9:V9 AF9:AJ9 D11:H11 AF11 AG11:AJ12 R12">
    <cfRule type="beginsWith" dxfId="1" priority="256" operator="beginsWith" text="VRE">
      <formula>LEFT((V4),LEN("VRE"))=("VRE")</formula>
    </cfRule>
  </conditionalFormatting>
  <conditionalFormatting sqref="V4 Y4:AC14 AF4:AJ7 K6:L6 R9:V9 AF9:AJ9 D11:H11 AF11 AG11:AJ12 R12">
    <cfRule type="beginsWith" dxfId="2" priority="257" operator="beginsWith" text="ONL">
      <formula>LEFT((V4),LEN("ONL"))=("ONL")</formula>
    </cfRule>
  </conditionalFormatting>
  <conditionalFormatting sqref="V4 Y4:AC14 AF4:AJ7 K6:L6 R9:V9 AF9:AJ9 D11:H11 AF11 AG11:AJ12 R12">
    <cfRule type="beginsWith" dxfId="3" priority="258" operator="beginsWith" text="ATR">
      <formula>LEFT((V4),LEN("ATR"))=("ATR")</formula>
    </cfRule>
  </conditionalFormatting>
  <conditionalFormatting sqref="V4 Y4:AC14 AF4:AJ7 K6:L6 R9:V9 AF9:AJ9 D11:H11 AF11 AG11:AJ12 R12">
    <cfRule type="beginsWith" dxfId="4" priority="259" operator="beginsWith" text="AUJ">
      <formula>LEFT((V4),LEN("AUJ"))=("AUJ")</formula>
    </cfRule>
  </conditionalFormatting>
  <conditionalFormatting sqref="V4 Y4:AC14 AF4:AJ7 K6:L6 R9:V9 AF9:AJ9 D11:H11 AF11 AG11:AJ12 R12">
    <cfRule type="beginsWith" dxfId="5" priority="260" operator="beginsWith" text="REC">
      <formula>LEFT((V4),LEN("REC"))=("REC")</formula>
    </cfRule>
  </conditionalFormatting>
  <conditionalFormatting sqref="V4 Y4:AC14 AF4:AJ7 K6:L6 R9:V9 AF9:AJ9 D11:H11 AF11 AG11:AJ12 R12">
    <cfRule type="beginsWith" dxfId="6" priority="261" operator="beginsWith" text="CLI">
      <formula>LEFT((V4),LEN("CLI"))=("CLI")</formula>
    </cfRule>
  </conditionalFormatting>
  <conditionalFormatting sqref="V4 Y4:AC14 AF4:AJ7 K6:L6 R9:V9 AF9:AJ9 D11:H11 AF11 AG11:AJ12 R12">
    <cfRule type="beginsWith" dxfId="7" priority="262" operator="beginsWith" text="INT">
      <formula>LEFT((V4),LEN("INT"))=("INT")</formula>
    </cfRule>
  </conditionalFormatting>
  <conditionalFormatting sqref="V4 Y4:AC14 AF4:AJ7 K6:L6 R9:V9 AF9:AJ9 D11:H11 AF11 AG11:AJ12 R12">
    <cfRule type="beginsWith" dxfId="8" priority="263" operator="beginsWith" text="CLIC">
      <formula>LEFT((V4),LEN("CLIC"))=("CLIC")</formula>
    </cfRule>
  </conditionalFormatting>
  <conditionalFormatting sqref="K4:O14 R4:S12 T4:T11 U4:V12 Y4:AC14 AF4:AJ14 D11 E11:E12 F11 G11:H12 I13:J14 P14:V14">
    <cfRule type="beginsWith" dxfId="0" priority="264" operator="beginsWith" text="PRE">
      <formula>LEFT((K4),LEN("PRE"))=("PRE")</formula>
    </cfRule>
  </conditionalFormatting>
  <conditionalFormatting sqref="K4:O14 R4:S12 T4:T11 U4:V12 Y4:AC14 AF4:AJ14 D11 E11:E12 F11 G11:H12 I13:J14 P14:V14">
    <cfRule type="beginsWith" dxfId="1" priority="265" operator="beginsWith" text="VRE">
      <formula>LEFT((K4),LEN("VRE"))=("VRE")</formula>
    </cfRule>
  </conditionalFormatting>
  <conditionalFormatting sqref="K4:O14 R4:S12 T4:T11 U4:V12 Y4:AC14 AF4:AJ14 D11 E11:E12 F11 G11:H12 I13:J14 P14:V14">
    <cfRule type="beginsWith" dxfId="2" priority="266" operator="beginsWith" text="ONL">
      <formula>LEFT((K4),LEN("ONL"))=("ONL")</formula>
    </cfRule>
  </conditionalFormatting>
  <conditionalFormatting sqref="K4:O14 R4:S12 T4:T11 U4:V12 Y4:AC14 AF4:AJ14 D11 E11:E12 F11 G11:H12 I13:J14 P14:V14">
    <cfRule type="beginsWith" dxfId="3" priority="267" operator="beginsWith" text="ATR">
      <formula>LEFT((K4),LEN("ATR"))=("ATR")</formula>
    </cfRule>
  </conditionalFormatting>
  <conditionalFormatting sqref="K4:O14 R4:S12 T4:T11 U4:V12 Y4:AC14 AF4:AJ14 D11 E11:E12 F11 G11:H12 I13:J14 P14:V14">
    <cfRule type="beginsWith" dxfId="4" priority="268" operator="beginsWith" text="AUJ">
      <formula>LEFT((K4),LEN("AUJ"))=("AUJ")</formula>
    </cfRule>
  </conditionalFormatting>
  <conditionalFormatting sqref="K4:O14 R4:S12 T4:T11 U4:V12 Y4:AC14 AF4:AJ14 D11 E11:E12 F11 G11:H12 I13:J14 P14:V14">
    <cfRule type="beginsWith" dxfId="5" priority="269" operator="beginsWith" text="REC">
      <formula>LEFT((K4),LEN("REC"))=("REC")</formula>
    </cfRule>
  </conditionalFormatting>
  <conditionalFormatting sqref="K4:O14 R4:S12 T4:T11 U4:V12 Y4:AC14 AF4:AJ14 D11 E11:E12 F11 G11:H12 I13:J14 P14:V14">
    <cfRule type="beginsWith" dxfId="6" priority="270" operator="beginsWith" text="CLI">
      <formula>LEFT((K4),LEN("CLI"))=("CLI")</formula>
    </cfRule>
  </conditionalFormatting>
  <conditionalFormatting sqref="K4:O14 R4:S12 T4:T11 U4:V12 Y4:AC14 AF4:AJ14 D11 E11:E12 F11 G11:H12 I13:J14 P14:V14">
    <cfRule type="beginsWith" dxfId="7" priority="271" operator="beginsWith" text="INT">
      <formula>LEFT((K4),LEN("INT"))=("INT")</formula>
    </cfRule>
  </conditionalFormatting>
  <conditionalFormatting sqref="K4:O14 R4:S12 T4:T11 U4:V12 Y4:AC14 AF4:AJ14 D11 E11:E12 F11 G11:H12 I13:J14 P14:V14">
    <cfRule type="beginsWith" dxfId="8" priority="272" operator="beginsWith" text="CLIC">
      <formula>LEFT((K4),LEN("CLIC"))=("CLIC")</formula>
    </cfRule>
  </conditionalFormatting>
  <conditionalFormatting sqref="R4:V14 Y4:AC14 AF4:AJ14 K6:L7 M7:N7 O7:O8 K10:K14 L10:L12 M10:O10 D11:H11 M12:O12 I13:J14 P14:Q14">
    <cfRule type="beginsWith" dxfId="0" priority="273" operator="beginsWith" text="PRE">
      <formula>LEFT((R4),LEN("PRE"))=("PRE")</formula>
    </cfRule>
  </conditionalFormatting>
  <conditionalFormatting sqref="R4:V14 Y4:AC14 AF4:AJ14 K6:L7 M7:N7 O7:O8 K10:K14 L10:L12 M10:O10 D11:H11 M12:O12 I13:J14 P14:Q14">
    <cfRule type="beginsWith" dxfId="1" priority="274" operator="beginsWith" text="VRE">
      <formula>LEFT((R4),LEN("VRE"))=("VRE")</formula>
    </cfRule>
  </conditionalFormatting>
  <conditionalFormatting sqref="R4:V14 Y4:AC14 AF4:AJ14 K6:L7 M7:N7 O7:O8 K10:K14 L10:L12 M10:O10 D11:H11 M12:O12 I13:J14 P14:Q14">
    <cfRule type="beginsWith" dxfId="2" priority="275" operator="beginsWith" text="ONL">
      <formula>LEFT((R4),LEN("ONL"))=("ONL")</formula>
    </cfRule>
  </conditionalFormatting>
  <conditionalFormatting sqref="R4:V14 Y4:AC14 AF4:AJ14 K6:L7 M7:N7 O7:O8 K10:K14 L10:L12 M10:O10 D11:H11 M12:O12 I13:J14 P14:Q14">
    <cfRule type="beginsWith" dxfId="3" priority="276" operator="beginsWith" text="ATR">
      <formula>LEFT((R4),LEN("ATR"))=("ATR")</formula>
    </cfRule>
  </conditionalFormatting>
  <conditionalFormatting sqref="R4:V14 Y4:AC14 AF4:AJ14 K6:L7 M7:N7 O7:O8 K10:K14 L10:L12 M10:O10 D11:H11 M12:O12 I13:J14 P14:Q14">
    <cfRule type="beginsWith" dxfId="4" priority="277" operator="beginsWith" text="AUJ">
      <formula>LEFT((R4),LEN("AUJ"))=("AUJ")</formula>
    </cfRule>
  </conditionalFormatting>
  <conditionalFormatting sqref="R4:V14 Y4:AC14 AF4:AJ14 K6:L7 M7:N7 O7:O8 K10:K14 L10:L12 M10:O10 D11:H11 M12:O12 I13:J14 P14:Q14">
    <cfRule type="beginsWith" dxfId="5" priority="278" operator="beginsWith" text="REC">
      <formula>LEFT((R4),LEN("REC"))=("REC")</formula>
    </cfRule>
  </conditionalFormatting>
  <conditionalFormatting sqref="R4:V14 Y4:AC14 AF4:AJ14 K6:L7 M7:N7 O7:O8 K10:K14 L10:L12 M10:O10 D11:H11 M12:O12 I13:J14 P14:Q14">
    <cfRule type="beginsWith" dxfId="6" priority="279" operator="beginsWith" text="CLI">
      <formula>LEFT((R4),LEN("CLI"))=("CLI")</formula>
    </cfRule>
  </conditionalFormatting>
  <conditionalFormatting sqref="R4:V14 Y4:AC14 AF4:AJ14 K6:L7 M7:N7 O7:O8 K10:K14 L10:L12 M10:O10 D11:H11 M12:O12 I13:J14 P14:Q14">
    <cfRule type="beginsWith" dxfId="7" priority="280" operator="beginsWith" text="INT">
      <formula>LEFT((R4),LEN("INT"))=("INT")</formula>
    </cfRule>
  </conditionalFormatting>
  <conditionalFormatting sqref="R4:V14 Y4:AC14 AF4:AJ14 K6:L7 M7:N7 O7:O8 K10:K14 L10:L12 M10:O10 D11:H11 M12:O12 I13:J14 P14:Q14">
    <cfRule type="beginsWith" dxfId="8" priority="281" operator="beginsWith" text="CLIC">
      <formula>LEFT((R4),LEN("CLIC"))=("CLIC")</formula>
    </cfRule>
  </conditionalFormatting>
  <conditionalFormatting sqref="K12:O14 R12 V12 AG12 AJ12 I13:J14 P14:V14">
    <cfRule type="beginsWith" dxfId="0" priority="282" operator="beginsWith" text="PRE">
      <formula>LEFT((K12),LEN("PRE"))=("PRE")</formula>
    </cfRule>
  </conditionalFormatting>
  <conditionalFormatting sqref="K12:O14 R12 V12 AG12 AJ12 I13:J14 P14:V14">
    <cfRule type="beginsWith" dxfId="1" priority="283" operator="beginsWith" text="VRE">
      <formula>LEFT((K12),LEN("VRE"))=("VRE")</formula>
    </cfRule>
  </conditionalFormatting>
  <conditionalFormatting sqref="K12:O14 R12 V12 AG12 AJ12 I13:J14 P14:V14">
    <cfRule type="beginsWith" dxfId="2" priority="284" operator="beginsWith" text="ONL">
      <formula>LEFT((K12),LEN("ONL"))=("ONL")</formula>
    </cfRule>
  </conditionalFormatting>
  <conditionalFormatting sqref="K12:O14 R12 V12 AG12 AJ12 I13:J14 P14:V14">
    <cfRule type="beginsWith" dxfId="3" priority="285" operator="beginsWith" text="ATR">
      <formula>LEFT((K12),LEN("ATR"))=("ATR")</formula>
    </cfRule>
  </conditionalFormatting>
  <conditionalFormatting sqref="K12:O14 R12 V12 AG12 AJ12 I13:J14 P14:V14">
    <cfRule type="beginsWith" dxfId="4" priority="286" operator="beginsWith" text="AUJ">
      <formula>LEFT((K12),LEN("AUJ"))=("AUJ")</formula>
    </cfRule>
  </conditionalFormatting>
  <conditionalFormatting sqref="K12:O14 R12 V12 AG12 AJ12 I13:J14 P14:V14">
    <cfRule type="beginsWith" dxfId="5" priority="287" operator="beginsWith" text="REC">
      <formula>LEFT((K12),LEN("REC"))=("REC")</formula>
    </cfRule>
  </conditionalFormatting>
  <conditionalFormatting sqref="K12:O14 R12 V12 AG12 AJ12 I13:J14 P14:V14">
    <cfRule type="beginsWith" dxfId="6" priority="288" operator="beginsWith" text="CLI">
      <formula>LEFT((K12),LEN("CLI"))=("CLI")</formula>
    </cfRule>
  </conditionalFormatting>
  <conditionalFormatting sqref="K12:O14 R12 V12 AG12 AJ12 I13:J14 P14:V14">
    <cfRule type="beginsWith" dxfId="7" priority="289" operator="beginsWith" text="INT">
      <formula>LEFT((K12),LEN("INT"))=("INT")</formula>
    </cfRule>
  </conditionalFormatting>
  <conditionalFormatting sqref="K12:O14 R12 V12 AG12 AJ12 I13:J14 P14:V14">
    <cfRule type="beginsWith" dxfId="8" priority="290" operator="beginsWith" text="CLIC">
      <formula>LEFT((K12),LEN("CLIC"))=("CLIC")</formula>
    </cfRule>
  </conditionalFormatting>
  <conditionalFormatting sqref="K14:O14 R14:V14">
    <cfRule type="beginsWith" dxfId="0" priority="291" operator="beginsWith" text="PRE">
      <formula>LEFT((K14),LEN("PRE"))=("PRE")</formula>
    </cfRule>
  </conditionalFormatting>
  <conditionalFormatting sqref="K14:O14 R14:V14">
    <cfRule type="beginsWith" dxfId="1" priority="292" operator="beginsWith" text="VRE">
      <formula>LEFT((K14),LEN("VRE"))=("VRE")</formula>
    </cfRule>
  </conditionalFormatting>
  <conditionalFormatting sqref="K14:O14 R14:V14">
    <cfRule type="beginsWith" dxfId="2" priority="293" operator="beginsWith" text="ONL">
      <formula>LEFT((K14),LEN("ONL"))=("ONL")</formula>
    </cfRule>
  </conditionalFormatting>
  <conditionalFormatting sqref="K14:O14 R14:V14">
    <cfRule type="beginsWith" dxfId="3" priority="294" operator="beginsWith" text="ATR">
      <formula>LEFT((K14),LEN("ATR"))=("ATR")</formula>
    </cfRule>
  </conditionalFormatting>
  <conditionalFormatting sqref="K14:O14 R14:V14">
    <cfRule type="beginsWith" dxfId="4" priority="295" operator="beginsWith" text="AUJ">
      <formula>LEFT((K14),LEN("AUJ"))=("AUJ")</formula>
    </cfRule>
  </conditionalFormatting>
  <conditionalFormatting sqref="K14:O14 R14:V14">
    <cfRule type="beginsWith" dxfId="5" priority="296" operator="beginsWith" text="REC">
      <formula>LEFT((K14),LEN("REC"))=("REC")</formula>
    </cfRule>
  </conditionalFormatting>
  <conditionalFormatting sqref="K14:O14 R14:V14">
    <cfRule type="beginsWith" dxfId="6" priority="297" operator="beginsWith" text="CLI">
      <formula>LEFT((K14),LEN("CLI"))=("CLI")</formula>
    </cfRule>
  </conditionalFormatting>
  <conditionalFormatting sqref="K14:O14 R14:V14">
    <cfRule type="beginsWith" dxfId="7" priority="298" operator="beginsWith" text="INT">
      <formula>LEFT((K14),LEN("INT"))=("INT")</formula>
    </cfRule>
  </conditionalFormatting>
  <conditionalFormatting sqref="K14:O14 R14:V14">
    <cfRule type="beginsWith" dxfId="8" priority="299" operator="beginsWith" text="CLIC">
      <formula>LEFT((K14),LEN("CLIC"))=("CLIC")</formula>
    </cfRule>
  </conditionalFormatting>
  <conditionalFormatting sqref="R14:V14">
    <cfRule type="beginsWith" dxfId="0" priority="300" operator="beginsWith" text="PRE">
      <formula>LEFT((R14),LEN("PRE"))=("PRE")</formula>
    </cfRule>
  </conditionalFormatting>
  <conditionalFormatting sqref="R14:V14">
    <cfRule type="beginsWith" dxfId="1" priority="301" operator="beginsWith" text="VRE">
      <formula>LEFT((R14),LEN("VRE"))=("VRE")</formula>
    </cfRule>
  </conditionalFormatting>
  <conditionalFormatting sqref="R14:V14">
    <cfRule type="beginsWith" dxfId="2" priority="302" operator="beginsWith" text="ONL">
      <formula>LEFT((R14),LEN("ONL"))=("ONL")</formula>
    </cfRule>
  </conditionalFormatting>
  <conditionalFormatting sqref="R14:V14">
    <cfRule type="beginsWith" dxfId="3" priority="303" operator="beginsWith" text="ATR">
      <formula>LEFT((R14),LEN("ATR"))=("ATR")</formula>
    </cfRule>
  </conditionalFormatting>
  <conditionalFormatting sqref="R14:V14">
    <cfRule type="beginsWith" dxfId="4" priority="304" operator="beginsWith" text="AUJ">
      <formula>LEFT((R14),LEN("AUJ"))=("AUJ")</formula>
    </cfRule>
  </conditionalFormatting>
  <conditionalFormatting sqref="R14:V14">
    <cfRule type="beginsWith" dxfId="5" priority="305" operator="beginsWith" text="REC">
      <formula>LEFT((R14),LEN("REC"))=("REC")</formula>
    </cfRule>
  </conditionalFormatting>
  <conditionalFormatting sqref="R14:V14">
    <cfRule type="beginsWith" dxfId="6" priority="306" operator="beginsWith" text="CLI">
      <formula>LEFT((R14),LEN("CLI"))=("CLI")</formula>
    </cfRule>
  </conditionalFormatting>
  <conditionalFormatting sqref="R14:V14">
    <cfRule type="beginsWith" dxfId="7" priority="307" operator="beginsWith" text="INT">
      <formula>LEFT((R14),LEN("INT"))=("INT")</formula>
    </cfRule>
  </conditionalFormatting>
  <conditionalFormatting sqref="R14:V14">
    <cfRule type="beginsWith" dxfId="8" priority="308" operator="beginsWith" text="CLIC">
      <formula>LEFT((R14),LEN("CLIC"))=("CLIC")</formula>
    </cfRule>
  </conditionalFormatting>
  <conditionalFormatting sqref="K4:O14 R4:V6 Y4:Y14 Z4:Z7 AA4:AB12 AC4:AC14 AF4:AJ6 R8:S12 T8:T11 U8:V12 Z9:Z12 AF9:AJ9 D11 E11:E12 F11 G11:H12 AF11 AG11:AJ12 I13:J14 P14:V14">
    <cfRule type="beginsWith" dxfId="0" priority="309" operator="beginsWith" text="PRE">
      <formula>LEFT((K4),LEN("PRE"))=("PRE")</formula>
    </cfRule>
  </conditionalFormatting>
  <conditionalFormatting sqref="K4:O14 R4:V6 Y4:Y14 Z4:Z7 AA4:AB12 AC4:AC14 AF4:AJ6 R8:S12 T8:T11 U8:V12 Z9:Z12 AF9:AJ9 D11 E11:E12 F11 G11:H12 AF11 AG11:AJ12 I13:J14 P14:V14">
    <cfRule type="beginsWith" dxfId="1" priority="310" operator="beginsWith" text="VRE">
      <formula>LEFT((K4),LEN("VRE"))=("VRE")</formula>
    </cfRule>
  </conditionalFormatting>
  <conditionalFormatting sqref="K4:O14 R4:V6 Y4:Y14 Z4:Z7 AA4:AB12 AC4:AC14 AF4:AJ6 R8:S12 T8:T11 U8:V12 Z9:Z12 AF9:AJ9 D11 E11:E12 F11 G11:H12 AF11 AG11:AJ12 I13:J14 P14:V14">
    <cfRule type="beginsWith" dxfId="2" priority="311" operator="beginsWith" text="ONL">
      <formula>LEFT((K4),LEN("ONL"))=("ONL")</formula>
    </cfRule>
  </conditionalFormatting>
  <conditionalFormatting sqref="K4:O14 R4:V6 Y4:Y14 Z4:Z7 AA4:AB12 AC4:AC14 AF4:AJ6 R8:S12 T8:T11 U8:V12 Z9:Z12 AF9:AJ9 D11 E11:E12 F11 G11:H12 AF11 AG11:AJ12 I13:J14 P14:V14">
    <cfRule type="beginsWith" dxfId="3" priority="312" operator="beginsWith" text="ATR">
      <formula>LEFT((K4),LEN("ATR"))=("ATR")</formula>
    </cfRule>
  </conditionalFormatting>
  <conditionalFormatting sqref="K4:O14 R4:V6 Y4:Y14 Z4:Z7 AA4:AB12 AC4:AC14 AF4:AJ6 R8:S12 T8:T11 U8:V12 Z9:Z12 AF9:AJ9 D11 E11:E12 F11 G11:H12 AF11 AG11:AJ12 I13:J14 P14:V14">
    <cfRule type="beginsWith" dxfId="4" priority="313" operator="beginsWith" text="AUJ">
      <formula>LEFT((K4),LEN("AUJ"))=("AUJ")</formula>
    </cfRule>
  </conditionalFormatting>
  <conditionalFormatting sqref="K4:O14 R4:V6 Y4:Y14 Z4:Z7 AA4:AB12 AC4:AC14 AF4:AJ6 R8:S12 T8:T11 U8:V12 Z9:Z12 AF9:AJ9 D11 E11:E12 F11 G11:H12 AF11 AG11:AJ12 I13:J14 P14:V14">
    <cfRule type="beginsWith" dxfId="5" priority="314" operator="beginsWith" text="REC">
      <formula>LEFT((K4),LEN("REC"))=("REC")</formula>
    </cfRule>
  </conditionalFormatting>
  <conditionalFormatting sqref="K4:O14 R4:V6 Y4:Y14 Z4:Z7 AA4:AB12 AC4:AC14 AF4:AJ6 R8:S12 T8:T11 U8:V12 Z9:Z12 AF9:AJ9 D11 E11:E12 F11 G11:H12 AF11 AG11:AJ12 I13:J14 P14:V14">
    <cfRule type="beginsWith" dxfId="6" priority="315" operator="beginsWith" text="CLI">
      <formula>LEFT((K4),LEN("CLI"))=("CLI")</formula>
    </cfRule>
  </conditionalFormatting>
  <conditionalFormatting sqref="K4:O14 R4:V6 Y4:Y14 Z4:Z7 AA4:AB12 AC4:AC14 AF4:AJ6 R8:S12 T8:T11 U8:V12 Z9:Z12 AF9:AJ9 D11 E11:E12 F11 G11:H12 AF11 AG11:AJ12 I13:J14 P14:V14">
    <cfRule type="beginsWith" dxfId="7" priority="316" operator="beginsWith" text="INT">
      <formula>LEFT((K4),LEN("INT"))=("INT")</formula>
    </cfRule>
  </conditionalFormatting>
  <conditionalFormatting sqref="K4:O14 R4:V6 Y4:Y14 Z4:Z7 AA4:AB12 AC4:AC14 AF4:AJ6 R8:S12 T8:T11 U8:V12 Z9:Z12 AF9:AJ9 D11 E11:E12 F11 G11:H12 AF11 AG11:AJ12 I13:J14 P14:V14">
    <cfRule type="beginsWith" dxfId="8" priority="317" operator="beginsWith" text="CLIC">
      <formula>LEFT((K4),LEN("CLIC"))=("CLIC")</formula>
    </cfRule>
  </conditionalFormatting>
  <conditionalFormatting sqref="R4:V14 Y4:Y5 Z4:AC4 AF4:AF7 AG4:AI4 AJ4:AJ7 AG6:AI7 K7:N7 O7:O8 Y7:Y8 Z7 AA7:AB8 AC7 K10:K14 L10:L12 M10:O10 M12:O12 Y12:Z12 AG12:AJ12 I13:J14 P14:Q14">
    <cfRule type="beginsWith" dxfId="0" priority="318" operator="beginsWith" text="PRE">
      <formula>LEFT((R4),LEN("PRE"))=("PRE")</formula>
    </cfRule>
  </conditionalFormatting>
  <conditionalFormatting sqref="R4:V14 Y4:Y5 Z4:AC4 AF4:AF7 AG4:AI4 AJ4:AJ7 AG6:AI7 K7:N7 O7:O8 Y7:Y8 Z7 AA7:AB8 AC7 K10:K14 L10:L12 M10:O10 M12:O12 Y12:Z12 AG12:AJ12 I13:J14 P14:Q14">
    <cfRule type="beginsWith" dxfId="1" priority="319" operator="beginsWith" text="VRE">
      <formula>LEFT((R4),LEN("VRE"))=("VRE")</formula>
    </cfRule>
  </conditionalFormatting>
  <conditionalFormatting sqref="R4:V14 Y4:Y5 Z4:AC4 AF4:AF7 AG4:AI4 AJ4:AJ7 AG6:AI7 K7:N7 O7:O8 Y7:Y8 Z7 AA7:AB8 AC7 K10:K14 L10:L12 M10:O10 M12:O12 Y12:Z12 AG12:AJ12 I13:J14 P14:Q14">
    <cfRule type="beginsWith" dxfId="2" priority="320" operator="beginsWith" text="ONL">
      <formula>LEFT((R4),LEN("ONL"))=("ONL")</formula>
    </cfRule>
  </conditionalFormatting>
  <conditionalFormatting sqref="R4:V14 Y4:Y5 Z4:AC4 AF4:AF7 AG4:AI4 AJ4:AJ7 AG6:AI7 K7:N7 O7:O8 Y7:Y8 Z7 AA7:AB8 AC7 K10:K14 L10:L12 M10:O10 M12:O12 Y12:Z12 AG12:AJ12 I13:J14 P14:Q14">
    <cfRule type="beginsWith" dxfId="3" priority="321" operator="beginsWith" text="ATR">
      <formula>LEFT((R4),LEN("ATR"))=("ATR")</formula>
    </cfRule>
  </conditionalFormatting>
  <conditionalFormatting sqref="R4:V14 Y4:Y5 Z4:AC4 AF4:AF7 AG4:AI4 AJ4:AJ7 AG6:AI7 K7:N7 O7:O8 Y7:Y8 Z7 AA7:AB8 AC7 K10:K14 L10:L12 M10:O10 M12:O12 Y12:Z12 AG12:AJ12 I13:J14 P14:Q14">
    <cfRule type="beginsWith" dxfId="4" priority="322" operator="beginsWith" text="AUJ">
      <formula>LEFT((R4),LEN("AUJ"))=("AUJ")</formula>
    </cfRule>
  </conditionalFormatting>
  <conditionalFormatting sqref="R4:V14 Y4:Y5 Z4:AC4 AF4:AF7 AG4:AI4 AJ4:AJ7 AG6:AI7 K7:N7 O7:O8 Y7:Y8 Z7 AA7:AB8 AC7 K10:K14 L10:L12 M10:O10 M12:O12 Y12:Z12 AG12:AJ12 I13:J14 P14:Q14">
    <cfRule type="beginsWith" dxfId="5" priority="323" operator="beginsWith" text="REC">
      <formula>LEFT((R4),LEN("REC"))=("REC")</formula>
    </cfRule>
  </conditionalFormatting>
  <conditionalFormatting sqref="R4:V14 Y4:Y5 Z4:AC4 AF4:AF7 AG4:AI4 AJ4:AJ7 AG6:AI7 K7:N7 O7:O8 Y7:Y8 Z7 AA7:AB8 AC7 K10:K14 L10:L12 M10:O10 M12:O12 Y12:Z12 AG12:AJ12 I13:J14 P14:Q14">
    <cfRule type="beginsWith" dxfId="6" priority="324" operator="beginsWith" text="CLI">
      <formula>LEFT((R4),LEN("CLI"))=("CLI")</formula>
    </cfRule>
  </conditionalFormatting>
  <conditionalFormatting sqref="R4:V14 Y4:Y5 Z4:AC4 AF4:AF7 AG4:AI4 AJ4:AJ7 AG6:AI7 K7:N7 O7:O8 Y7:Y8 Z7 AA7:AB8 AC7 K10:K14 L10:L12 M10:O10 M12:O12 Y12:Z12 AG12:AJ12 I13:J14 P14:Q14">
    <cfRule type="beginsWith" dxfId="7" priority="325" operator="beginsWith" text="INT">
      <formula>LEFT((R4),LEN("INT"))=("INT")</formula>
    </cfRule>
  </conditionalFormatting>
  <conditionalFormatting sqref="R4:V14 Y4:Y5 Z4:AC4 AF4:AF7 AG4:AI4 AJ4:AJ7 AG6:AI7 K7:N7 O7:O8 Y7:Y8 Z7 AA7:AB8 AC7 K10:K14 L10:L12 M10:O10 M12:O12 Y12:Z12 AG12:AJ12 I13:J14 P14:Q14">
    <cfRule type="beginsWith" dxfId="8" priority="326" operator="beginsWith" text="CLIC">
      <formula>LEFT((R4),LEN("CLIC"))=("CLIC")</formula>
    </cfRule>
  </conditionalFormatting>
  <conditionalFormatting sqref="V4 Y4:AC14 AF4:AI5 AJ4 K6:L6 R9:V9 AF9:AJ9 D11:H11 AF11 AG11:AJ12 R12">
    <cfRule type="beginsWith" dxfId="0" priority="327" operator="beginsWith" text="PRE">
      <formula>LEFT((V4),LEN("PRE"))=("PRE")</formula>
    </cfRule>
  </conditionalFormatting>
  <conditionalFormatting sqref="V4 Y4:AC14 AF4:AI5 AJ4 K6:L6 R9:V9 AF9:AJ9 D11:H11 AF11 AG11:AJ12 R12">
    <cfRule type="beginsWith" dxfId="1" priority="328" operator="beginsWith" text="VRE">
      <formula>LEFT((V4),LEN("VRE"))=("VRE")</formula>
    </cfRule>
  </conditionalFormatting>
  <conditionalFormatting sqref="V4 Y4:AC14 AF4:AI5 AJ4 K6:L6 R9:V9 AF9:AJ9 D11:H11 AF11 AG11:AJ12 R12">
    <cfRule type="beginsWith" dxfId="2" priority="329" operator="beginsWith" text="ONL">
      <formula>LEFT((V4),LEN("ONL"))=("ONL")</formula>
    </cfRule>
  </conditionalFormatting>
  <conditionalFormatting sqref="V4 Y4:AC14 AF4:AI5 AJ4 K6:L6 R9:V9 AF9:AJ9 D11:H11 AF11 AG11:AJ12 R12">
    <cfRule type="beginsWith" dxfId="3" priority="330" operator="beginsWith" text="ATR">
      <formula>LEFT((V4),LEN("ATR"))=("ATR")</formula>
    </cfRule>
  </conditionalFormatting>
  <conditionalFormatting sqref="V4 Y4:AC14 AF4:AI5 AJ4 K6:L6 R9:V9 AF9:AJ9 D11:H11 AF11 AG11:AJ12 R12">
    <cfRule type="beginsWith" dxfId="4" priority="331" operator="beginsWith" text="AUJ">
      <formula>LEFT((V4),LEN("AUJ"))=("AUJ")</formula>
    </cfRule>
  </conditionalFormatting>
  <conditionalFormatting sqref="V4 Y4:AC14 AF4:AI5 AJ4 K6:L6 R9:V9 AF9:AJ9 D11:H11 AF11 AG11:AJ12 R12">
    <cfRule type="beginsWith" dxfId="5" priority="332" operator="beginsWith" text="REC">
      <formula>LEFT((V4),LEN("REC"))=("REC")</formula>
    </cfRule>
  </conditionalFormatting>
  <conditionalFormatting sqref="V4 Y4:AC14 AF4:AI5 AJ4 K6:L6 R9:V9 AF9:AJ9 D11:H11 AF11 AG11:AJ12 R12">
    <cfRule type="beginsWith" dxfId="6" priority="333" operator="beginsWith" text="CLI">
      <formula>LEFT((V4),LEN("CLI"))=("CLI")</formula>
    </cfRule>
  </conditionalFormatting>
  <conditionalFormatting sqref="V4 Y4:AC14 AF4:AI5 AJ4 K6:L6 R9:V9 AF9:AJ9 D11:H11 AF11 AG11:AJ12 R12">
    <cfRule type="beginsWith" dxfId="7" priority="334" operator="beginsWith" text="INT">
      <formula>LEFT((V4),LEN("INT"))=("INT")</formula>
    </cfRule>
  </conditionalFormatting>
  <conditionalFormatting sqref="V4 Y4:AC14 AF4:AI5 AJ4 K6:L6 R9:V9 AF9:AJ9 D11:H11 AF11 AG11:AJ12 R12">
    <cfRule type="beginsWith" dxfId="8" priority="335" operator="beginsWith" text="CLIC">
      <formula>LEFT((V4),LEN("CLIC"))=("CLIC")</formula>
    </cfRule>
  </conditionalFormatting>
  <conditionalFormatting sqref="Z4:Z9 AA4:AB14 AF4:AJ14 AC5 L6 R9:V9 AC9 Y10 Z11:Z14 R12 Y12 AC12">
    <cfRule type="beginsWith" dxfId="0" priority="336" operator="beginsWith" text="PRE">
      <formula>LEFT((Z4),LEN("PRE"))=("PRE")</formula>
    </cfRule>
  </conditionalFormatting>
  <conditionalFormatting sqref="Z4:Z9 AA4:AB14 AF4:AJ14 AC5 L6 R9:V9 AC9 Y10 Z11:Z14 R12 Y12 AC12">
    <cfRule type="beginsWith" dxfId="1" priority="337" operator="beginsWith" text="VRE">
      <formula>LEFT((Z4),LEN("VRE"))=("VRE")</formula>
    </cfRule>
  </conditionalFormatting>
  <conditionalFormatting sqref="Z4:Z9 AA4:AB14 AF4:AJ14 AC5 L6 R9:V9 AC9 Y10 Z11:Z14 R12 Y12 AC12">
    <cfRule type="beginsWith" dxfId="2" priority="338" operator="beginsWith" text="ONL">
      <formula>LEFT((Z4),LEN("ONL"))=("ONL")</formula>
    </cfRule>
  </conditionalFormatting>
  <conditionalFormatting sqref="Z4:Z9 AA4:AB14 AF4:AJ14 AC5 L6 R9:V9 AC9 Y10 Z11:Z14 R12 Y12 AC12">
    <cfRule type="beginsWith" dxfId="3" priority="339" operator="beginsWith" text="ATR">
      <formula>LEFT((Z4),LEN("ATR"))=("ATR")</formula>
    </cfRule>
  </conditionalFormatting>
  <conditionalFormatting sqref="Z4:Z9 AA4:AB14 AF4:AJ14 AC5 L6 R9:V9 AC9 Y10 Z11:Z14 R12 Y12 AC12">
    <cfRule type="beginsWith" dxfId="4" priority="340" operator="beginsWith" text="AUJ">
      <formula>LEFT((Z4),LEN("AUJ"))=("AUJ")</formula>
    </cfRule>
  </conditionalFormatting>
  <conditionalFormatting sqref="Z4:Z9 AA4:AB14 AF4:AJ14 AC5 L6 R9:V9 AC9 Y10 Z11:Z14 R12 Y12 AC12">
    <cfRule type="beginsWith" dxfId="5" priority="341" operator="beginsWith" text="REC">
      <formula>LEFT((Z4),LEN("REC"))=("REC")</formula>
    </cfRule>
  </conditionalFormatting>
  <conditionalFormatting sqref="Z4:Z9 AA4:AB14 AF4:AJ14 AC5 L6 R9:V9 AC9 Y10 Z11:Z14 R12 Y12 AC12">
    <cfRule type="beginsWith" dxfId="6" priority="342" operator="beginsWith" text="CLI">
      <formula>LEFT((Z4),LEN("CLI"))=("CLI")</formula>
    </cfRule>
  </conditionalFormatting>
  <conditionalFormatting sqref="Z4:Z9 AA4:AB14 AF4:AJ14 AC5 L6 R9:V9 AC9 Y10 Z11:Z14 R12 Y12 AC12">
    <cfRule type="beginsWith" dxfId="7" priority="343" operator="beginsWith" text="INT">
      <formula>LEFT((Z4),LEN("INT"))=("INT")</formula>
    </cfRule>
  </conditionalFormatting>
  <conditionalFormatting sqref="Z4:Z9 AA4:AB14 AF4:AJ14 AC5 L6 R9:V9 AC9 Y10 Z11:Z14 R12 Y12 AC12">
    <cfRule type="beginsWith" dxfId="8" priority="344" operator="beginsWith" text="CLIC">
      <formula>LEFT((Z4),LEN("CLIC"))=("CLIC")</formula>
    </cfRule>
  </conditionalFormatting>
  <conditionalFormatting sqref="AF4:AF5 AG4:AJ14 AA8:AB8">
    <cfRule type="beginsWith" dxfId="0" priority="345" operator="beginsWith" text="PRE">
      <formula>LEFT((AF4),LEN("PRE"))=("PRE")</formula>
    </cfRule>
  </conditionalFormatting>
  <conditionalFormatting sqref="AF4:AF5 AG4:AJ14 AA8:AB8">
    <cfRule type="beginsWith" dxfId="1" priority="346" operator="beginsWith" text="VRE">
      <formula>LEFT((AF4),LEN("VRE"))=("VRE")</formula>
    </cfRule>
  </conditionalFormatting>
  <conditionalFormatting sqref="AF4:AF5 AG4:AJ14 AA8:AB8">
    <cfRule type="beginsWith" dxfId="2" priority="347" operator="beginsWith" text="ONL">
      <formula>LEFT((AF4),LEN("ONL"))=("ONL")</formula>
    </cfRule>
  </conditionalFormatting>
  <conditionalFormatting sqref="AF4:AF5 AG4:AJ14 AA8:AB8">
    <cfRule type="beginsWith" dxfId="3" priority="348" operator="beginsWith" text="ATR">
      <formula>LEFT((AF4),LEN("ATR"))=("ATR")</formula>
    </cfRule>
  </conditionalFormatting>
  <conditionalFormatting sqref="AF4:AF5 AG4:AJ14 AA8:AB8">
    <cfRule type="beginsWith" dxfId="4" priority="349" operator="beginsWith" text="AUJ">
      <formula>LEFT((AF4),LEN("AUJ"))=("AUJ")</formula>
    </cfRule>
  </conditionalFormatting>
  <conditionalFormatting sqref="AF4:AF5 AG4:AJ14 AA8:AB8">
    <cfRule type="beginsWith" dxfId="5" priority="350" operator="beginsWith" text="REC">
      <formula>LEFT((AF4),LEN("REC"))=("REC")</formula>
    </cfRule>
  </conditionalFormatting>
  <conditionalFormatting sqref="AF4:AF5 AG4:AJ14 AA8:AB8">
    <cfRule type="beginsWith" dxfId="6" priority="351" operator="beginsWith" text="CLI">
      <formula>LEFT((AF4),LEN("CLI"))=("CLI")</formula>
    </cfRule>
  </conditionalFormatting>
  <conditionalFormatting sqref="AF4:AF5 AG4:AJ14 AA8:AB8">
    <cfRule type="beginsWith" dxfId="7" priority="352" operator="beginsWith" text="INT">
      <formula>LEFT((AF4),LEN("INT"))=("INT")</formula>
    </cfRule>
  </conditionalFormatting>
  <conditionalFormatting sqref="AF4:AF5 AG4:AJ14 AA8:AB8">
    <cfRule type="beginsWith" dxfId="8" priority="353" operator="beginsWith" text="CLIC">
      <formula>LEFT((AF4),LEN("CLIC"))=("CLIC")</formula>
    </cfRule>
  </conditionalFormatting>
  <conditionalFormatting sqref="T4:U6 V4:V14 Y4:AC14 AF4:AJ14 R5:S6 K6:L6 O7:O8 T8:T10 R9:S9 U9 L10:O10 D11:H11 R12">
    <cfRule type="beginsWith" dxfId="0" priority="354" operator="beginsWith" text="PRE">
      <formula>LEFT((T4),LEN("PRE"))=("PRE")</formula>
    </cfRule>
  </conditionalFormatting>
  <conditionalFormatting sqref="T4:U6 V4:V14 Y4:AC14 AF4:AJ14 R5:S6 K6:L6 O7:O8 T8:T10 R9:S9 U9 L10:O10 D11:H11 R12">
    <cfRule type="beginsWith" dxfId="1" priority="355" operator="beginsWith" text="VRE">
      <formula>LEFT((T4),LEN("VRE"))=("VRE")</formula>
    </cfRule>
  </conditionalFormatting>
  <conditionalFormatting sqref="T4:U6 V4:V14 Y4:AC14 AF4:AJ14 R5:S6 K6:L6 O7:O8 T8:T10 R9:S9 U9 L10:O10 D11:H11 R12">
    <cfRule type="beginsWith" dxfId="2" priority="356" operator="beginsWith" text="ONL">
      <formula>LEFT((T4),LEN("ONL"))=("ONL")</formula>
    </cfRule>
  </conditionalFormatting>
  <conditionalFormatting sqref="T4:U6 V4:V14 Y4:AC14 AF4:AJ14 R5:S6 K6:L6 O7:O8 T8:T10 R9:S9 U9 L10:O10 D11:H11 R12">
    <cfRule type="beginsWith" dxfId="3" priority="357" operator="beginsWith" text="ATR">
      <formula>LEFT((T4),LEN("ATR"))=("ATR")</formula>
    </cfRule>
  </conditionalFormatting>
  <conditionalFormatting sqref="T4:U6 V4:V14 Y4:AC14 AF4:AJ14 R5:S6 K6:L6 O7:O8 T8:T10 R9:S9 U9 L10:O10 D11:H11 R12">
    <cfRule type="beginsWith" dxfId="4" priority="358" operator="beginsWith" text="AUJ">
      <formula>LEFT((T4),LEN("AUJ"))=("AUJ")</formula>
    </cfRule>
  </conditionalFormatting>
  <conditionalFormatting sqref="T4:U6 V4:V14 Y4:AC14 AF4:AJ14 R5:S6 K6:L6 O7:O8 T8:T10 R9:S9 U9 L10:O10 D11:H11 R12">
    <cfRule type="beginsWith" dxfId="5" priority="359" operator="beginsWith" text="REC">
      <formula>LEFT((T4),LEN("REC"))=("REC")</formula>
    </cfRule>
  </conditionalFormatting>
  <conditionalFormatting sqref="T4:U6 V4:V14 Y4:AC14 AF4:AJ14 R5:S6 K6:L6 O7:O8 T8:T10 R9:S9 U9 L10:O10 D11:H11 R12">
    <cfRule type="beginsWith" dxfId="6" priority="360" operator="beginsWith" text="CLI">
      <formula>LEFT((T4),LEN("CLI"))=("CLI")</formula>
    </cfRule>
  </conditionalFormatting>
  <conditionalFormatting sqref="T4:U6 V4:V14 Y4:AC14 AF4:AJ14 R5:S6 K6:L6 O7:O8 T8:T10 R9:S9 U9 L10:O10 D11:H11 R12">
    <cfRule type="beginsWith" dxfId="7" priority="361" operator="beginsWith" text="INT">
      <formula>LEFT((T4),LEN("INT"))=("INT")</formula>
    </cfRule>
  </conditionalFormatting>
  <conditionalFormatting sqref="T4:U6 V4:V14 Y4:AC14 AF4:AJ14 R5:S6 K6:L6 O7:O8 T8:T10 R9:S9 U9 L10:O10 D11:H11 R12">
    <cfRule type="beginsWith" dxfId="8" priority="362" operator="beginsWith" text="CLIC">
      <formula>LEFT((T4),LEN("CLIC"))=("CLIC")</formula>
    </cfRule>
  </conditionalFormatting>
  <conditionalFormatting sqref="Y14:AC14">
    <cfRule type="beginsWith" dxfId="0" priority="363" operator="beginsWith" text="PRE">
      <formula>LEFT((Y14),LEN("PRE"))=("PRE")</formula>
    </cfRule>
  </conditionalFormatting>
  <conditionalFormatting sqref="Y14:AC14">
    <cfRule type="beginsWith" dxfId="1" priority="364" operator="beginsWith" text="VRE">
      <formula>LEFT((Y14),LEN("VRE"))=("VRE")</formula>
    </cfRule>
  </conditionalFormatting>
  <conditionalFormatting sqref="Y14:AC14">
    <cfRule type="beginsWith" dxfId="2" priority="365" operator="beginsWith" text="ONL">
      <formula>LEFT((Y14),LEN("ONL"))=("ONL")</formula>
    </cfRule>
  </conditionalFormatting>
  <conditionalFormatting sqref="Y14:AC14">
    <cfRule type="beginsWith" dxfId="3" priority="366" operator="beginsWith" text="ATR">
      <formula>LEFT((Y14),LEN("ATR"))=("ATR")</formula>
    </cfRule>
  </conditionalFormatting>
  <conditionalFormatting sqref="Y14:AC14">
    <cfRule type="beginsWith" dxfId="4" priority="367" operator="beginsWith" text="AUJ">
      <formula>LEFT((Y14),LEN("AUJ"))=("AUJ")</formula>
    </cfRule>
  </conditionalFormatting>
  <conditionalFormatting sqref="Y14:AC14">
    <cfRule type="beginsWith" dxfId="5" priority="368" operator="beginsWith" text="REC">
      <formula>LEFT((Y14),LEN("REC"))=("REC")</formula>
    </cfRule>
  </conditionalFormatting>
  <conditionalFormatting sqref="Y14:AC14">
    <cfRule type="beginsWith" dxfId="6" priority="369" operator="beginsWith" text="CLI">
      <formula>LEFT((Y14),LEN("CLI"))=("CLI")</formula>
    </cfRule>
  </conditionalFormatting>
  <conditionalFormatting sqref="Y14:AC14">
    <cfRule type="beginsWith" dxfId="7" priority="370" operator="beginsWith" text="INT">
      <formula>LEFT((Y14),LEN("INT"))=("INT")</formula>
    </cfRule>
  </conditionalFormatting>
  <conditionalFormatting sqref="Y14:AC14">
    <cfRule type="beginsWith" dxfId="8" priority="371" operator="beginsWith" text="CLIC">
      <formula>LEFT((Y14),LEN("CLIC"))=("CLIC")</formula>
    </cfRule>
  </conditionalFormatting>
  <conditionalFormatting sqref="R4:V14 Y4:Y8 Z4:Z9 AA4:AC14 AF4:AI7 AJ4:AJ14 L6:L7 K7 M7:N7 O7:O8 AG9:AI9 K10:K14 L10:L12 M10:O10 Y10 Z11:Z14 AF11 AG11:AI12 M12:O12 Y12 I13:J14 P14:Q14">
    <cfRule type="beginsWith" dxfId="0" priority="372" operator="beginsWith" text="PRE">
      <formula>LEFT((R4),LEN("PRE"))=("PRE")</formula>
    </cfRule>
  </conditionalFormatting>
  <conditionalFormatting sqref="R4:V14 Y4:Y8 Z4:Z9 AA4:AC14 AF4:AI7 AJ4:AJ14 L6:L7 K7 M7:N7 O7:O8 AG9:AI9 K10:K14 L10:L12 M10:O10 Y10 Z11:Z14 AF11 AG11:AI12 M12:O12 Y12 I13:J14 P14:Q14">
    <cfRule type="beginsWith" dxfId="1" priority="373" operator="beginsWith" text="VRE">
      <formula>LEFT((R4),LEN("VRE"))=("VRE")</formula>
    </cfRule>
  </conditionalFormatting>
  <conditionalFormatting sqref="R4:V14 Y4:Y8 Z4:Z9 AA4:AC14 AF4:AI7 AJ4:AJ14 L6:L7 K7 M7:N7 O7:O8 AG9:AI9 K10:K14 L10:L12 M10:O10 Y10 Z11:Z14 AF11 AG11:AI12 M12:O12 Y12 I13:J14 P14:Q14">
    <cfRule type="beginsWith" dxfId="2" priority="374" operator="beginsWith" text="ONL">
      <formula>LEFT((R4),LEN("ONL"))=("ONL")</formula>
    </cfRule>
  </conditionalFormatting>
  <conditionalFormatting sqref="R4:V14 Y4:Y8 Z4:Z9 AA4:AC14 AF4:AI7 AJ4:AJ14 L6:L7 K7 M7:N7 O7:O8 AG9:AI9 K10:K14 L10:L12 M10:O10 Y10 Z11:Z14 AF11 AG11:AI12 M12:O12 Y12 I13:J14 P14:Q14">
    <cfRule type="beginsWith" dxfId="3" priority="375" operator="beginsWith" text="ATR">
      <formula>LEFT((R4),LEN("ATR"))=("ATR")</formula>
    </cfRule>
  </conditionalFormatting>
  <conditionalFormatting sqref="R4:V14 Y4:Y8 Z4:Z9 AA4:AC14 AF4:AI7 AJ4:AJ14 L6:L7 K7 M7:N7 O7:O8 AG9:AI9 K10:K14 L10:L12 M10:O10 Y10 Z11:Z14 AF11 AG11:AI12 M12:O12 Y12 I13:J14 P14:Q14">
    <cfRule type="beginsWith" dxfId="4" priority="376" operator="beginsWith" text="AUJ">
      <formula>LEFT((R4),LEN("AUJ"))=("AUJ")</formula>
    </cfRule>
  </conditionalFormatting>
  <conditionalFormatting sqref="R4:V14 Y4:Y8 Z4:Z9 AA4:AC14 AF4:AI7 AJ4:AJ14 L6:L7 K7 M7:N7 O7:O8 AG9:AI9 K10:K14 L10:L12 M10:O10 Y10 Z11:Z14 AF11 AG11:AI12 M12:O12 Y12 I13:J14 P14:Q14">
    <cfRule type="beginsWith" dxfId="5" priority="377" operator="beginsWith" text="REC">
      <formula>LEFT((R4),LEN("REC"))=("REC")</formula>
    </cfRule>
  </conditionalFormatting>
  <conditionalFormatting sqref="R4:V14 Y4:Y8 Z4:Z9 AA4:AC14 AF4:AI7 AJ4:AJ14 L6:L7 K7 M7:N7 O7:O8 AG9:AI9 K10:K14 L10:L12 M10:O10 Y10 Z11:Z14 AF11 AG11:AI12 M12:O12 Y12 I13:J14 P14:Q14">
    <cfRule type="beginsWith" dxfId="6" priority="378" operator="beginsWith" text="CLI">
      <formula>LEFT((R4),LEN("CLI"))=("CLI")</formula>
    </cfRule>
  </conditionalFormatting>
  <conditionalFormatting sqref="R4:V14 Y4:Y8 Z4:Z9 AA4:AC14 AF4:AI7 AJ4:AJ14 L6:L7 K7 M7:N7 O7:O8 AG9:AI9 K10:K14 L10:L12 M10:O10 Y10 Z11:Z14 AF11 AG11:AI12 M12:O12 Y12 I13:J14 P14:Q14">
    <cfRule type="beginsWith" dxfId="7" priority="379" operator="beginsWith" text="INT">
      <formula>LEFT((R4),LEN("INT"))=("INT")</formula>
    </cfRule>
  </conditionalFormatting>
  <conditionalFormatting sqref="R4:V14 Y4:Y8 Z4:Z9 AA4:AC14 AF4:AI7 AJ4:AJ14 L6:L7 K7 M7:N7 O7:O8 AG9:AI9 K10:K14 L10:L12 M10:O10 Y10 Z11:Z14 AF11 AG11:AI12 M12:O12 Y12 I13:J14 P14:Q14">
    <cfRule type="beginsWith" dxfId="8" priority="380" operator="beginsWith" text="CLIC">
      <formula>LEFT((R4),LEN("CLIC"))=("CLIC")</formula>
    </cfRule>
  </conditionalFormatting>
  <conditionalFormatting sqref="L4:O14 R4:S12 T4:T11 U4:V12 Y4:AC14 AF4:AJ14 K6 D11 E11:E12 F11 G11:H12 K11 R14:V14">
    <cfRule type="beginsWith" dxfId="0" priority="381" operator="beginsWith" text="PRE">
      <formula>LEFT((L4),LEN("PRE"))=("PRE")</formula>
    </cfRule>
  </conditionalFormatting>
  <conditionalFormatting sqref="L4:O14 R4:S12 T4:T11 U4:V12 Y4:AC14 AF4:AJ14 K6 D11 E11:E12 F11 G11:H12 K11 R14:V14">
    <cfRule type="beginsWith" dxfId="1" priority="382" operator="beginsWith" text="VRE">
      <formula>LEFT((L4),LEN("VRE"))=("VRE")</formula>
    </cfRule>
  </conditionalFormatting>
  <conditionalFormatting sqref="L4:O14 R4:S12 T4:T11 U4:V12 Y4:AC14 AF4:AJ14 K6 D11 E11:E12 F11 G11:H12 K11 R14:V14">
    <cfRule type="beginsWith" dxfId="2" priority="383" operator="beginsWith" text="ONL">
      <formula>LEFT((L4),LEN("ONL"))=("ONL")</formula>
    </cfRule>
  </conditionalFormatting>
  <conditionalFormatting sqref="L4:O14 R4:S12 T4:T11 U4:V12 Y4:AC14 AF4:AJ14 K6 D11 E11:E12 F11 G11:H12 K11 R14:V14">
    <cfRule type="beginsWith" dxfId="3" priority="384" operator="beginsWith" text="ATR">
      <formula>LEFT((L4),LEN("ATR"))=("ATR")</formula>
    </cfRule>
  </conditionalFormatting>
  <conditionalFormatting sqref="L4:O14 R4:S12 T4:T11 U4:V12 Y4:AC14 AF4:AJ14 K6 D11 E11:E12 F11 G11:H12 K11 R14:V14">
    <cfRule type="beginsWith" dxfId="4" priority="385" operator="beginsWith" text="AUJ">
      <formula>LEFT((L4),LEN("AUJ"))=("AUJ")</formula>
    </cfRule>
  </conditionalFormatting>
  <conditionalFormatting sqref="L4:O14 R4:S12 T4:T11 U4:V12 Y4:AC14 AF4:AJ14 K6 D11 E11:E12 F11 G11:H12 K11 R14:V14">
    <cfRule type="beginsWith" dxfId="5" priority="386" operator="beginsWith" text="REC">
      <formula>LEFT((L4),LEN("REC"))=("REC")</formula>
    </cfRule>
  </conditionalFormatting>
  <conditionalFormatting sqref="L4:O14 R4:S12 T4:T11 U4:V12 Y4:AC14 AF4:AJ14 K6 D11 E11:E12 F11 G11:H12 K11 R14:V14">
    <cfRule type="beginsWith" dxfId="6" priority="387" operator="beginsWith" text="CLI">
      <formula>LEFT((L4),LEN("CLI"))=("CLI")</formula>
    </cfRule>
  </conditionalFormatting>
  <conditionalFormatting sqref="L4:O14 R4:S12 T4:T11 U4:V12 Y4:AC14 AF4:AJ14 K6 D11 E11:E12 F11 G11:H12 K11 R14:V14">
    <cfRule type="beginsWith" dxfId="7" priority="388" operator="beginsWith" text="INT">
      <formula>LEFT((L4),LEN("INT"))=("INT")</formula>
    </cfRule>
  </conditionalFormatting>
  <conditionalFormatting sqref="L4:O14 R4:S12 T4:T11 U4:V12 Y4:AC14 AF4:AJ14 K6 D11 E11:E12 F11 G11:H12 K11 R14:V14">
    <cfRule type="beginsWith" dxfId="8" priority="389" operator="beginsWith" text="CLIC">
      <formula>LEFT((L4),LEN("CLIC"))=("CLIC")</formula>
    </cfRule>
  </conditionalFormatting>
  <conditionalFormatting sqref="L4:O14 R4:S12 T4:T11 U4:V12 Y4:AC14 AF4:AJ14 K6 D11 E11:E12 F11 G11:H12 K11 R14:V14">
    <cfRule type="beginsWith" dxfId="0" priority="390" operator="beginsWith" text="PRE">
      <formula>LEFT((L4),LEN("PRE"))=("PRE")</formula>
    </cfRule>
  </conditionalFormatting>
  <conditionalFormatting sqref="L4:O14 R4:S12 T4:T11 U4:V12 Y4:AC14 AF4:AJ14 K6 D11 E11:E12 F11 G11:H12 K11 R14:V14">
    <cfRule type="beginsWith" dxfId="1" priority="391" operator="beginsWith" text="VRE">
      <formula>LEFT((L4),LEN("VRE"))=("VRE")</formula>
    </cfRule>
  </conditionalFormatting>
  <conditionalFormatting sqref="L4:O14 R4:S12 T4:T11 U4:V12 Y4:AC14 AF4:AJ14 K6 D11 E11:E12 F11 G11:H12 K11 R14:V14">
    <cfRule type="beginsWith" dxfId="2" priority="392" operator="beginsWith" text="ONL">
      <formula>LEFT((L4),LEN("ONL"))=("ONL")</formula>
    </cfRule>
  </conditionalFormatting>
  <conditionalFormatting sqref="L4:O14 R4:S12 T4:T11 U4:V12 Y4:AC14 AF4:AJ14 K6 D11 E11:E12 F11 G11:H12 K11 R14:V14">
    <cfRule type="beginsWith" dxfId="3" priority="393" operator="beginsWith" text="ATR">
      <formula>LEFT((L4),LEN("ATR"))=("ATR")</formula>
    </cfRule>
  </conditionalFormatting>
  <conditionalFormatting sqref="L4:O14 R4:S12 T4:T11 U4:V12 Y4:AC14 AF4:AJ14 K6 D11 E11:E12 F11 G11:H12 K11 R14:V14">
    <cfRule type="beginsWith" dxfId="4" priority="394" operator="beginsWith" text="AUJ">
      <formula>LEFT((L4),LEN("AUJ"))=("AUJ")</formula>
    </cfRule>
  </conditionalFormatting>
  <conditionalFormatting sqref="L4:O14 R4:S12 T4:T11 U4:V12 Y4:AC14 AF4:AJ14 K6 D11 E11:E12 F11 G11:H12 K11 R14:V14">
    <cfRule type="beginsWith" dxfId="5" priority="395" operator="beginsWith" text="REC">
      <formula>LEFT((L4),LEN("REC"))=("REC")</formula>
    </cfRule>
  </conditionalFormatting>
  <conditionalFormatting sqref="L4:O14 R4:S12 T4:T11 U4:V12 Y4:AC14 AF4:AJ14 K6 D11 E11:E12 F11 G11:H12 K11 R14:V14">
    <cfRule type="beginsWith" dxfId="6" priority="396" operator="beginsWith" text="CLI">
      <formula>LEFT((L4),LEN("CLI"))=("CLI")</formula>
    </cfRule>
  </conditionalFormatting>
  <conditionalFormatting sqref="L4:O14 R4:S12 T4:T11 U4:V12 Y4:AC14 AF4:AJ14 K6 D11 E11:E12 F11 G11:H12 K11 R14:V14">
    <cfRule type="beginsWith" dxfId="7" priority="397" operator="beginsWith" text="INT">
      <formula>LEFT((L4),LEN("INT"))=("INT")</formula>
    </cfRule>
  </conditionalFormatting>
  <conditionalFormatting sqref="L4:O14 R4:S12 T4:T11 U4:V12 Y4:AC14 AF4:AJ14 K6 D11 E11:E12 F11 G11:H12 K11 R14:V14">
    <cfRule type="beginsWith" dxfId="0" priority="398" operator="beginsWith" text="PRE">
      <formula>LEFT((L4),LEN("PRE"))=("PRE")</formula>
    </cfRule>
  </conditionalFormatting>
  <conditionalFormatting sqref="L4:O14 R4:S12 T4:T11 U4:V12 Y4:AC14 AF4:AJ14 K6 D11 E11:E12 F11 G11:H12 K11 R14:V14">
    <cfRule type="beginsWith" dxfId="1" priority="399" operator="beginsWith" text="VRE">
      <formula>LEFT((L4),LEN("VRE"))=("VRE")</formula>
    </cfRule>
  </conditionalFormatting>
  <conditionalFormatting sqref="L4:O14 R4:S12 T4:T11 U4:V12 Y4:AC14 AF4:AJ14 K6 D11 E11:E12 F11 G11:H12 K11 R14:V14">
    <cfRule type="beginsWith" dxfId="2" priority="400" operator="beginsWith" text="ONL">
      <formula>LEFT((L4),LEN("ONL"))=("ONL")</formula>
    </cfRule>
  </conditionalFormatting>
  <conditionalFormatting sqref="L4:O14 R4:S12 T4:T11 U4:V12 Y4:AC14 AF4:AJ14 K6 D11 E11:E12 F11 G11:H12 K11 R14:V14">
    <cfRule type="beginsWith" dxfId="3" priority="401" operator="beginsWith" text="ATR">
      <formula>LEFT((L4),LEN("ATR"))=("ATR")</formula>
    </cfRule>
  </conditionalFormatting>
  <conditionalFormatting sqref="L4:O14 R4:S12 T4:T11 U4:V12 Y4:AC14 AF4:AJ14 K6 D11 E11:E12 F11 G11:H12 K11 R14:V14">
    <cfRule type="beginsWith" dxfId="4" priority="402" operator="beginsWith" text="AUJ">
      <formula>LEFT((L4),LEN("AUJ"))=("AUJ")</formula>
    </cfRule>
  </conditionalFormatting>
  <conditionalFormatting sqref="L4:O14 R4:S12 T4:T11 U4:V12 Y4:AC14 AF4:AJ14 K6 D11 E11:E12 F11 G11:H12 K11 R14:V14">
    <cfRule type="beginsWith" dxfId="5" priority="403" operator="beginsWith" text="REC">
      <formula>LEFT((L4),LEN("REC"))=("REC")</formula>
    </cfRule>
  </conditionalFormatting>
  <conditionalFormatting sqref="L4:O14 R4:S12 T4:T11 U4:V12 Y4:AC14 AF4:AJ14 K6 D11 E11:E12 F11 G11:H12 K11 R14:V14">
    <cfRule type="beginsWith" dxfId="6" priority="404" operator="beginsWith" text="CLI">
      <formula>LEFT((L4),LEN("CLI"))=("CLI")</formula>
    </cfRule>
  </conditionalFormatting>
  <conditionalFormatting sqref="L4:O14 R4:S12 T4:T11 U4:V12 Y4:AC14 AF4:AJ14 K6 D11 E11:E12 F11 G11:H12 K11 R14:V14">
    <cfRule type="beginsWith" dxfId="7" priority="405" operator="beginsWith" text="INT">
      <formula>LEFT((L4),LEN("INT"))=("INT")</formula>
    </cfRule>
  </conditionalFormatting>
  <conditionalFormatting sqref="L4:O14 R4:S12 T4:T11 U4:V12 Y4:AC14 AF4:AJ14 K6 D11 E11:E12 F11 G11:H12 K11 R14:V14">
    <cfRule type="beginsWith" dxfId="0" priority="406" operator="beginsWith" text="PRE">
      <formula>LEFT((L4),LEN("PRE"))=("PRE")</formula>
    </cfRule>
  </conditionalFormatting>
  <conditionalFormatting sqref="L4:O14 R4:S12 T4:T11 U4:V12 Y4:AC14 AF4:AJ14 K6 D11 E11:E12 F11 G11:H12 K11 R14:V14">
    <cfRule type="beginsWith" dxfId="1" priority="407" operator="beginsWith" text="VRE">
      <formula>LEFT((L4),LEN("VRE"))=("VRE")</formula>
    </cfRule>
  </conditionalFormatting>
  <conditionalFormatting sqref="L4:O14 R4:S12 T4:T11 U4:V12 Y4:AC14 AF4:AJ14 K6 D11 E11:E12 F11 G11:H12 K11 R14:V14">
    <cfRule type="beginsWith" dxfId="2" priority="408" operator="beginsWith" text="ONL">
      <formula>LEFT((L4),LEN("ONL"))=("ONL")</formula>
    </cfRule>
  </conditionalFormatting>
  <conditionalFormatting sqref="L4:O14 R4:S12 T4:T11 U4:V12 Y4:AC14 AF4:AJ14 K6 D11 E11:E12 F11 G11:H12 K11 R14:V14">
    <cfRule type="beginsWith" dxfId="3" priority="409" operator="beginsWith" text="ATR">
      <formula>LEFT((L4),LEN("ATR"))=("ATR")</formula>
    </cfRule>
  </conditionalFormatting>
  <conditionalFormatting sqref="L4:O14 R4:S12 T4:T11 U4:V12 Y4:AC14 AF4:AJ14 K6 D11 E11:E12 F11 G11:H12 K11 R14:V14">
    <cfRule type="beginsWith" dxfId="4" priority="410" operator="beginsWith" text="AUJ">
      <formula>LEFT((L4),LEN("AUJ"))=("AUJ")</formula>
    </cfRule>
  </conditionalFormatting>
  <conditionalFormatting sqref="L4:O14 R4:S12 T4:T11 U4:V12 Y4:AC14 AF4:AJ14 K6 D11 E11:E12 F11 G11:H12 K11 R14:V14">
    <cfRule type="beginsWith" dxfId="5" priority="411" operator="beginsWith" text="REC">
      <formula>LEFT((L4),LEN("REC"))=("REC")</formula>
    </cfRule>
  </conditionalFormatting>
  <conditionalFormatting sqref="L4:O14 R4:S12 T4:T11 U4:V12 Y4:AC14 AF4:AJ14 K6 D11 E11:E12 F11 G11:H12 K11 R14:V14">
    <cfRule type="beginsWith" dxfId="6" priority="412" operator="beginsWith" text="CLI">
      <formula>LEFT((L4),LEN("CLI"))=("CLI")</formula>
    </cfRule>
  </conditionalFormatting>
  <conditionalFormatting sqref="L4:O14 R4:S12 T4:T11 U4:V12 Y4:AC14 AF4:AJ14 K6 D11 E11:E12 F11 G11:H12 K11 R14:V14">
    <cfRule type="beginsWith" dxfId="7" priority="413" operator="beginsWith" text="INT">
      <formula>LEFT((L4),LEN("INT"))=("INT")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0" priority="414" operator="beginsWith" text="PRE">
      <formula>LEFT((T4),LEN("PRE"))=("PRE")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1" priority="415" operator="beginsWith" text="VRE">
      <formula>LEFT((T4),LEN("VRE"))=("VRE")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2" priority="416" operator="beginsWith" text="ONL">
      <formula>LEFT((T4),LEN("ONL"))=("ONL")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3" priority="417" operator="beginsWith" text="ATR">
      <formula>LEFT((T4),LEN("ATR"))=("ATR")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4" priority="418" operator="beginsWith" text="AUJ">
      <formula>LEFT((T4),LEN("AUJ"))=("AUJ")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5" priority="419" operator="beginsWith" text="REC">
      <formula>LEFT((T4),LEN("REC"))=("REC")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6" priority="420" operator="beginsWith" text="CLI">
      <formula>LEFT((T4),LEN("CLI"))=("CLI")</formula>
    </cfRule>
  </conditionalFormatting>
  <conditionalFormatting sqref="T4:U14 V4:V6 Y4:Y14 AC4:AC14 AF4:AG6 AH4:AI7 AJ4:AJ6 AB5:AB8 K6:L6 R6:S6 Z6:Z7 AA6:AA8 M7:N7 O8 V8 AF9 AJ9 M10:N10 V10 Z10:AA11 AB10:AB12 D11:H11 AF11 AG11:AJ12 V14">
    <cfRule type="beginsWith" dxfId="7" priority="421" operator="beginsWith" text="INT">
      <formula>LEFT((T4),LEN("INT"))=("INT")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0" priority="422" operator="beginsWith" text="PRE">
      <formula>LEFT((R4),LEN("PRE"))=("PRE")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1" priority="423" operator="beginsWith" text="VRE">
      <formula>LEFT((R4),LEN("VRE"))=("VRE")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2" priority="424" operator="beginsWith" text="ONL">
      <formula>LEFT((R4),LEN("ONL"))=("ONL")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3" priority="425" operator="beginsWith" text="ATR">
      <formula>LEFT((R4),LEN("ATR"))=("ATR")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4" priority="426" operator="beginsWith" text="AUJ">
      <formula>LEFT((R4),LEN("AUJ"))=("AUJ")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5" priority="427" operator="beginsWith" text="REC">
      <formula>LEFT((R4),LEN("REC"))=("REC")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6" priority="428" operator="beginsWith" text="CLI">
      <formula>LEFT((R4),LEN("CLI"))=("CLI")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7" priority="429" operator="beginsWith" text="INT">
      <formula>LEFT((R4),LEN("INT"))=("INT")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8" priority="430" operator="beginsWith" text="CLIC">
      <formula>LEFT((R4),LEN("CLIC"))=("CLIC")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0" priority="431" operator="beginsWith" text="PRE">
      <formula>LEFT((R4),LEN("PRE"))=("PRE")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1" priority="432" operator="beginsWith" text="VRE">
      <formula>LEFT((R4),LEN("VRE"))=("VRE")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2" priority="433" operator="beginsWith" text="ONL">
      <formula>LEFT((R4),LEN("ONL"))=("ONL")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3" priority="434" operator="beginsWith" text="ATR">
      <formula>LEFT((R4),LEN("ATR"))=("ATR")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4" priority="435" operator="beginsWith" text="AUJ">
      <formula>LEFT((R4),LEN("AUJ"))=("AUJ")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5" priority="436" operator="beginsWith" text="REC">
      <formula>LEFT((R4),LEN("REC"))=("REC")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6" priority="437" operator="beginsWith" text="CLI">
      <formula>LEFT((R4),LEN("CLI"))=("CLI")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7" priority="438" operator="beginsWith" text="INT">
      <formula>LEFT((R4),LEN("INT"))=("INT")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0" priority="439" operator="beginsWith" text="PRE">
      <formula>LEFT((R4),LEN("PRE"))=("PRE")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1" priority="440" operator="beginsWith" text="VRE">
      <formula>LEFT((R4),LEN("VRE"))=("VRE")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2" priority="441" operator="beginsWith" text="ONL">
      <formula>LEFT((R4),LEN("ONL"))=("ONL")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3" priority="442" operator="beginsWith" text="ATR">
      <formula>LEFT((R4),LEN("ATR"))=("ATR")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4" priority="443" operator="beginsWith" text="AUJ">
      <formula>LEFT((R4),LEN("AUJ"))=("AUJ")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5" priority="444" operator="beginsWith" text="REC">
      <formula>LEFT((R4),LEN("REC"))=("REC")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6" priority="445" operator="beginsWith" text="CLI">
      <formula>LEFT((R4),LEN("CLI"))=("CLI")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7" priority="446" operator="beginsWith" text="INT">
      <formula>LEFT((R4),LEN("INT"))=("INT")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0" priority="447" operator="beginsWith" text="PRE">
      <formula>LEFT((R4),LEN("PRE"))=("PRE")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1" priority="448" operator="beginsWith" text="VRE">
      <formula>LEFT((R4),LEN("VRE"))=("VRE")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2" priority="449" operator="beginsWith" text="ONL">
      <formula>LEFT((R4),LEN("ONL"))=("ONL")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3" priority="450" operator="beginsWith" text="ATR">
      <formula>LEFT((R4),LEN("ATR"))=("ATR")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4" priority="451" operator="beginsWith" text="AUJ">
      <formula>LEFT((R4),LEN("AUJ"))=("AUJ")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5" priority="452" operator="beginsWith" text="REC">
      <formula>LEFT((R4),LEN("REC"))=("REC")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6" priority="453" operator="beginsWith" text="CLI">
      <formula>LEFT((R4),LEN("CLI"))=("CLI")</formula>
    </cfRule>
  </conditionalFormatting>
  <conditionalFormatting sqref="R4:V14 Y4:Y14 Z4:AA4 AB4:AB8 AC4:AC14 AF4:AJ7 K6:L7 Z6:Z7 AA6:AA8 M7:N7 O7:O8 AF9 AJ9 K10:K14 L10:L12 M10:O10 Z10:Z12 AA10:AA11 AB10:AB12 D11:H11 AF11 AG11:AJ12 M12:O12 I13:J14 P14:Q14">
    <cfRule type="beginsWith" dxfId="7" priority="454" operator="beginsWith" text="INT">
      <formula>LEFT((R4),LEN("INT"))=("INT")</formula>
    </cfRule>
  </conditionalFormatting>
  <conditionalFormatting sqref="N4:O14 R4:V14 Y4:AC14 AF4:AJ7 K5:L7 M5:M8 AF9:AJ9 K10:K14 L10:M12 D11:H11 AF11 AG11:AJ12 I13:J14 P14:Q14">
    <cfRule type="beginsWith" dxfId="0" priority="455" operator="beginsWith" text="PRE">
      <formula>LEFT((N4),LEN("PRE"))=("PRE")</formula>
    </cfRule>
  </conditionalFormatting>
  <conditionalFormatting sqref="N4:O14 R4:V14 Y4:AC14 AF4:AJ7 K5:L7 M5:M8 AF9:AJ9 K10:K14 L10:M12 D11:H11 AF11 AG11:AJ12 I13:J14 P14:Q14">
    <cfRule type="beginsWith" dxfId="1" priority="456" operator="beginsWith" text="VRE">
      <formula>LEFT((N4),LEN("VRE"))=("VRE")</formula>
    </cfRule>
  </conditionalFormatting>
  <conditionalFormatting sqref="N4:O14 R4:V14 Y4:AC14 AF4:AJ7 K5:L7 M5:M8 AF9:AJ9 K10:K14 L10:M12 D11:H11 AF11 AG11:AJ12 I13:J14 P14:Q14">
    <cfRule type="beginsWith" dxfId="2" priority="457" operator="beginsWith" text="ONL">
      <formula>LEFT((N4),LEN("ONL"))=("ONL")</formula>
    </cfRule>
  </conditionalFormatting>
  <conditionalFormatting sqref="N4:O14 R4:V14 Y4:AC14 AF4:AJ7 K5:L7 M5:M8 AF9:AJ9 K10:K14 L10:M12 D11:H11 AF11 AG11:AJ12 I13:J14 P14:Q14">
    <cfRule type="beginsWith" dxfId="3" priority="458" operator="beginsWith" text="ATR">
      <formula>LEFT((N4),LEN("ATR"))=("ATR")</formula>
    </cfRule>
  </conditionalFormatting>
  <conditionalFormatting sqref="N4:O14 R4:V14 Y4:AC14 AF4:AJ7 K5:L7 M5:M8 AF9:AJ9 K10:K14 L10:M12 D11:H11 AF11 AG11:AJ12 I13:J14 P14:Q14">
    <cfRule type="beginsWith" dxfId="4" priority="459" operator="beginsWith" text="AUJ">
      <formula>LEFT((N4),LEN("AUJ"))=("AUJ")</formula>
    </cfRule>
  </conditionalFormatting>
  <conditionalFormatting sqref="N4:O14 R4:V14 Y4:AC14 AF4:AJ7 K5:L7 M5:M8 AF9:AJ9 K10:K14 L10:M12 D11:H11 AF11 AG11:AJ12 I13:J14 P14:Q14">
    <cfRule type="beginsWith" dxfId="5" priority="460" operator="beginsWith" text="REC">
      <formula>LEFT((N4),LEN("REC"))=("REC")</formula>
    </cfRule>
  </conditionalFormatting>
  <conditionalFormatting sqref="N4:O14 R4:V14 Y4:AC14 AF4:AJ7 K5:L7 M5:M8 AF9:AJ9 K10:K14 L10:M12 D11:H11 AF11 AG11:AJ12 I13:J14 P14:Q14">
    <cfRule type="beginsWith" dxfId="6" priority="461" operator="beginsWith" text="CLI">
      <formula>LEFT((N4),LEN("CLI"))=("CLI")</formula>
    </cfRule>
  </conditionalFormatting>
  <conditionalFormatting sqref="N4:O14 R4:V14 Y4:AC14 AF4:AJ7 K5:L7 M5:M8 AF9:AJ9 K10:K14 L10:M12 D11:H11 AF11 AG11:AJ12 I13:J14 P14:Q14">
    <cfRule type="beginsWith" dxfId="7" priority="462" operator="beginsWith" text="INT">
      <formula>LEFT((N4),LEN("INT"))=("INT")</formula>
    </cfRule>
  </conditionalFormatting>
  <conditionalFormatting sqref="N4:O14 R4:V14 Y4:AC14 AF4:AJ7 K5:L7 M5:M8 AF9:AJ9 K10:K14 L10:M12 D11:H11 AF11 AG11:AJ12 I13:J14 P14:Q14">
    <cfRule type="beginsWith" dxfId="8" priority="463" operator="beginsWith" text="CLIC">
      <formula>LEFT((N4),LEN("CLIC"))=("CLIC")</formula>
    </cfRule>
  </conditionalFormatting>
  <conditionalFormatting sqref="N4:O14 R4:V14 Y4:AC14 AF4:AJ7 K5:L7 M5:M8 AF9:AJ9 K10:K14 L10:M12 D11:H11 AF11 AG11:AJ12 I13:J14 P14:Q14">
    <cfRule type="beginsWith" dxfId="0" priority="464" operator="beginsWith" text="PRE">
      <formula>LEFT((N4),LEN("PRE"))=("PRE")</formula>
    </cfRule>
  </conditionalFormatting>
  <conditionalFormatting sqref="N4:O14 R4:V14 Y4:AC14 AF4:AJ7 K5:L7 M5:M8 AF9:AJ9 K10:K14 L10:M12 D11:H11 AF11 AG11:AJ12 I13:J14 P14:Q14">
    <cfRule type="beginsWith" dxfId="1" priority="465" operator="beginsWith" text="VRE">
      <formula>LEFT((N4),LEN("VRE"))=("VRE")</formula>
    </cfRule>
  </conditionalFormatting>
  <conditionalFormatting sqref="N4:O14 R4:V14 Y4:AC14 AF4:AJ7 K5:L7 M5:M8 AF9:AJ9 K10:K14 L10:M12 D11:H11 AF11 AG11:AJ12 I13:J14 P14:Q14">
    <cfRule type="beginsWith" dxfId="2" priority="466" operator="beginsWith" text="ONL">
      <formula>LEFT((N4),LEN("ONL"))=("ONL")</formula>
    </cfRule>
  </conditionalFormatting>
  <conditionalFormatting sqref="N4:O14 R4:V14 Y4:AC14 AF4:AJ7 K5:L7 M5:M8 AF9:AJ9 K10:K14 L10:M12 D11:H11 AF11 AG11:AJ12 I13:J14 P14:Q14">
    <cfRule type="beginsWith" dxfId="3" priority="467" operator="beginsWith" text="ATR">
      <formula>LEFT((N4),LEN("ATR"))=("ATR")</formula>
    </cfRule>
  </conditionalFormatting>
  <conditionalFormatting sqref="N4:O14 R4:V14 Y4:AC14 AF4:AJ7 K5:L7 M5:M8 AF9:AJ9 K10:K14 L10:M12 D11:H11 AF11 AG11:AJ12 I13:J14 P14:Q14">
    <cfRule type="beginsWith" dxfId="4" priority="468" operator="beginsWith" text="AUJ">
      <formula>LEFT((N4),LEN("AUJ"))=("AUJ")</formula>
    </cfRule>
  </conditionalFormatting>
  <conditionalFormatting sqref="N4:O14 R4:V14 Y4:AC14 AF4:AJ7 K5:L7 M5:M8 AF9:AJ9 K10:K14 L10:M12 D11:H11 AF11 AG11:AJ12 I13:J14 P14:Q14">
    <cfRule type="beginsWith" dxfId="5" priority="469" operator="beginsWith" text="REC">
      <formula>LEFT((N4),LEN("REC"))=("REC")</formula>
    </cfRule>
  </conditionalFormatting>
  <conditionalFormatting sqref="N4:O14 R4:V14 Y4:AC14 AF4:AJ7 K5:L7 M5:M8 AF9:AJ9 K10:K14 L10:M12 D11:H11 AF11 AG11:AJ12 I13:J14 P14:Q14">
    <cfRule type="beginsWith" dxfId="6" priority="470" operator="beginsWith" text="CLI">
      <formula>LEFT((N4),LEN("CLI"))=("CLI")</formula>
    </cfRule>
  </conditionalFormatting>
  <conditionalFormatting sqref="N4:O14 R4:V14 Y4:AC14 AF4:AJ7 K5:L7 M5:M8 AF9:AJ9 K10:K14 L10:M12 D11:H11 AF11 AG11:AJ12 I13:J14 P14:Q14">
    <cfRule type="beginsWith" dxfId="7" priority="471" operator="beginsWith" text="INT">
      <formula>LEFT((N4),LEN("INT"))=("INT")</formula>
    </cfRule>
  </conditionalFormatting>
  <conditionalFormatting sqref="N4:O14 R4:V14 Y4:AC14 AF4:AJ7 K5:L7 M5:M8 AF9:AJ9 K10:K14 L10:M12 D11:H11 AF11 AG11:AJ12 I13:J14 P14:Q14">
    <cfRule type="beginsWith" dxfId="8" priority="472" operator="beginsWith" text="CLIC">
      <formula>LEFT((N4),LEN("CLIC"))=("CLIC")</formula>
    </cfRule>
  </conditionalFormatting>
  <conditionalFormatting sqref="AF14:AJ14">
    <cfRule type="beginsWith" dxfId="0" priority="473" operator="beginsWith" text="PRE">
      <formula>LEFT((AF14),LEN("PRE"))=("PRE")</formula>
    </cfRule>
  </conditionalFormatting>
  <conditionalFormatting sqref="AF14:AJ14">
    <cfRule type="beginsWith" dxfId="1" priority="474" operator="beginsWith" text="VRE">
      <formula>LEFT((AF14),LEN("VRE"))=("VRE")</formula>
    </cfRule>
  </conditionalFormatting>
  <conditionalFormatting sqref="AF14:AJ14">
    <cfRule type="beginsWith" dxfId="2" priority="475" operator="beginsWith" text="ONL">
      <formula>LEFT((AF14),LEN("ONL"))=("ONL")</formula>
    </cfRule>
  </conditionalFormatting>
  <conditionalFormatting sqref="AF14:AJ14">
    <cfRule type="beginsWith" dxfId="3" priority="476" operator="beginsWith" text="ATR">
      <formula>LEFT((AF14),LEN("ATR"))=("ATR")</formula>
    </cfRule>
  </conditionalFormatting>
  <conditionalFormatting sqref="AF14:AJ14">
    <cfRule type="beginsWith" dxfId="4" priority="477" operator="beginsWith" text="AUJ">
      <formula>LEFT((AF14),LEN("AUJ"))=("AUJ")</formula>
    </cfRule>
  </conditionalFormatting>
  <conditionalFormatting sqref="AF14:AJ14">
    <cfRule type="beginsWith" dxfId="5" priority="478" operator="beginsWith" text="REC">
      <formula>LEFT((AF14),LEN("REC"))=("REC")</formula>
    </cfRule>
  </conditionalFormatting>
  <conditionalFormatting sqref="AF14:AJ14">
    <cfRule type="beginsWith" dxfId="6" priority="479" operator="beginsWith" text="CLI">
      <formula>LEFT((AF14),LEN("CLI"))=("CLI")</formula>
    </cfRule>
  </conditionalFormatting>
  <conditionalFormatting sqref="AF14:AJ14">
    <cfRule type="beginsWith" dxfId="7" priority="480" operator="beginsWith" text="INT">
      <formula>LEFT((AF14),LEN("INT"))=("INT")</formula>
    </cfRule>
  </conditionalFormatting>
  <conditionalFormatting sqref="AF14:AJ14">
    <cfRule type="beginsWith" dxfId="8" priority="481" operator="beginsWith" text="CLIC">
      <formula>LEFT((AF14),LEN("CLIC"))=("CLIC")</formula>
    </cfRule>
  </conditionalFormatting>
  <conditionalFormatting sqref="R13:V13">
    <cfRule type="beginsWith" dxfId="0" priority="482" operator="beginsWith" text="PRE">
      <formula>LEFT((R13),LEN("PRE"))=("PRE")</formula>
    </cfRule>
  </conditionalFormatting>
  <conditionalFormatting sqref="R13:V13">
    <cfRule type="beginsWith" dxfId="1" priority="483" operator="beginsWith" text="VRE">
      <formula>LEFT((R13),LEN("VRE"))=("VRE")</formula>
    </cfRule>
  </conditionalFormatting>
  <conditionalFormatting sqref="R13:V13">
    <cfRule type="beginsWith" dxfId="2" priority="484" operator="beginsWith" text="ONL">
      <formula>LEFT((R13),LEN("ONL"))=("ONL")</formula>
    </cfRule>
  </conditionalFormatting>
  <conditionalFormatting sqref="R13:V13">
    <cfRule type="beginsWith" dxfId="3" priority="485" operator="beginsWith" text="ATR">
      <formula>LEFT((R13),LEN("ATR"))=("ATR")</formula>
    </cfRule>
  </conditionalFormatting>
  <conditionalFormatting sqref="R13:V13">
    <cfRule type="beginsWith" dxfId="4" priority="486" operator="beginsWith" text="AUJ">
      <formula>LEFT((R13),LEN("AUJ"))=("AUJ")</formula>
    </cfRule>
  </conditionalFormatting>
  <conditionalFormatting sqref="R13:V13">
    <cfRule type="beginsWith" dxfId="5" priority="487" operator="beginsWith" text="REC">
      <formula>LEFT((R13),LEN("REC"))=("REC")</formula>
    </cfRule>
  </conditionalFormatting>
  <conditionalFormatting sqref="R13:V13">
    <cfRule type="beginsWith" dxfId="6" priority="488" operator="beginsWith" text="CLI">
      <formula>LEFT((R13),LEN("CLI"))=("CLI")</formula>
    </cfRule>
  </conditionalFormatting>
  <conditionalFormatting sqref="R13:V13">
    <cfRule type="beginsWith" dxfId="7" priority="489" operator="beginsWith" text="INT">
      <formula>LEFT((R13),LEN("INT"))=("INT")</formula>
    </cfRule>
  </conditionalFormatting>
  <conditionalFormatting sqref="R13:V13">
    <cfRule type="beginsWith" dxfId="8" priority="490" operator="beginsWith" text="CLIC">
      <formula>LEFT((R13),LEN("CLIC"))=("CLIC")</formula>
    </cfRule>
  </conditionalFormatting>
  <conditionalFormatting sqref="Y13:AC13">
    <cfRule type="beginsWith" dxfId="0" priority="491" operator="beginsWith" text="PRE">
      <formula>LEFT((Y13),LEN("PRE"))=("PRE")</formula>
    </cfRule>
  </conditionalFormatting>
  <conditionalFormatting sqref="Y13:AC13">
    <cfRule type="beginsWith" dxfId="1" priority="492" operator="beginsWith" text="VRE">
      <formula>LEFT((Y13),LEN("VRE"))=("VRE")</formula>
    </cfRule>
  </conditionalFormatting>
  <conditionalFormatting sqref="Y13:AC13">
    <cfRule type="beginsWith" dxfId="2" priority="493" operator="beginsWith" text="ONL">
      <formula>LEFT((Y13),LEN("ONL"))=("ONL")</formula>
    </cfRule>
  </conditionalFormatting>
  <conditionalFormatting sqref="Y13:AC13">
    <cfRule type="beginsWith" dxfId="3" priority="494" operator="beginsWith" text="ATR">
      <formula>LEFT((Y13),LEN("ATR"))=("ATR")</formula>
    </cfRule>
  </conditionalFormatting>
  <conditionalFormatting sqref="Y13:AC13">
    <cfRule type="beginsWith" dxfId="4" priority="495" operator="beginsWith" text="AUJ">
      <formula>LEFT((Y13),LEN("AUJ"))=("AUJ")</formula>
    </cfRule>
  </conditionalFormatting>
  <conditionalFormatting sqref="Y13:AC13">
    <cfRule type="beginsWith" dxfId="5" priority="496" operator="beginsWith" text="REC">
      <formula>LEFT((Y13),LEN("REC"))=("REC")</formula>
    </cfRule>
  </conditionalFormatting>
  <conditionalFormatting sqref="Y13:AC13">
    <cfRule type="beginsWith" dxfId="6" priority="497" operator="beginsWith" text="CLI">
      <formula>LEFT((Y13),LEN("CLI"))=("CLI")</formula>
    </cfRule>
  </conditionalFormatting>
  <conditionalFormatting sqref="Y13:AC13">
    <cfRule type="beginsWith" dxfId="7" priority="498" operator="beginsWith" text="INT">
      <formula>LEFT((Y13),LEN("INT"))=("INT")</formula>
    </cfRule>
  </conditionalFormatting>
  <conditionalFormatting sqref="Y13:AC13">
    <cfRule type="beginsWith" dxfId="8" priority="499" operator="beginsWith" text="CLIC">
      <formula>LEFT((Y13),LEN("CLIC"))=("CLIC")</formula>
    </cfRule>
  </conditionalFormatting>
  <conditionalFormatting sqref="AF13:AJ13">
    <cfRule type="beginsWith" dxfId="0" priority="500" operator="beginsWith" text="PRE">
      <formula>LEFT((AF13),LEN("PRE"))=("PRE")</formula>
    </cfRule>
  </conditionalFormatting>
  <conditionalFormatting sqref="AF13:AJ13">
    <cfRule type="beginsWith" dxfId="1" priority="501" operator="beginsWith" text="VRE">
      <formula>LEFT((AF13),LEN("VRE"))=("VRE")</formula>
    </cfRule>
  </conditionalFormatting>
  <conditionalFormatting sqref="AF13:AJ13">
    <cfRule type="beginsWith" dxfId="2" priority="502" operator="beginsWith" text="ONL">
      <formula>LEFT((AF13),LEN("ONL"))=("ONL")</formula>
    </cfRule>
  </conditionalFormatting>
  <conditionalFormatting sqref="AF13:AJ13">
    <cfRule type="beginsWith" dxfId="3" priority="503" operator="beginsWith" text="ATR">
      <formula>LEFT((AF13),LEN("ATR"))=("ATR")</formula>
    </cfRule>
  </conditionalFormatting>
  <conditionalFormatting sqref="AF13:AJ13">
    <cfRule type="beginsWith" dxfId="4" priority="504" operator="beginsWith" text="AUJ">
      <formula>LEFT((AF13),LEN("AUJ"))=("AUJ")</formula>
    </cfRule>
  </conditionalFormatting>
  <conditionalFormatting sqref="AF13:AJ13">
    <cfRule type="beginsWith" dxfId="5" priority="505" operator="beginsWith" text="REC">
      <formula>LEFT((AF13),LEN("REC"))=("REC")</formula>
    </cfRule>
  </conditionalFormatting>
  <conditionalFormatting sqref="AF13:AJ13">
    <cfRule type="beginsWith" dxfId="6" priority="506" operator="beginsWith" text="CLI">
      <formula>LEFT((AF13),LEN("CLI"))=("CLI")</formula>
    </cfRule>
  </conditionalFormatting>
  <conditionalFormatting sqref="AF13:AJ13">
    <cfRule type="beginsWith" dxfId="7" priority="507" operator="beginsWith" text="INT">
      <formula>LEFT((AF13),LEN("INT"))=("INT")</formula>
    </cfRule>
  </conditionalFormatting>
  <conditionalFormatting sqref="AF13:AJ13">
    <cfRule type="beginsWith" dxfId="8" priority="508" operator="beginsWith" text="CLIC">
      <formula>LEFT((AF13),LEN("CLIC"))=("CLIC")</formula>
    </cfRule>
  </conditionalFormatting>
  <conditionalFormatting sqref="D13:H13">
    <cfRule type="beginsWith" dxfId="0" priority="509" operator="beginsWith" text="PRE">
      <formula>LEFT((D13),LEN("PRE"))=("PRE")</formula>
    </cfRule>
  </conditionalFormatting>
  <conditionalFormatting sqref="D13:H13">
    <cfRule type="beginsWith" dxfId="1" priority="510" operator="beginsWith" text="VRE">
      <formula>LEFT((D13),LEN("VRE"))=("VRE")</formula>
    </cfRule>
  </conditionalFormatting>
  <conditionalFormatting sqref="D13:H13">
    <cfRule type="beginsWith" dxfId="2" priority="511" operator="beginsWith" text="ONL">
      <formula>LEFT((D13),LEN("ONL"))=("ONL")</formula>
    </cfRule>
  </conditionalFormatting>
  <conditionalFormatting sqref="D13:H13">
    <cfRule type="beginsWith" dxfId="3" priority="512" operator="beginsWith" text="ATR">
      <formula>LEFT((D13),LEN("ATR"))=("ATR")</formula>
    </cfRule>
  </conditionalFormatting>
  <conditionalFormatting sqref="D13:H13">
    <cfRule type="beginsWith" dxfId="4" priority="513" operator="beginsWith" text="AUJ">
      <formula>LEFT((D13),LEN("AUJ"))=("AUJ")</formula>
    </cfRule>
  </conditionalFormatting>
  <conditionalFormatting sqref="D13:H13">
    <cfRule type="beginsWith" dxfId="5" priority="514" operator="beginsWith" text="REC">
      <formula>LEFT((D13),LEN("REC"))=("REC")</formula>
    </cfRule>
  </conditionalFormatting>
  <conditionalFormatting sqref="D13:H13">
    <cfRule type="beginsWith" dxfId="6" priority="515" operator="beginsWith" text="CLI">
      <formula>LEFT((D13),LEN("CLI"))=("CLI")</formula>
    </cfRule>
  </conditionalFormatting>
  <conditionalFormatting sqref="D13:H13">
    <cfRule type="beginsWith" dxfId="7" priority="516" operator="beginsWith" text="INT">
      <formula>LEFT((D13),LEN("INT"))=("INT")</formula>
    </cfRule>
  </conditionalFormatting>
  <conditionalFormatting sqref="D13:H13">
    <cfRule type="beginsWith" dxfId="8" priority="517" operator="beginsWith" text="CLIC">
      <formula>LEFT((D13),LEN("CLIC"))=("CLIC")</formula>
    </cfRule>
  </conditionalFormatting>
  <conditionalFormatting sqref="AA8:AB8 AG8:AJ10 AF9:AF10">
    <cfRule type="beginsWith" dxfId="0" priority="518" operator="beginsWith" text="PRE">
      <formula>LEFT((AA8),LEN("PRE"))=("PRE")</formula>
    </cfRule>
  </conditionalFormatting>
  <conditionalFormatting sqref="AA8:AB8 AG8:AJ10 AF9:AF10">
    <cfRule type="beginsWith" dxfId="1" priority="519" operator="beginsWith" text="VRE">
      <formula>LEFT((AA8),LEN("VRE"))=("VRE")</formula>
    </cfRule>
  </conditionalFormatting>
  <conditionalFormatting sqref="AA8:AB8 AG8:AJ10 AF9:AF10">
    <cfRule type="beginsWith" dxfId="2" priority="520" operator="beginsWith" text="ONL">
      <formula>LEFT((AA8),LEN("ONL"))=("ONL")</formula>
    </cfRule>
  </conditionalFormatting>
  <conditionalFormatting sqref="AA8:AB8 AG8:AJ10 AF9:AF10">
    <cfRule type="beginsWith" dxfId="3" priority="521" operator="beginsWith" text="ATR">
      <formula>LEFT((AA8),LEN("ATR"))=("ATR")</formula>
    </cfRule>
  </conditionalFormatting>
  <conditionalFormatting sqref="AA8:AB8 AG8:AJ10 AF9:AF10">
    <cfRule type="beginsWith" dxfId="4" priority="522" operator="beginsWith" text="AUJ">
      <formula>LEFT((AA8),LEN("AUJ"))=("AUJ")</formula>
    </cfRule>
  </conditionalFormatting>
  <conditionalFormatting sqref="AA8:AB8 AG8:AJ10 AF9:AF10">
    <cfRule type="beginsWith" dxfId="5" priority="523" operator="beginsWith" text="REC">
      <formula>LEFT((AA8),LEN("REC"))=("REC")</formula>
    </cfRule>
  </conditionalFormatting>
  <conditionalFormatting sqref="AA8:AB8 AG8:AJ10 AF9:AF10">
    <cfRule type="beginsWith" dxfId="6" priority="524" operator="beginsWith" text="CLI">
      <formula>LEFT((AA8),LEN("CLI"))=("CLI")</formula>
    </cfRule>
  </conditionalFormatting>
  <conditionalFormatting sqref="AA8:AB8 AG8:AJ10 AF9:AF10">
    <cfRule type="beginsWith" dxfId="7" priority="525" operator="beginsWith" text="INT">
      <formula>LEFT((AA8),LEN("INT"))=("INT")</formula>
    </cfRule>
  </conditionalFormatting>
  <conditionalFormatting sqref="AA8:AB8 AG8:AJ10 AF9:AF10">
    <cfRule type="beginsWith" dxfId="8" priority="526" operator="beginsWith" text="CLIC">
      <formula>LEFT((AA8),LEN("CLIC"))=("CLIC")</formula>
    </cfRule>
  </conditionalFormatting>
  <conditionalFormatting sqref="M4:O14 R4:V6 Y4:Y14 Z4 AA4:AA11 AB4:AB12 AC4:AC14 AF4:AJ7 K6:L6 Z6:Z7 R8:S12 T8:T11 U8:V12 Z9:Z12 AF9:AJ9 L10 D11:F11 G11:H12 AF11 AG11:AJ12 S14:V14">
    <cfRule type="beginsWith" dxfId="0" priority="527" operator="beginsWith" text="PRE">
      <formula>LEFT((M4),LEN("PRE"))=("PRE")</formula>
    </cfRule>
  </conditionalFormatting>
  <conditionalFormatting sqref="M4:O14 R4:V6 Y4:Y14 Z4 AA4:AA11 AB4:AB12 AC4:AC14 AF4:AJ7 K6:L6 Z6:Z7 R8:S12 T8:T11 U8:V12 Z9:Z12 AF9:AJ9 L10 D11:F11 G11:H12 AF11 AG11:AJ12 S14:V14">
    <cfRule type="beginsWith" dxfId="1" priority="528" operator="beginsWith" text="VRE">
      <formula>LEFT((M4),LEN("VRE"))=("VRE")</formula>
    </cfRule>
  </conditionalFormatting>
  <conditionalFormatting sqref="M4:O14 R4:V6 Y4:Y14 Z4 AA4:AA11 AB4:AB12 AC4:AC14 AF4:AJ7 K6:L6 Z6:Z7 R8:S12 T8:T11 U8:V12 Z9:Z12 AF9:AJ9 L10 D11:F11 G11:H12 AF11 AG11:AJ12 S14:V14">
    <cfRule type="beginsWith" dxfId="2" priority="529" operator="beginsWith" text="ONL">
      <formula>LEFT((M4),LEN("ONL"))=("ONL")</formula>
    </cfRule>
  </conditionalFormatting>
  <conditionalFormatting sqref="M4:O14 R4:V6 Y4:Y14 Z4 AA4:AA11 AB4:AB12 AC4:AC14 AF4:AJ7 K6:L6 Z6:Z7 R8:S12 T8:T11 U8:V12 Z9:Z12 AF9:AJ9 L10 D11:F11 G11:H12 AF11 AG11:AJ12 S14:V14">
    <cfRule type="beginsWith" dxfId="3" priority="530" operator="beginsWith" text="ATR">
      <formula>LEFT((M4),LEN("ATR"))=("ATR")</formula>
    </cfRule>
  </conditionalFormatting>
  <conditionalFormatting sqref="M4:O14 R4:V6 Y4:Y14 Z4 AA4:AA11 AB4:AB12 AC4:AC14 AF4:AJ7 K6:L6 Z6:Z7 R8:S12 T8:T11 U8:V12 Z9:Z12 AF9:AJ9 L10 D11:F11 G11:H12 AF11 AG11:AJ12 S14:V14">
    <cfRule type="beginsWith" dxfId="4" priority="531" operator="beginsWith" text="AUJ">
      <formula>LEFT((M4),LEN("AUJ"))=("AUJ")</formula>
    </cfRule>
  </conditionalFormatting>
  <conditionalFormatting sqref="M4:O14 R4:V6 Y4:Y14 Z4 AA4:AA11 AB4:AB12 AC4:AC14 AF4:AJ7 K6:L6 Z6:Z7 R8:S12 T8:T11 U8:V12 Z9:Z12 AF9:AJ9 L10 D11:F11 G11:H12 AF11 AG11:AJ12 S14:V14">
    <cfRule type="beginsWith" dxfId="5" priority="532" operator="beginsWith" text="REC">
      <formula>LEFT((M4),LEN("REC"))=("REC")</formula>
    </cfRule>
  </conditionalFormatting>
  <conditionalFormatting sqref="M4:O14 R4:V6 Y4:Y14 Z4 AA4:AA11 AB4:AB12 AC4:AC14 AF4:AJ7 K6:L6 Z6:Z7 R8:S12 T8:T11 U8:V12 Z9:Z12 AF9:AJ9 L10 D11:F11 G11:H12 AF11 AG11:AJ12 S14:V14">
    <cfRule type="beginsWith" dxfId="6" priority="533" operator="beginsWith" text="CLI">
      <formula>LEFT((M4),LEN("CLI"))=("CLI")</formula>
    </cfRule>
  </conditionalFormatting>
  <conditionalFormatting sqref="M4:O14 R4:V6 Y4:Y14 Z4 AA4:AA11 AB4:AB12 AC4:AC14 AF4:AJ7 K6:L6 Z6:Z7 R8:S12 T8:T11 U8:V12 Z9:Z12 AF9:AJ9 L10 D11:F11 G11:H12 AF11 AG11:AJ12 S14:V14">
    <cfRule type="beginsWith" dxfId="7" priority="534" operator="beginsWith" text="INT">
      <formula>LEFT((M4),LEN("INT"))=("INT")</formula>
    </cfRule>
  </conditionalFormatting>
  <conditionalFormatting sqref="M4:O14 R4:V6 Y4:Y14 Z4 AA4:AA11 AB4:AB12 AC4:AC14 AF4:AJ7 K6:L6 Z6:Z7 R8:S12 T8:T11 U8:V12 Z9:Z12 AF9:AJ9 L10 D11:F11 G11:H12 AF11 AG11:AJ12 S14:V14">
    <cfRule type="beginsWith" dxfId="8" priority="535" operator="beginsWith" text="CLIC">
      <formula>LEFT((M4),LEN("CLIC"))=("CLIC")</formula>
    </cfRule>
  </conditionalFormatting>
  <conditionalFormatting sqref="T4:V14 Y5 AG6 AH6:AJ7 M7:N7 O7:O8 AA7:AB8 AC7 Y8 L10:O10 R12">
    <cfRule type="beginsWith" dxfId="0" priority="536" operator="beginsWith" text="PRE">
      <formula>LEFT((T4),LEN("PRE"))=("PRE")</formula>
    </cfRule>
  </conditionalFormatting>
  <conditionalFormatting sqref="T4:V14 Y5 AG6 AH6:AJ7 M7:N7 O7:O8 AA7:AB8 AC7 Y8 L10:O10 R12">
    <cfRule type="beginsWith" dxfId="1" priority="537" operator="beginsWith" text="VRE">
      <formula>LEFT((T4),LEN("VRE"))=("VRE")</formula>
    </cfRule>
  </conditionalFormatting>
  <conditionalFormatting sqref="T4:V14 Y5 AG6 AH6:AJ7 M7:N7 O7:O8 AA7:AB8 AC7 Y8 L10:O10 R12">
    <cfRule type="beginsWith" dxfId="2" priority="538" operator="beginsWith" text="ONL">
      <formula>LEFT((T4),LEN("ONL"))=("ONL")</formula>
    </cfRule>
  </conditionalFormatting>
  <conditionalFormatting sqref="T4:V14 Y5 AG6 AH6:AJ7 M7:N7 O7:O8 AA7:AB8 AC7 Y8 L10:O10 R12">
    <cfRule type="beginsWith" dxfId="3" priority="539" operator="beginsWith" text="ATR">
      <formula>LEFT((T4),LEN("ATR"))=("ATR")</formula>
    </cfRule>
  </conditionalFormatting>
  <conditionalFormatting sqref="T4:V14 Y5 AG6 AH6:AJ7 M7:N7 O7:O8 AA7:AB8 AC7 Y8 L10:O10 R12">
    <cfRule type="beginsWith" dxfId="4" priority="540" operator="beginsWith" text="AUJ">
      <formula>LEFT((T4),LEN("AUJ"))=("AUJ")</formula>
    </cfRule>
  </conditionalFormatting>
  <conditionalFormatting sqref="T4:V14 Y5 AG6 AH6:AJ7 M7:N7 O7:O8 AA7:AB8 AC7 Y8 L10:O10 R12">
    <cfRule type="beginsWith" dxfId="5" priority="541" operator="beginsWith" text="REC">
      <formula>LEFT((T4),LEN("REC"))=("REC")</formula>
    </cfRule>
  </conditionalFormatting>
  <conditionalFormatting sqref="T4:V14 Y5 AG6 AH6:AJ7 M7:N7 O7:O8 AA7:AB8 AC7 Y8 L10:O10 R12">
    <cfRule type="beginsWith" dxfId="6" priority="542" operator="beginsWith" text="CLI">
      <formula>LEFT((T4),LEN("CLI"))=("CLI")</formula>
    </cfRule>
  </conditionalFormatting>
  <conditionalFormatting sqref="T4:V14 Y5 AG6 AH6:AJ7 M7:N7 O7:O8 AA7:AB8 AC7 Y8 L10:O10 R12">
    <cfRule type="beginsWith" dxfId="7" priority="543" operator="beginsWith" text="INT">
      <formula>LEFT((T4),LEN("INT"))=("INT")</formula>
    </cfRule>
  </conditionalFormatting>
  <conditionalFormatting sqref="T4:V14 Y5 AG6 AH6:AJ7 M7:N7 O7:O8 AA7:AB8 AC7 Y8 L10:O10 R12">
    <cfRule type="beginsWith" dxfId="8" priority="544" operator="beginsWith" text="CLIC">
      <formula>LEFT((T4),LEN("CLIC"))=("CLIC")</formula>
    </cfRule>
  </conditionalFormatting>
  <conditionalFormatting sqref="N4:O14 R4:U5 Y4:Y5 Z4:AA4 AB4:AC7 AF4:AJ4 K5:M5 M8 R8:R12 S8:U11 V8:V12 Y8:Y9 Z9:AB9 AF9:AI9 K10:K14 L10:M12 AG12 AJ12 I13:J14 P14:V14">
    <cfRule type="beginsWith" dxfId="0" priority="545" operator="beginsWith" text="PRE">
      <formula>LEFT((N4),LEN("PRE"))=("PRE")</formula>
    </cfRule>
  </conditionalFormatting>
  <conditionalFormatting sqref="N4:O14 R4:U5 Y4:Y5 Z4:AA4 AB4:AC7 AF4:AJ4 K5:M5 M8 R8:R12 S8:U11 V8:V12 Y8:Y9 Z9:AB9 AF9:AI9 K10:K14 L10:M12 AG12 AJ12 I13:J14 P14:V14">
    <cfRule type="beginsWith" dxfId="1" priority="546" operator="beginsWith" text="VRE">
      <formula>LEFT((N4),LEN("VRE"))=("VRE")</formula>
    </cfRule>
  </conditionalFormatting>
  <conditionalFormatting sqref="N4:O14 R4:U5 Y4:Y5 Z4:AA4 AB4:AC7 AF4:AJ4 K5:M5 M8 R8:R12 S8:U11 V8:V12 Y8:Y9 Z9:AB9 AF9:AI9 K10:K14 L10:M12 AG12 AJ12 I13:J14 P14:V14">
    <cfRule type="beginsWith" dxfId="2" priority="547" operator="beginsWith" text="ONL">
      <formula>LEFT((N4),LEN("ONL"))=("ONL")</formula>
    </cfRule>
  </conditionalFormatting>
  <conditionalFormatting sqref="N4:O14 R4:U5 Y4:Y5 Z4:AA4 AB4:AC7 AF4:AJ4 K5:M5 M8 R8:R12 S8:U11 V8:V12 Y8:Y9 Z9:AB9 AF9:AI9 K10:K14 L10:M12 AG12 AJ12 I13:J14 P14:V14">
    <cfRule type="beginsWith" dxfId="3" priority="548" operator="beginsWith" text="ATR">
      <formula>LEFT((N4),LEN("ATR"))=("ATR")</formula>
    </cfRule>
  </conditionalFormatting>
  <conditionalFormatting sqref="N4:O14 R4:U5 Y4:Y5 Z4:AA4 AB4:AC7 AF4:AJ4 K5:M5 M8 R8:R12 S8:U11 V8:V12 Y8:Y9 Z9:AB9 AF9:AI9 K10:K14 L10:M12 AG12 AJ12 I13:J14 P14:V14">
    <cfRule type="beginsWith" dxfId="4" priority="549" operator="beginsWith" text="AUJ">
      <formula>LEFT((N4),LEN("AUJ"))=("AUJ")</formula>
    </cfRule>
  </conditionalFormatting>
  <conditionalFormatting sqref="N4:O14 R4:U5 Y4:Y5 Z4:AA4 AB4:AC7 AF4:AJ4 K5:M5 M8 R8:R12 S8:U11 V8:V12 Y8:Y9 Z9:AB9 AF9:AI9 K10:K14 L10:M12 AG12 AJ12 I13:J14 P14:V14">
    <cfRule type="beginsWith" dxfId="5" priority="550" operator="beginsWith" text="REC">
      <formula>LEFT((N4),LEN("REC"))=("REC")</formula>
    </cfRule>
  </conditionalFormatting>
  <conditionalFormatting sqref="N4:O14 R4:U5 Y4:Y5 Z4:AA4 AB4:AC7 AF4:AJ4 K5:M5 M8 R8:R12 S8:U11 V8:V12 Y8:Y9 Z9:AB9 AF9:AI9 K10:K14 L10:M12 AG12 AJ12 I13:J14 P14:V14">
    <cfRule type="beginsWith" dxfId="6" priority="551" operator="beginsWith" text="CLI">
      <formula>LEFT((N4),LEN("CLI"))=("CLI")</formula>
    </cfRule>
  </conditionalFormatting>
  <conditionalFormatting sqref="N4:O14 R4:U5 Y4:Y5 Z4:AA4 AB4:AC7 AF4:AJ4 K5:M5 M8 R8:R12 S8:U11 V8:V12 Y8:Y9 Z9:AB9 AF9:AI9 K10:K14 L10:M12 AG12 AJ12 I13:J14 P14:V14">
    <cfRule type="beginsWith" dxfId="7" priority="552" operator="beginsWith" text="INT">
      <formula>LEFT((N4),LEN("INT"))=("INT")</formula>
    </cfRule>
  </conditionalFormatting>
  <conditionalFormatting sqref="N4:O14 R4:U5 Y4:Y5 Z4:AA4 AB4:AC7 AF4:AJ4 K5:M5 M8 R8:R12 S8:U11 V8:V12 Y8:Y9 Z9:AB9 AF9:AI9 K10:K14 L10:M12 AG12 AJ12 I13:J14 P14:V14">
    <cfRule type="beginsWith" dxfId="8" priority="553" operator="beginsWith" text="CLIC">
      <formula>LEFT((N4),LEN("CLIC"))=("CLIC")</formula>
    </cfRule>
  </conditionalFormatting>
  <conditionalFormatting sqref="AC4:AC14 AF4:AF5 AG4:AI6 AJ4:AJ14 AF11:AI11">
    <cfRule type="beginsWith" dxfId="0" priority="554" operator="beginsWith" text="PRE">
      <formula>LEFT((AC4),LEN("PRE"))=("PRE")</formula>
    </cfRule>
  </conditionalFormatting>
  <conditionalFormatting sqref="AC4:AC14 AF4:AF5 AG4:AI6 AJ4:AJ14 AF11:AI11">
    <cfRule type="beginsWith" dxfId="1" priority="555" operator="beginsWith" text="VRE">
      <formula>LEFT((AC4),LEN("VRE"))=("VRE")</formula>
    </cfRule>
  </conditionalFormatting>
  <conditionalFormatting sqref="AC4:AC14 AF4:AF5 AG4:AI6 AJ4:AJ14 AF11:AI11">
    <cfRule type="beginsWith" dxfId="2" priority="556" operator="beginsWith" text="ONL">
      <formula>LEFT((AC4),LEN("ONL"))=("ONL")</formula>
    </cfRule>
  </conditionalFormatting>
  <conditionalFormatting sqref="AC4:AC14 AF4:AF5 AG4:AI6 AJ4:AJ14 AF11:AI11">
    <cfRule type="beginsWith" dxfId="3" priority="557" operator="beginsWith" text="ATR">
      <formula>LEFT((AC4),LEN("ATR"))=("ATR")</formula>
    </cfRule>
  </conditionalFormatting>
  <conditionalFormatting sqref="AC4:AC14 AF4:AF5 AG4:AI6 AJ4:AJ14 AF11:AI11">
    <cfRule type="beginsWith" dxfId="4" priority="558" operator="beginsWith" text="AUJ">
      <formula>LEFT((AC4),LEN("AUJ"))=("AUJ")</formula>
    </cfRule>
  </conditionalFormatting>
  <conditionalFormatting sqref="AC4:AC14 AF4:AF5 AG4:AI6 AJ4:AJ14 AF11:AI11">
    <cfRule type="beginsWith" dxfId="5" priority="559" operator="beginsWith" text="REC">
      <formula>LEFT((AC4),LEN("REC"))=("REC")</formula>
    </cfRule>
  </conditionalFormatting>
  <conditionalFormatting sqref="AC4:AC14 AF4:AF5 AG4:AI6 AJ4:AJ14 AF11:AI11">
    <cfRule type="beginsWith" dxfId="6" priority="560" operator="beginsWith" text="CLI">
      <formula>LEFT((AC4),LEN("CLI"))=("CLI")</formula>
    </cfRule>
  </conditionalFormatting>
  <conditionalFormatting sqref="AC4:AC14 AF4:AF5 AG4:AI6 AJ4:AJ14 AF11:AI11">
    <cfRule type="beginsWith" dxfId="7" priority="561" operator="beginsWith" text="INT">
      <formula>LEFT((AC4),LEN("INT"))=("INT")</formula>
    </cfRule>
  </conditionalFormatting>
  <conditionalFormatting sqref="AC4:AC14 AF4:AF5 AG4:AI6 AJ4:AJ14 AF11:AI11">
    <cfRule type="beginsWith" dxfId="8" priority="562" operator="beginsWith" text="CLIC">
      <formula>LEFT((AC4),LEN("CLIC"))=("CLIC")</formula>
    </cfRule>
  </conditionalFormatting>
  <conditionalFormatting sqref="T4:T6 V4:V6 Y4:Y14 AC4:AC14 AF4:AJ6 AB5:AB7 K6:L6 R6:S6 U6 Z6:AA7 AF9 AJ9 Z10:AA11 AB10:AB12 D11:H11 AF11 AG11:AJ12">
    <cfRule type="beginsWith" dxfId="0" priority="563" operator="beginsWith" text="PRE">
      <formula>LEFT((T4),LEN("PRE"))=("PRE")</formula>
    </cfRule>
  </conditionalFormatting>
  <conditionalFormatting sqref="T4:T6 V4:V6 Y4:Y14 AC4:AC14 AF4:AJ6 AB5:AB7 K6:L6 R6:S6 U6 Z6:AA7 AF9 AJ9 Z10:AA11 AB10:AB12 D11:H11 AF11 AG11:AJ12">
    <cfRule type="beginsWith" dxfId="1" priority="564" operator="beginsWith" text="VRE">
      <formula>LEFT((T4),LEN("VRE"))=("VRE")</formula>
    </cfRule>
  </conditionalFormatting>
  <conditionalFormatting sqref="T4:T6 V4:V6 Y4:Y14 AC4:AC14 AF4:AJ6 AB5:AB7 K6:L6 R6:S6 U6 Z6:AA7 AF9 AJ9 Z10:AA11 AB10:AB12 D11:H11 AF11 AG11:AJ12">
    <cfRule type="beginsWith" dxfId="2" priority="565" operator="beginsWith" text="ONL">
      <formula>LEFT((T4),LEN("ONL"))=("ONL")</formula>
    </cfRule>
  </conditionalFormatting>
  <conditionalFormatting sqref="T4:T6 V4:V6 Y4:Y14 AC4:AC14 AF4:AJ6 AB5:AB7 K6:L6 R6:S6 U6 Z6:AA7 AF9 AJ9 Z10:AA11 AB10:AB12 D11:H11 AF11 AG11:AJ12">
    <cfRule type="beginsWith" dxfId="3" priority="566" operator="beginsWith" text="ATR">
      <formula>LEFT((T4),LEN("ATR"))=("ATR")</formula>
    </cfRule>
  </conditionalFormatting>
  <conditionalFormatting sqref="T4:T6 V4:V6 Y4:Y14 AC4:AC14 AF4:AJ6 AB5:AB7 K6:L6 R6:S6 U6 Z6:AA7 AF9 AJ9 Z10:AA11 AB10:AB12 D11:H11 AF11 AG11:AJ12">
    <cfRule type="beginsWith" dxfId="4" priority="567" operator="beginsWith" text="AUJ">
      <formula>LEFT((T4),LEN("AUJ"))=("AUJ")</formula>
    </cfRule>
  </conditionalFormatting>
  <conditionalFormatting sqref="T4:T6 V4:V6 Y4:Y14 AC4:AC14 AF4:AJ6 AB5:AB7 K6:L6 R6:S6 U6 Z6:AA7 AF9 AJ9 Z10:AA11 AB10:AB12 D11:H11 AF11 AG11:AJ12">
    <cfRule type="beginsWith" dxfId="5" priority="568" operator="beginsWith" text="REC">
      <formula>LEFT((T4),LEN("REC"))=("REC")</formula>
    </cfRule>
  </conditionalFormatting>
  <conditionalFormatting sqref="T4:T6 V4:V6 Y4:Y14 AC4:AC14 AF4:AJ6 AB5:AB7 K6:L6 R6:S6 U6 Z6:AA7 AF9 AJ9 Z10:AA11 AB10:AB12 D11:H11 AF11 AG11:AJ12">
    <cfRule type="beginsWith" dxfId="6" priority="569" operator="beginsWith" text="CLI">
      <formula>LEFT((T4),LEN("CLI"))=("CLI")</formula>
    </cfRule>
  </conditionalFormatting>
  <conditionalFormatting sqref="T4:T6 V4:V6 Y4:Y14 AC4:AC14 AF4:AJ6 AB5:AB7 K6:L6 R6:S6 U6 Z6:AA7 AF9 AJ9 Z10:AA11 AB10:AB12 D11:H11 AF11 AG11:AJ12">
    <cfRule type="beginsWith" dxfId="7" priority="570" operator="beginsWith" text="INT">
      <formula>LEFT((T4),LEN("INT"))=("INT")</formula>
    </cfRule>
  </conditionalFormatting>
  <conditionalFormatting sqref="T4:T6 V4:V6 Y4:Y14 AC4:AC14 AF4:AJ6 AB5:AB7 K6:L6 R6:S6 U6 Z6:AA7 AF9 AJ9 Z10:AA11 AB10:AB12 D11:H11 AF11 AG11:AJ12">
    <cfRule type="beginsWith" dxfId="8" priority="571" operator="beginsWith" text="CLIC">
      <formula>LEFT((T4),LEN("CLIC"))=("CLIC")</formula>
    </cfRule>
  </conditionalFormatting>
  <conditionalFormatting sqref="T4:T7 V4:V6 Y4:Y14 AC4:AC14 AF4:AF6 AG4:AI7 AJ4:AJ6 AB5:AB7 K6:L6 R6 S6:S7 U6:U7 Z6:AA7 AF9 AJ9 Z10:AA11 AB10:AB12 D11:H11 AF11 AG11:AJ12">
    <cfRule type="beginsWith" dxfId="0" priority="572" operator="beginsWith" text="PRE">
      <formula>LEFT((T4),LEN("PRE"))=("PRE")</formula>
    </cfRule>
  </conditionalFormatting>
  <conditionalFormatting sqref="T4:T7 V4:V6 Y4:Y14 AC4:AC14 AF4:AF6 AG4:AI7 AJ4:AJ6 AB5:AB7 K6:L6 R6 S6:S7 U6:U7 Z6:AA7 AF9 AJ9 Z10:AA11 AB10:AB12 D11:H11 AF11 AG11:AJ12">
    <cfRule type="beginsWith" dxfId="1" priority="573" operator="beginsWith" text="VRE">
      <formula>LEFT((T4),LEN("VRE"))=("VRE")</formula>
    </cfRule>
  </conditionalFormatting>
  <conditionalFormatting sqref="T4:T7 V4:V6 Y4:Y14 AC4:AC14 AF4:AF6 AG4:AI7 AJ4:AJ6 AB5:AB7 K6:L6 R6 S6:S7 U6:U7 Z6:AA7 AF9 AJ9 Z10:AA11 AB10:AB12 D11:H11 AF11 AG11:AJ12">
    <cfRule type="beginsWith" dxfId="2" priority="574" operator="beginsWith" text="ONL">
      <formula>LEFT((T4),LEN("ONL"))=("ONL")</formula>
    </cfRule>
  </conditionalFormatting>
  <conditionalFormatting sqref="T4:T7 V4:V6 Y4:Y14 AC4:AC14 AF4:AF6 AG4:AI7 AJ4:AJ6 AB5:AB7 K6:L6 R6 S6:S7 U6:U7 Z6:AA7 AF9 AJ9 Z10:AA11 AB10:AB12 D11:H11 AF11 AG11:AJ12">
    <cfRule type="beginsWith" dxfId="3" priority="575" operator="beginsWith" text="ATR">
      <formula>LEFT((T4),LEN("ATR"))=("ATR")</formula>
    </cfRule>
  </conditionalFormatting>
  <conditionalFormatting sqref="T4:T7 V4:V6 Y4:Y14 AC4:AC14 AF4:AF6 AG4:AI7 AJ4:AJ6 AB5:AB7 K6:L6 R6 S6:S7 U6:U7 Z6:AA7 AF9 AJ9 Z10:AA11 AB10:AB12 D11:H11 AF11 AG11:AJ12">
    <cfRule type="beginsWith" dxfId="4" priority="576" operator="beginsWith" text="AUJ">
      <formula>LEFT((T4),LEN("AUJ"))=("AUJ")</formula>
    </cfRule>
  </conditionalFormatting>
  <conditionalFormatting sqref="T4:T7 V4:V6 Y4:Y14 AC4:AC14 AF4:AF6 AG4:AI7 AJ4:AJ6 AB5:AB7 K6:L6 R6 S6:S7 U6:U7 Z6:AA7 AF9 AJ9 Z10:AA11 AB10:AB12 D11:H11 AF11 AG11:AJ12">
    <cfRule type="beginsWith" dxfId="5" priority="577" operator="beginsWith" text="REC">
      <formula>LEFT((T4),LEN("REC"))=("REC")</formula>
    </cfRule>
  </conditionalFormatting>
  <conditionalFormatting sqref="T4:T7 V4:V6 Y4:Y14 AC4:AC14 AF4:AF6 AG4:AI7 AJ4:AJ6 AB5:AB7 K6:L6 R6 S6:S7 U6:U7 Z6:AA7 AF9 AJ9 Z10:AA11 AB10:AB12 D11:H11 AF11 AG11:AJ12">
    <cfRule type="beginsWith" dxfId="6" priority="578" operator="beginsWith" text="CLI">
      <formula>LEFT((T4),LEN("CLI"))=("CLI")</formula>
    </cfRule>
  </conditionalFormatting>
  <conditionalFormatting sqref="T4:T7 V4:V6 Y4:Y14 AC4:AC14 AF4:AF6 AG4:AI7 AJ4:AJ6 AB5:AB7 K6:L6 R6 S6:S7 U6:U7 Z6:AA7 AF9 AJ9 Z10:AA11 AB10:AB12 D11:H11 AF11 AG11:AJ12">
    <cfRule type="beginsWith" dxfId="7" priority="579" operator="beginsWith" text="INT">
      <formula>LEFT((T4),LEN("INT"))=("INT")</formula>
    </cfRule>
  </conditionalFormatting>
  <conditionalFormatting sqref="T4:T7 V4:V6 Y4:Y14 AC4:AC14 AF4:AF6 AG4:AI7 AJ4:AJ6 AB5:AB7 K6:L6 R6 S6:S7 U6:U7 Z6:AA7 AF9 AJ9 Z10:AA11 AB10:AB12 D11:H11 AF11 AG11:AJ12">
    <cfRule type="beginsWith" dxfId="8" priority="580" operator="beginsWith" text="CLIC">
      <formula>LEFT((T4),LEN("CLIC"))=("CLIC")</formula>
    </cfRule>
  </conditionalFormatting>
  <conditionalFormatting sqref="V4 Y5:AC7 AF5:AI5">
    <cfRule type="beginsWith" dxfId="0" priority="581" operator="beginsWith" text="PRE">
      <formula>LEFT((V4),LEN("PRE"))=("PRE")</formula>
    </cfRule>
  </conditionalFormatting>
  <conditionalFormatting sqref="V4 Y5:AC7 AF5:AI5">
    <cfRule type="beginsWith" dxfId="1" priority="582" operator="beginsWith" text="VRE">
      <formula>LEFT((V4),LEN("VRE"))=("VRE")</formula>
    </cfRule>
  </conditionalFormatting>
  <conditionalFormatting sqref="V4 Y5:AC7 AF5:AI5">
    <cfRule type="beginsWith" dxfId="2" priority="583" operator="beginsWith" text="ONL">
      <formula>LEFT((V4),LEN("ONL"))=("ONL")</formula>
    </cfRule>
  </conditionalFormatting>
  <conditionalFormatting sqref="V4 Y5:AC7 AF5:AI5">
    <cfRule type="beginsWith" dxfId="3" priority="584" operator="beginsWith" text="ATR">
      <formula>LEFT((V4),LEN("ATR"))=("ATR")</formula>
    </cfRule>
  </conditionalFormatting>
  <conditionalFormatting sqref="V4 Y5:AC7 AF5:AI5">
    <cfRule type="beginsWith" dxfId="4" priority="585" operator="beginsWith" text="AUJ">
      <formula>LEFT((V4),LEN("AUJ"))=("AUJ")</formula>
    </cfRule>
  </conditionalFormatting>
  <conditionalFormatting sqref="V4 Y5:AC7 AF5:AI5">
    <cfRule type="beginsWith" dxfId="5" priority="586" operator="beginsWith" text="REC">
      <formula>LEFT((V4),LEN("REC"))=("REC")</formula>
    </cfRule>
  </conditionalFormatting>
  <conditionalFormatting sqref="V4 Y5:AC7 AF5:AI5">
    <cfRule type="beginsWith" dxfId="6" priority="587" operator="beginsWith" text="CLI">
      <formula>LEFT((V4),LEN("CLI"))=("CLI")</formula>
    </cfRule>
  </conditionalFormatting>
  <conditionalFormatting sqref="V4 Y5:AC7 AF5:AI5">
    <cfRule type="beginsWith" dxfId="7" priority="588" operator="beginsWith" text="INT">
      <formula>LEFT((V4),LEN("INT"))=("INT")</formula>
    </cfRule>
  </conditionalFormatting>
  <conditionalFormatting sqref="V4 Y5:AC7 AF5:AI5">
    <cfRule type="beginsWith" dxfId="8" priority="589" operator="beginsWith" text="CLIC">
      <formula>LEFT((V4),LEN("CLIC"))=("CLIC")</formula>
    </cfRule>
  </conditionalFormatting>
  <conditionalFormatting sqref="L6 Z6:AC7 AG6:AJ6">
    <cfRule type="beginsWith" dxfId="0" priority="590" operator="beginsWith" text="PRE">
      <formula>LEFT((L6),LEN("PRE"))=("PRE")</formula>
    </cfRule>
  </conditionalFormatting>
  <conditionalFormatting sqref="L6 Z6:AC7 AG6:AJ6">
    <cfRule type="beginsWith" dxfId="1" priority="591" operator="beginsWith" text="VRE">
      <formula>LEFT((L6),LEN("VRE"))=("VRE")</formula>
    </cfRule>
  </conditionalFormatting>
  <conditionalFormatting sqref="L6 Z6:AC7 AG6:AJ6">
    <cfRule type="beginsWith" dxfId="2" priority="592" operator="beginsWith" text="ONL">
      <formula>LEFT((L6),LEN("ONL"))=("ONL")</formula>
    </cfRule>
  </conditionalFormatting>
  <conditionalFormatting sqref="L6 Z6:AC7 AG6:AJ6">
    <cfRule type="beginsWith" dxfId="3" priority="593" operator="beginsWith" text="ATR">
      <formula>LEFT((L6),LEN("ATR"))=("ATR")</formula>
    </cfRule>
  </conditionalFormatting>
  <conditionalFormatting sqref="L6 Z6:AC7 AG6:AJ6">
    <cfRule type="beginsWith" dxfId="4" priority="594" operator="beginsWith" text="AUJ">
      <formula>LEFT((L6),LEN("AUJ"))=("AUJ")</formula>
    </cfRule>
  </conditionalFormatting>
  <conditionalFormatting sqref="L6 Z6:AC7 AG6:AJ6">
    <cfRule type="beginsWith" dxfId="5" priority="595" operator="beginsWith" text="REC">
      <formula>LEFT((L6),LEN("REC"))=("REC")</formula>
    </cfRule>
  </conditionalFormatting>
  <conditionalFormatting sqref="L6 Z6:AC7 AG6:AJ6">
    <cfRule type="beginsWith" dxfId="6" priority="596" operator="beginsWith" text="CLI">
      <formula>LEFT((L6),LEN("CLI"))=("CLI")</formula>
    </cfRule>
  </conditionalFormatting>
  <conditionalFormatting sqref="L6 Z6:AC7 AG6:AJ6">
    <cfRule type="beginsWith" dxfId="7" priority="597" operator="beginsWith" text="INT">
      <formula>LEFT((L6),LEN("INT"))=("INT")</formula>
    </cfRule>
  </conditionalFormatting>
  <conditionalFormatting sqref="L6 Z6:AC7 AG6:AJ6">
    <cfRule type="beginsWith" dxfId="8" priority="598" operator="beginsWith" text="CLIC">
      <formula>LEFT((L6),LEN("CLIC"))=("CLIC")</formula>
    </cfRule>
  </conditionalFormatting>
  <conditionalFormatting sqref="Z4:Z9 AA4:AC14 AF4:AF5 AG4:AJ14 L6 R9:V9 Y10 Z11:Z14 AF11 R12 Y12">
    <cfRule type="beginsWith" dxfId="0" priority="599" operator="beginsWith" text="PRE">
      <formula>LEFT((Z4),LEN("PRE"))=("PRE")</formula>
    </cfRule>
  </conditionalFormatting>
  <conditionalFormatting sqref="Z4:Z9 AA4:AC14 AF4:AF5 AG4:AJ14 L6 R9:V9 Y10 Z11:Z14 AF11 R12 Y12">
    <cfRule type="beginsWith" dxfId="1" priority="600" operator="beginsWith" text="VRE">
      <formula>LEFT((Z4),LEN("VRE"))=("VRE")</formula>
    </cfRule>
  </conditionalFormatting>
  <conditionalFormatting sqref="Z4:Z9 AA4:AC14 AF4:AF5 AG4:AJ14 L6 R9:V9 Y10 Z11:Z14 AF11 R12 Y12">
    <cfRule type="beginsWith" dxfId="2" priority="601" operator="beginsWith" text="ONL">
      <formula>LEFT((Z4),LEN("ONL"))=("ONL")</formula>
    </cfRule>
  </conditionalFormatting>
  <conditionalFormatting sqref="Z4:Z9 AA4:AC14 AF4:AF5 AG4:AJ14 L6 R9:V9 Y10 Z11:Z14 AF11 R12 Y12">
    <cfRule type="beginsWith" dxfId="3" priority="602" operator="beginsWith" text="ATR">
      <formula>LEFT((Z4),LEN("ATR"))=("ATR")</formula>
    </cfRule>
  </conditionalFormatting>
  <conditionalFormatting sqref="Z4:Z9 AA4:AC14 AF4:AF5 AG4:AJ14 L6 R9:V9 Y10 Z11:Z14 AF11 R12 Y12">
    <cfRule type="beginsWith" dxfId="4" priority="603" operator="beginsWith" text="AUJ">
      <formula>LEFT((Z4),LEN("AUJ"))=("AUJ")</formula>
    </cfRule>
  </conditionalFormatting>
  <conditionalFormatting sqref="Z4:Z9 AA4:AC14 AF4:AF5 AG4:AJ14 L6 R9:V9 Y10 Z11:Z14 AF11 R12 Y12">
    <cfRule type="beginsWith" dxfId="5" priority="604" operator="beginsWith" text="REC">
      <formula>LEFT((Z4),LEN("REC"))=("REC")</formula>
    </cfRule>
  </conditionalFormatting>
  <conditionalFormatting sqref="Z4:Z9 AA4:AC14 AF4:AF5 AG4:AJ14 L6 R9:V9 Y10 Z11:Z14 AF11 R12 Y12">
    <cfRule type="beginsWith" dxfId="6" priority="605" operator="beginsWith" text="CLI">
      <formula>LEFT((Z4),LEN("CLI"))=("CLI")</formula>
    </cfRule>
  </conditionalFormatting>
  <conditionalFormatting sqref="Z4:Z9 AA4:AC14 AF4:AF5 AG4:AJ14 L6 R9:V9 Y10 Z11:Z14 AF11 R12 Y12">
    <cfRule type="beginsWith" dxfId="7" priority="606" operator="beginsWith" text="INT">
      <formula>LEFT((Z4),LEN("INT"))=("INT")</formula>
    </cfRule>
  </conditionalFormatting>
  <conditionalFormatting sqref="Z4:Z9 AA4:AC14 AF4:AF5 AG4:AJ14 L6 R9:V9 Y10 Z11:Z14 AF11 R12 Y12">
    <cfRule type="beginsWith" dxfId="8" priority="607" operator="beginsWith" text="CLIC">
      <formula>LEFT((Z4),LEN("CLIC"))=("CLIC")</formula>
    </cfRule>
  </conditionalFormatting>
  <conditionalFormatting sqref="T4:T6 V4:V6 Y4:Y14 AC4:AC14 AF4:AJ6 S5:S6 AB5:AB7 K6:L6 R6 U6 Z6:AA7 AF9 AJ9 Z10:AA11 AB10:AB12 D11:H11 AF11 AG11:AJ12">
    <cfRule type="beginsWith" dxfId="0" priority="608" operator="beginsWith" text="PRE">
      <formula>LEFT((T4),LEN("PRE"))=("PRE")</formula>
    </cfRule>
  </conditionalFormatting>
  <conditionalFormatting sqref="T4:T6 V4:V6 Y4:Y14 AC4:AC14 AF4:AJ6 S5:S6 AB5:AB7 K6:L6 R6 U6 Z6:AA7 AF9 AJ9 Z10:AA11 AB10:AB12 D11:H11 AF11 AG11:AJ12">
    <cfRule type="beginsWith" dxfId="1" priority="609" operator="beginsWith" text="VRE">
      <formula>LEFT((T4),LEN("VRE"))=("VRE")</formula>
    </cfRule>
  </conditionalFormatting>
  <conditionalFormatting sqref="T4:T6 V4:V6 Y4:Y14 AC4:AC14 AF4:AJ6 S5:S6 AB5:AB7 K6:L6 R6 U6 Z6:AA7 AF9 AJ9 Z10:AA11 AB10:AB12 D11:H11 AF11 AG11:AJ12">
    <cfRule type="beginsWith" dxfId="2" priority="610" operator="beginsWith" text="ONL">
      <formula>LEFT((T4),LEN("ONL"))=("ONL")</formula>
    </cfRule>
  </conditionalFormatting>
  <conditionalFormatting sqref="T4:T6 V4:V6 Y4:Y14 AC4:AC14 AF4:AJ6 S5:S6 AB5:AB7 K6:L6 R6 U6 Z6:AA7 AF9 AJ9 Z10:AA11 AB10:AB12 D11:H11 AF11 AG11:AJ12">
    <cfRule type="beginsWith" dxfId="3" priority="611" operator="beginsWith" text="ATR">
      <formula>LEFT((T4),LEN("ATR"))=("ATR")</formula>
    </cfRule>
  </conditionalFormatting>
  <conditionalFormatting sqref="T4:T6 V4:V6 Y4:Y14 AC4:AC14 AF4:AJ6 S5:S6 AB5:AB7 K6:L6 R6 U6 Z6:AA7 AF9 AJ9 Z10:AA11 AB10:AB12 D11:H11 AF11 AG11:AJ12">
    <cfRule type="beginsWith" dxfId="4" priority="612" operator="beginsWith" text="AUJ">
      <formula>LEFT((T4),LEN("AUJ"))=("AUJ")</formula>
    </cfRule>
  </conditionalFormatting>
  <conditionalFormatting sqref="T4:T6 V4:V6 Y4:Y14 AC4:AC14 AF4:AJ6 S5:S6 AB5:AB7 K6:L6 R6 U6 Z6:AA7 AF9 AJ9 Z10:AA11 AB10:AB12 D11:H11 AF11 AG11:AJ12">
    <cfRule type="beginsWith" dxfId="5" priority="613" operator="beginsWith" text="REC">
      <formula>LEFT((T4),LEN("REC"))=("REC")</formula>
    </cfRule>
  </conditionalFormatting>
  <conditionalFormatting sqref="T4:T6 V4:V6 Y4:Y14 AC4:AC14 AF4:AJ6 S5:S6 AB5:AB7 K6:L6 R6 U6 Z6:AA7 AF9 AJ9 Z10:AA11 AB10:AB12 D11:H11 AF11 AG11:AJ12">
    <cfRule type="beginsWith" dxfId="6" priority="614" operator="beginsWith" text="CLI">
      <formula>LEFT((T4),LEN("CLI"))=("CLI")</formula>
    </cfRule>
  </conditionalFormatting>
  <conditionalFormatting sqref="T4:T6 V4:V6 Y4:Y14 AC4:AC14 AF4:AJ6 S5:S6 AB5:AB7 K6:L6 R6 U6 Z6:AA7 AF9 AJ9 Z10:AA11 AB10:AB12 D11:H11 AF11 AG11:AJ12">
    <cfRule type="beginsWith" dxfId="7" priority="615" operator="beginsWith" text="INT">
      <formula>LEFT((T4),LEN("INT"))=("INT")</formula>
    </cfRule>
  </conditionalFormatting>
  <conditionalFormatting sqref="T4:T6 V4:V6 Y4:Y14 AC4:AC14 AF4:AJ6 S5:S6 AB5:AB7 K6:L6 R6 U6 Z6:AA7 AF9 AJ9 Z10:AA11 AB10:AB12 D11:H11 AF11 AG11:AJ12">
    <cfRule type="beginsWith" dxfId="8" priority="616" operator="beginsWith" text="CLIC">
      <formula>LEFT((T4),LEN("CLIC"))=("CLIC")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 L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5.71"/>
    <col customWidth="1" min="2" max="2" width="33.86"/>
    <col customWidth="1" min="3" max="3" width="13.86"/>
    <col customWidth="1" min="4" max="8" width="20.71"/>
    <col customWidth="1" min="9" max="9" width="12.71"/>
    <col customWidth="1" min="10" max="10" width="12.86"/>
    <col customWidth="1" min="11" max="11" width="20.71"/>
    <col customWidth="1" min="12" max="13" width="23.29"/>
    <col customWidth="1" min="14" max="14" width="23.43"/>
    <col customWidth="1" min="15" max="15" width="23.29"/>
    <col customWidth="1" min="16" max="17" width="12.71"/>
    <col customWidth="1" min="18" max="19" width="20.71"/>
    <col customWidth="1" min="20" max="20" width="22.43"/>
    <col customWidth="1" min="21" max="21" width="22.14"/>
    <col customWidth="1" min="22" max="22" width="23.0"/>
    <col customWidth="1" min="23" max="24" width="20.43"/>
    <col customWidth="1" min="25" max="29" width="20.71"/>
    <col customWidth="1" min="30" max="30" width="15.43"/>
    <col customWidth="1" min="31" max="31" width="12.71"/>
    <col customWidth="1" min="32" max="36" width="22.86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89"/>
      <c r="C1" s="3" t="s">
        <v>66</v>
      </c>
      <c r="D1" s="4">
        <v>2026.0</v>
      </c>
      <c r="E1" s="72" t="s">
        <v>470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4">
        <v>2026.0</v>
      </c>
      <c r="S1" s="72" t="s">
        <v>470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22</v>
      </c>
      <c r="B2" s="91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COUNTA(B4:B9)</f>
        <v>6</v>
      </c>
      <c r="B3" s="73" t="s">
        <v>2</v>
      </c>
      <c r="C3" s="23" t="s">
        <v>3</v>
      </c>
      <c r="D3" s="24">
        <f>Ago!AF3</f>
        <v>46258</v>
      </c>
      <c r="E3" s="25">
        <f t="shared" ref="E3:AJ3" si="2">D3+1</f>
        <v>46259</v>
      </c>
      <c r="F3" s="25">
        <f t="shared" si="2"/>
        <v>46260</v>
      </c>
      <c r="G3" s="25">
        <f t="shared" si="2"/>
        <v>46261</v>
      </c>
      <c r="H3" s="25">
        <f t="shared" si="2"/>
        <v>46262</v>
      </c>
      <c r="I3" s="26">
        <f t="shared" si="2"/>
        <v>46263</v>
      </c>
      <c r="J3" s="26">
        <f t="shared" si="2"/>
        <v>46264</v>
      </c>
      <c r="K3" s="25">
        <f t="shared" si="2"/>
        <v>46265</v>
      </c>
      <c r="L3" s="25">
        <f t="shared" si="2"/>
        <v>46266</v>
      </c>
      <c r="M3" s="25">
        <f t="shared" si="2"/>
        <v>46267</v>
      </c>
      <c r="N3" s="25">
        <f t="shared" si="2"/>
        <v>46268</v>
      </c>
      <c r="O3" s="25">
        <f t="shared" si="2"/>
        <v>46269</v>
      </c>
      <c r="P3" s="26">
        <f t="shared" si="2"/>
        <v>46270</v>
      </c>
      <c r="Q3" s="26">
        <f t="shared" si="2"/>
        <v>46271</v>
      </c>
      <c r="R3" s="25">
        <f t="shared" si="2"/>
        <v>46272</v>
      </c>
      <c r="S3" s="25">
        <f t="shared" si="2"/>
        <v>46273</v>
      </c>
      <c r="T3" s="25">
        <f t="shared" si="2"/>
        <v>46274</v>
      </c>
      <c r="U3" s="25">
        <f t="shared" si="2"/>
        <v>46275</v>
      </c>
      <c r="V3" s="25">
        <f t="shared" si="2"/>
        <v>46276</v>
      </c>
      <c r="W3" s="26">
        <f t="shared" si="2"/>
        <v>46277</v>
      </c>
      <c r="X3" s="26">
        <f t="shared" si="2"/>
        <v>46278</v>
      </c>
      <c r="Y3" s="25">
        <f t="shared" si="2"/>
        <v>46279</v>
      </c>
      <c r="Z3" s="25">
        <f t="shared" si="2"/>
        <v>46280</v>
      </c>
      <c r="AA3" s="25">
        <f t="shared" si="2"/>
        <v>46281</v>
      </c>
      <c r="AB3" s="25">
        <f t="shared" si="2"/>
        <v>46282</v>
      </c>
      <c r="AC3" s="25">
        <f t="shared" si="2"/>
        <v>46283</v>
      </c>
      <c r="AD3" s="26">
        <f t="shared" si="2"/>
        <v>46284</v>
      </c>
      <c r="AE3" s="26">
        <f t="shared" si="2"/>
        <v>46285</v>
      </c>
      <c r="AF3" s="25">
        <f t="shared" si="2"/>
        <v>46286</v>
      </c>
      <c r="AG3" s="25">
        <f t="shared" si="2"/>
        <v>46287</v>
      </c>
      <c r="AH3" s="25">
        <f t="shared" si="2"/>
        <v>46288</v>
      </c>
      <c r="AI3" s="25">
        <f t="shared" si="2"/>
        <v>46289</v>
      </c>
      <c r="AJ3" s="25">
        <f t="shared" si="2"/>
        <v>46290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>
      <c r="A4" s="29">
        <v>46266.0</v>
      </c>
      <c r="B4" s="30" t="s">
        <v>7</v>
      </c>
      <c r="C4" s="31" t="s">
        <v>8</v>
      </c>
      <c r="D4" s="115" t="str">
        <f>Ago!AF4</f>
        <v>CLI - TOp SKT130 e SKT110S - Ferro+ - Ouro Preto/MG</v>
      </c>
      <c r="E4" s="115" t="str">
        <f>Ago!AG4</f>
        <v>AUJ - Exame periódico</v>
      </c>
      <c r="F4" s="115" t="str">
        <f>Ago!AH4</f>
        <v>CLI - TOp SKT130 e SKT110S - Ferro+ - Ouro Preto/MG</v>
      </c>
      <c r="G4" s="115" t="str">
        <f>Ago!AI4</f>
        <v>CLI - TOp SKT130 e SKT110S - Ferro+ - Ouro Preto/MG</v>
      </c>
      <c r="H4" s="115" t="str">
        <f>Ago!AJ4</f>
        <v>CLI - TOp SKT130 e SKT110S - Ferro+ - Ouro Preto/MG</v>
      </c>
      <c r="I4" s="34"/>
      <c r="J4" s="34"/>
      <c r="K4" s="35" t="s">
        <v>471</v>
      </c>
      <c r="L4" s="35" t="s">
        <v>472</v>
      </c>
      <c r="M4" s="35" t="s">
        <v>473</v>
      </c>
      <c r="N4" s="130" t="s">
        <v>118</v>
      </c>
      <c r="O4" s="130" t="s">
        <v>118</v>
      </c>
      <c r="P4" s="108"/>
      <c r="Q4" s="108"/>
      <c r="R4" s="35" t="s">
        <v>278</v>
      </c>
      <c r="S4" s="35" t="s">
        <v>471</v>
      </c>
      <c r="T4" s="35" t="s">
        <v>474</v>
      </c>
      <c r="U4" s="130" t="s">
        <v>118</v>
      </c>
      <c r="V4" s="130" t="s">
        <v>118</v>
      </c>
      <c r="W4" s="108"/>
      <c r="X4" s="108"/>
      <c r="Y4" s="130" t="s">
        <v>118</v>
      </c>
      <c r="Z4" s="35" t="s">
        <v>475</v>
      </c>
      <c r="AA4" s="130" t="s">
        <v>118</v>
      </c>
      <c r="AB4" s="35" t="s">
        <v>431</v>
      </c>
      <c r="AC4" s="35" t="s">
        <v>431</v>
      </c>
      <c r="AD4" s="108"/>
      <c r="AE4" s="108"/>
      <c r="AF4" s="130" t="s">
        <v>118</v>
      </c>
      <c r="AG4" s="130" t="s">
        <v>118</v>
      </c>
      <c r="AH4" s="130" t="s">
        <v>118</v>
      </c>
      <c r="AI4" s="130" t="s">
        <v>118</v>
      </c>
      <c r="AJ4" s="130" t="s">
        <v>118</v>
      </c>
      <c r="AK4" s="40"/>
      <c r="AL4" s="12">
        <f t="shared" ref="AL4:AL13" si="3">$A$2-(COUNTIF(L4:AJ4,"AUJ*"))</f>
        <v>21</v>
      </c>
      <c r="AM4" s="12">
        <f t="shared" ref="AM4:AM13" si="4">(COUNTIF(L4:AJ4,"CLI*")+COUNTIF(L4:AJ4,"ATR*")+COUNTIF(L4:AJ4,"INT*")+COUNTIF(L4:AJ4,"VRE*")+COUNTIF(L4:AJ4,"ONL*"))</f>
        <v>18</v>
      </c>
      <c r="AN4" s="41">
        <f t="shared" ref="AN4:AN13" si="5">IFERROR(AM4/AL4,0)</f>
        <v>0.8571428571</v>
      </c>
      <c r="AO4" s="13"/>
      <c r="AP4" s="42" t="s">
        <v>16</v>
      </c>
      <c r="AQ4" s="12">
        <f t="shared" ref="AQ4:AQ12" si="6">AK17</f>
        <v>112</v>
      </c>
      <c r="AR4" s="13"/>
      <c r="AS4" s="41">
        <f>AN16</f>
        <v>0.7512690355</v>
      </c>
    </row>
    <row r="5" ht="61.5" customHeight="1">
      <c r="A5" s="29">
        <v>46295.0</v>
      </c>
      <c r="B5" s="43" t="s">
        <v>17</v>
      </c>
      <c r="C5" s="44" t="s">
        <v>18</v>
      </c>
      <c r="D5" s="64" t="str">
        <f>Ago!AF5</f>
        <v>VRE - DESLOCAMENTO</v>
      </c>
      <c r="E5" s="64" t="str">
        <f>Ago!AG5</f>
        <v>CLI - TOp SKT110S e H para Master Driver da TRANSPORTADORA GIACCHERO - Itaú de Minas  (Goulart)</v>
      </c>
      <c r="F5" s="64" t="str">
        <f>Ago!AH5</f>
        <v>CLI - TOp SKT110S e H para Master Driver da TRANSPORTADORA GIACCHERO - Itaú de Minas  (Goulart)</v>
      </c>
      <c r="G5" s="64" t="str">
        <f>Ago!AI5</f>
        <v>CLI - TOp SKT110S e H para Master Driver da TRANSPORTADORA GIACCHERO - Itaú de Minas  (Goulart)</v>
      </c>
      <c r="H5" s="64" t="str">
        <f>Ago!AJ5</f>
        <v>VRE - DESLOCAMENTO</v>
      </c>
      <c r="I5" s="47"/>
      <c r="J5" s="75"/>
      <c r="K5" s="48" t="s">
        <v>476</v>
      </c>
      <c r="L5" s="48" t="s">
        <v>477</v>
      </c>
      <c r="M5" s="48" t="s">
        <v>477</v>
      </c>
      <c r="N5" s="48" t="s">
        <v>477</v>
      </c>
      <c r="O5" s="48" t="s">
        <v>477</v>
      </c>
      <c r="P5" s="99"/>
      <c r="Q5" s="99"/>
      <c r="R5" s="35" t="s">
        <v>278</v>
      </c>
      <c r="S5" s="78" t="s">
        <v>118</v>
      </c>
      <c r="T5" s="78" t="s">
        <v>118</v>
      </c>
      <c r="U5" s="78" t="s">
        <v>118</v>
      </c>
      <c r="V5" s="78" t="s">
        <v>118</v>
      </c>
      <c r="W5" s="99"/>
      <c r="X5" s="99"/>
      <c r="Y5" s="38" t="s">
        <v>14</v>
      </c>
      <c r="Z5" s="35" t="s">
        <v>478</v>
      </c>
      <c r="AA5" s="35" t="s">
        <v>478</v>
      </c>
      <c r="AB5" s="35" t="s">
        <v>478</v>
      </c>
      <c r="AC5" s="35" t="s">
        <v>478</v>
      </c>
      <c r="AD5" s="99"/>
      <c r="AE5" s="99"/>
      <c r="AF5" s="35" t="s">
        <v>478</v>
      </c>
      <c r="AG5" s="35" t="s">
        <v>478</v>
      </c>
      <c r="AH5" s="35" t="s">
        <v>478</v>
      </c>
      <c r="AI5" s="35" t="s">
        <v>478</v>
      </c>
      <c r="AJ5" s="38" t="s">
        <v>14</v>
      </c>
      <c r="AK5" s="11"/>
      <c r="AL5" s="12">
        <f t="shared" si="3"/>
        <v>21</v>
      </c>
      <c r="AM5" s="12">
        <f t="shared" si="4"/>
        <v>18</v>
      </c>
      <c r="AN5" s="41">
        <f t="shared" si="5"/>
        <v>0.8571428571</v>
      </c>
      <c r="AO5" s="10"/>
      <c r="AP5" s="42" t="s">
        <v>33</v>
      </c>
      <c r="AQ5" s="12">
        <f t="shared" si="6"/>
        <v>0</v>
      </c>
      <c r="AR5" s="10"/>
      <c r="AS5" s="10"/>
    </row>
    <row r="6" ht="93.0" customHeight="1">
      <c r="A6" s="49"/>
      <c r="B6" s="43" t="s">
        <v>34</v>
      </c>
      <c r="C6" s="44" t="s">
        <v>35</v>
      </c>
      <c r="D6" s="35" t="s">
        <v>426</v>
      </c>
      <c r="E6" s="35" t="s">
        <v>426</v>
      </c>
      <c r="F6" s="35" t="s">
        <v>426</v>
      </c>
      <c r="G6" s="35" t="s">
        <v>426</v>
      </c>
      <c r="H6" s="35" t="s">
        <v>426</v>
      </c>
      <c r="I6" s="47"/>
      <c r="J6" s="75"/>
      <c r="K6" s="35" t="s">
        <v>426</v>
      </c>
      <c r="L6" s="35" t="s">
        <v>426</v>
      </c>
      <c r="M6" s="35" t="s">
        <v>479</v>
      </c>
      <c r="N6" s="35" t="s">
        <v>479</v>
      </c>
      <c r="O6" s="35" t="s">
        <v>479</v>
      </c>
      <c r="P6" s="99"/>
      <c r="Q6" s="99"/>
      <c r="R6" s="35" t="s">
        <v>278</v>
      </c>
      <c r="S6" s="78" t="s">
        <v>14</v>
      </c>
      <c r="T6" s="48" t="s">
        <v>480</v>
      </c>
      <c r="U6" s="131" t="s">
        <v>480</v>
      </c>
      <c r="V6" s="48" t="s">
        <v>480</v>
      </c>
      <c r="W6" s="99"/>
      <c r="X6" s="99"/>
      <c r="Y6" s="38" t="s">
        <v>14</v>
      </c>
      <c r="Z6" s="132" t="s">
        <v>481</v>
      </c>
      <c r="AA6" s="132" t="s">
        <v>481</v>
      </c>
      <c r="AB6" s="132" t="s">
        <v>481</v>
      </c>
      <c r="AC6" s="132" t="s">
        <v>481</v>
      </c>
      <c r="AD6" s="99"/>
      <c r="AE6" s="99"/>
      <c r="AF6" s="78" t="s">
        <v>14</v>
      </c>
      <c r="AG6" s="132" t="s">
        <v>482</v>
      </c>
      <c r="AH6" s="132" t="s">
        <v>482</v>
      </c>
      <c r="AI6" s="132" t="s">
        <v>482</v>
      </c>
      <c r="AJ6" s="132" t="s">
        <v>482</v>
      </c>
      <c r="AK6" s="11"/>
      <c r="AL6" s="12">
        <f t="shared" si="3"/>
        <v>21</v>
      </c>
      <c r="AM6" s="12">
        <f t="shared" si="4"/>
        <v>17</v>
      </c>
      <c r="AN6" s="41">
        <f t="shared" si="5"/>
        <v>0.8095238095</v>
      </c>
      <c r="AO6" s="10"/>
      <c r="AP6" s="42" t="s">
        <v>53</v>
      </c>
      <c r="AQ6" s="12">
        <f t="shared" si="6"/>
        <v>15</v>
      </c>
      <c r="AR6" s="10"/>
      <c r="AS6" s="10"/>
    </row>
    <row r="7" ht="56.25" customHeight="1">
      <c r="A7" s="49"/>
      <c r="B7" s="43" t="s">
        <v>54</v>
      </c>
      <c r="C7" s="44" t="s">
        <v>8</v>
      </c>
      <c r="D7" s="64" t="str">
        <f>Ago!AF7</f>
        <v>CLI - TOp SKT110H - MINEXX - ITAMINAS</v>
      </c>
      <c r="E7" s="64" t="str">
        <f>Ago!AG7</f>
        <v>CLI - TOp SKT110H - MINEXX - ITAMINAS</v>
      </c>
      <c r="F7" s="64" t="str">
        <f>Ago!AH7</f>
        <v>CLI - TOp SKT110H - MINEXX - ITAMINAS</v>
      </c>
      <c r="G7" s="64" t="str">
        <f>Ago!AI7</f>
        <v>CLI - TOp SKT110H - MINEXX - ITAMINAS</v>
      </c>
      <c r="H7" s="64" t="str">
        <f>Ago!AJ7</f>
        <v>CLI - TOp SKT110H - MINEXX - ITAMINAS</v>
      </c>
      <c r="I7" s="47"/>
      <c r="J7" s="75"/>
      <c r="K7" s="77" t="s">
        <v>164</v>
      </c>
      <c r="L7" s="77" t="s">
        <v>164</v>
      </c>
      <c r="M7" s="77" t="s">
        <v>164</v>
      </c>
      <c r="N7" s="77" t="s">
        <v>164</v>
      </c>
      <c r="O7" s="77" t="s">
        <v>164</v>
      </c>
      <c r="P7" s="99"/>
      <c r="Q7" s="99"/>
      <c r="R7" s="35" t="s">
        <v>278</v>
      </c>
      <c r="S7" s="77" t="s">
        <v>164</v>
      </c>
      <c r="T7" s="77" t="s">
        <v>164</v>
      </c>
      <c r="U7" s="77" t="s">
        <v>164</v>
      </c>
      <c r="V7" s="77" t="s">
        <v>164</v>
      </c>
      <c r="W7" s="99"/>
      <c r="X7" s="99"/>
      <c r="Y7" s="77" t="s">
        <v>164</v>
      </c>
      <c r="Z7" s="77" t="s">
        <v>164</v>
      </c>
      <c r="AA7" s="77" t="s">
        <v>164</v>
      </c>
      <c r="AB7" s="77" t="s">
        <v>164</v>
      </c>
      <c r="AC7" s="77" t="s">
        <v>164</v>
      </c>
      <c r="AD7" s="99"/>
      <c r="AE7" s="99"/>
      <c r="AF7" s="35" t="s">
        <v>431</v>
      </c>
      <c r="AG7" s="35" t="s">
        <v>431</v>
      </c>
      <c r="AH7" s="35" t="s">
        <v>431</v>
      </c>
      <c r="AI7" s="35" t="s">
        <v>431</v>
      </c>
      <c r="AJ7" s="130" t="s">
        <v>118</v>
      </c>
      <c r="AK7" s="11"/>
      <c r="AL7" s="12">
        <f t="shared" si="3"/>
        <v>8</v>
      </c>
      <c r="AM7" s="12">
        <f t="shared" si="4"/>
        <v>5</v>
      </c>
      <c r="AN7" s="41">
        <f t="shared" si="5"/>
        <v>0.625</v>
      </c>
      <c r="AO7" s="10"/>
      <c r="AP7" s="42" t="s">
        <v>57</v>
      </c>
      <c r="AQ7" s="12">
        <f t="shared" si="6"/>
        <v>8</v>
      </c>
      <c r="AR7" s="10"/>
      <c r="AS7" s="10"/>
    </row>
    <row r="8" ht="65.25" customHeight="1">
      <c r="A8" s="10"/>
      <c r="B8" s="43" t="s">
        <v>58</v>
      </c>
      <c r="C8" s="51" t="s">
        <v>59</v>
      </c>
      <c r="D8" s="35" t="s">
        <v>406</v>
      </c>
      <c r="E8" s="64" t="str">
        <f>Ago!AG8</f>
        <v>INT - INSTRUÇÃO INSTALAÇAO IMPLEMENTO SY135C</v>
      </c>
      <c r="F8" s="64" t="str">
        <f>Ago!AH8</f>
        <v>OUT - ACOMPANHAMENTO OFICINA IRMEN</v>
      </c>
      <c r="G8" s="64" t="str">
        <f>Ago!AI8</f>
        <v>OUT - ACOMPANHAMENTO OFICINA IRMEN</v>
      </c>
      <c r="H8" s="64" t="str">
        <f>Ago!AJ8</f>
        <v>OUT - ACOMPANHAMENTO OFICINA IRMEN</v>
      </c>
      <c r="I8" s="47"/>
      <c r="J8" s="75"/>
      <c r="K8" s="35" t="s">
        <v>483</v>
      </c>
      <c r="L8" s="35" t="s">
        <v>484</v>
      </c>
      <c r="M8" s="48" t="s">
        <v>485</v>
      </c>
      <c r="N8" s="48" t="s">
        <v>485</v>
      </c>
      <c r="O8" s="48" t="s">
        <v>485</v>
      </c>
      <c r="P8" s="99"/>
      <c r="Q8" s="99"/>
      <c r="R8" s="35" t="s">
        <v>278</v>
      </c>
      <c r="S8" s="48" t="s">
        <v>486</v>
      </c>
      <c r="T8" s="48" t="s">
        <v>486</v>
      </c>
      <c r="U8" s="48" t="s">
        <v>486</v>
      </c>
      <c r="V8" s="48" t="s">
        <v>486</v>
      </c>
      <c r="W8" s="99"/>
      <c r="X8" s="99"/>
      <c r="Y8" s="38" t="s">
        <v>14</v>
      </c>
      <c r="Z8" s="35" t="s">
        <v>487</v>
      </c>
      <c r="AA8" s="35" t="s">
        <v>487</v>
      </c>
      <c r="AB8" s="35" t="s">
        <v>487</v>
      </c>
      <c r="AC8" s="35" t="s">
        <v>487</v>
      </c>
      <c r="AD8" s="99"/>
      <c r="AE8" s="99"/>
      <c r="AF8" s="35" t="s">
        <v>487</v>
      </c>
      <c r="AG8" s="35" t="s">
        <v>487</v>
      </c>
      <c r="AH8" s="38" t="s">
        <v>14</v>
      </c>
      <c r="AI8" s="35" t="s">
        <v>488</v>
      </c>
      <c r="AJ8" s="115"/>
      <c r="AK8" s="11"/>
      <c r="AL8" s="12">
        <f t="shared" si="3"/>
        <v>21</v>
      </c>
      <c r="AM8" s="12">
        <f t="shared" si="4"/>
        <v>11</v>
      </c>
      <c r="AN8" s="41">
        <f t="shared" si="5"/>
        <v>0.5238095238</v>
      </c>
      <c r="AO8" s="10"/>
      <c r="AP8" s="42" t="s">
        <v>63</v>
      </c>
      <c r="AQ8" s="12">
        <f t="shared" si="6"/>
        <v>0</v>
      </c>
      <c r="AR8" s="10"/>
      <c r="AS8" s="10"/>
    </row>
    <row r="9">
      <c r="A9" s="10"/>
      <c r="B9" s="43" t="s">
        <v>64</v>
      </c>
      <c r="C9" s="51" t="s">
        <v>59</v>
      </c>
      <c r="D9" s="64" t="str">
        <f>Ago!AF9</f>
        <v>CLI - SUPORTE TEC. SKT130 / 110S na USIMINAS/SKAVA</v>
      </c>
      <c r="E9" s="64" t="str">
        <f>Ago!AG9</f>
        <v>CLI - SUPORTE TEC. SKT130 / 110S na USIMINAS/SKAVA</v>
      </c>
      <c r="F9" s="64" t="str">
        <f>Ago!AH9</f>
        <v>CLI - SUPORTE TEC. SKT130 / 110S na USIMINAS/SKAVA</v>
      </c>
      <c r="G9" s="64" t="str">
        <f>Ago!AI9</f>
        <v>CLI - SUPORTE TEC. SKT130 / 110S na USIMINAS/SKAVA</v>
      </c>
      <c r="H9" s="48" t="s">
        <v>489</v>
      </c>
      <c r="I9" s="47"/>
      <c r="J9" s="75"/>
      <c r="K9" s="48" t="s">
        <v>65</v>
      </c>
      <c r="L9" s="48" t="s">
        <v>65</v>
      </c>
      <c r="M9" s="48" t="s">
        <v>65</v>
      </c>
      <c r="N9" s="48" t="s">
        <v>65</v>
      </c>
      <c r="O9" s="48" t="s">
        <v>65</v>
      </c>
      <c r="P9" s="99"/>
      <c r="Q9" s="99"/>
      <c r="R9" s="35" t="s">
        <v>278</v>
      </c>
      <c r="S9" s="48" t="s">
        <v>488</v>
      </c>
      <c r="T9" s="48" t="s">
        <v>65</v>
      </c>
      <c r="U9" s="48" t="s">
        <v>465</v>
      </c>
      <c r="V9" s="48" t="s">
        <v>412</v>
      </c>
      <c r="W9" s="99"/>
      <c r="X9" s="99"/>
      <c r="Y9" s="48" t="s">
        <v>65</v>
      </c>
      <c r="Z9" s="48" t="s">
        <v>65</v>
      </c>
      <c r="AA9" s="48" t="s">
        <v>490</v>
      </c>
      <c r="AB9" s="48" t="s">
        <v>490</v>
      </c>
      <c r="AC9" s="48" t="s">
        <v>491</v>
      </c>
      <c r="AD9" s="99"/>
      <c r="AE9" s="99"/>
      <c r="AF9" s="48" t="s">
        <v>412</v>
      </c>
      <c r="AG9" s="48" t="s">
        <v>490</v>
      </c>
      <c r="AH9" s="48" t="s">
        <v>465</v>
      </c>
      <c r="AI9" s="48" t="s">
        <v>491</v>
      </c>
      <c r="AJ9" s="48" t="s">
        <v>65</v>
      </c>
      <c r="AK9" s="11"/>
      <c r="AL9" s="12">
        <f t="shared" si="3"/>
        <v>21</v>
      </c>
      <c r="AM9" s="12">
        <f t="shared" si="4"/>
        <v>17</v>
      </c>
      <c r="AN9" s="41">
        <f t="shared" si="5"/>
        <v>0.8095238095</v>
      </c>
      <c r="AO9" s="10"/>
      <c r="AP9" s="42" t="s">
        <v>66</v>
      </c>
      <c r="AQ9" s="12">
        <f t="shared" si="6"/>
        <v>23</v>
      </c>
      <c r="AR9" s="10"/>
      <c r="AS9" s="10"/>
    </row>
    <row r="10" ht="78.0" customHeight="1">
      <c r="A10" s="10"/>
      <c r="B10" s="43" t="s">
        <v>67</v>
      </c>
      <c r="C10" s="44" t="s">
        <v>68</v>
      </c>
      <c r="D10" s="35" t="s">
        <v>454</v>
      </c>
      <c r="E10" s="35" t="s">
        <v>454</v>
      </c>
      <c r="F10" s="35" t="s">
        <v>454</v>
      </c>
      <c r="G10" s="64" t="str">
        <f>Ago!AI10</f>
        <v>PRE - BIGTRUCK</v>
      </c>
      <c r="H10" s="35" t="s">
        <v>454</v>
      </c>
      <c r="I10" s="34"/>
      <c r="J10" s="34"/>
      <c r="K10" s="48" t="s">
        <v>492</v>
      </c>
      <c r="L10" s="48" t="s">
        <v>493</v>
      </c>
      <c r="M10" s="48" t="s">
        <v>493</v>
      </c>
      <c r="N10" s="35" t="s">
        <v>494</v>
      </c>
      <c r="O10" s="35" t="s">
        <v>494</v>
      </c>
      <c r="P10" s="99"/>
      <c r="Q10" s="99"/>
      <c r="R10" s="35" t="s">
        <v>278</v>
      </c>
      <c r="S10" s="35" t="s">
        <v>494</v>
      </c>
      <c r="T10" s="35" t="s">
        <v>488</v>
      </c>
      <c r="U10" s="35" t="s">
        <v>495</v>
      </c>
      <c r="V10" s="35" t="s">
        <v>495</v>
      </c>
      <c r="W10" s="99"/>
      <c r="X10" s="99"/>
      <c r="Y10" s="38" t="s">
        <v>14</v>
      </c>
      <c r="Z10" s="48" t="s">
        <v>496</v>
      </c>
      <c r="AA10" s="48" t="s">
        <v>496</v>
      </c>
      <c r="AB10" s="48" t="s">
        <v>496</v>
      </c>
      <c r="AC10" s="48" t="s">
        <v>496</v>
      </c>
      <c r="AD10" s="38" t="s">
        <v>14</v>
      </c>
      <c r="AE10" s="34"/>
      <c r="AF10" s="48" t="s">
        <v>497</v>
      </c>
      <c r="AG10" s="48" t="s">
        <v>497</v>
      </c>
      <c r="AH10" s="48" t="s">
        <v>497</v>
      </c>
      <c r="AI10" s="48" t="s">
        <v>497</v>
      </c>
      <c r="AJ10" s="48" t="s">
        <v>498</v>
      </c>
      <c r="AK10" s="133"/>
      <c r="AL10" s="12">
        <f t="shared" si="3"/>
        <v>21</v>
      </c>
      <c r="AM10" s="12">
        <f t="shared" si="4"/>
        <v>10</v>
      </c>
      <c r="AN10" s="41">
        <f t="shared" si="5"/>
        <v>0.4761904762</v>
      </c>
      <c r="AO10" s="10"/>
      <c r="AP10" s="53" t="s">
        <v>76</v>
      </c>
      <c r="AQ10" s="12">
        <f t="shared" si="6"/>
        <v>10</v>
      </c>
      <c r="AR10" s="10"/>
      <c r="AS10" s="10"/>
    </row>
    <row r="11" ht="52.5" customHeight="1">
      <c r="A11" s="101"/>
      <c r="B11" s="54" t="s">
        <v>209</v>
      </c>
      <c r="C11" s="44" t="s">
        <v>68</v>
      </c>
      <c r="D11" s="48" t="s">
        <v>400</v>
      </c>
      <c r="E11" s="48" t="s">
        <v>400</v>
      </c>
      <c r="F11" s="48" t="s">
        <v>400</v>
      </c>
      <c r="G11" s="48" t="s">
        <v>400</v>
      </c>
      <c r="H11" s="48" t="s">
        <v>400</v>
      </c>
      <c r="I11" s="34"/>
      <c r="J11" s="34"/>
      <c r="K11" s="48" t="s">
        <v>400</v>
      </c>
      <c r="L11" s="48" t="s">
        <v>400</v>
      </c>
      <c r="M11" s="48" t="s">
        <v>400</v>
      </c>
      <c r="N11" s="48" t="s">
        <v>400</v>
      </c>
      <c r="O11" s="48" t="s">
        <v>400</v>
      </c>
      <c r="P11" s="99"/>
      <c r="Q11" s="99"/>
      <c r="R11" s="35" t="s">
        <v>278</v>
      </c>
      <c r="S11" s="48" t="s">
        <v>400</v>
      </c>
      <c r="T11" s="48" t="s">
        <v>400</v>
      </c>
      <c r="U11" s="48" t="s">
        <v>400</v>
      </c>
      <c r="V11" s="48" t="s">
        <v>400</v>
      </c>
      <c r="W11" s="99"/>
      <c r="X11" s="99"/>
      <c r="Y11" s="48" t="s">
        <v>400</v>
      </c>
      <c r="Z11" s="48" t="s">
        <v>400</v>
      </c>
      <c r="AA11" s="48" t="s">
        <v>400</v>
      </c>
      <c r="AB11" s="48" t="s">
        <v>400</v>
      </c>
      <c r="AC11" s="38" t="s">
        <v>14</v>
      </c>
      <c r="AD11" s="34"/>
      <c r="AE11" s="34"/>
      <c r="AF11" s="48" t="s">
        <v>499</v>
      </c>
      <c r="AG11" s="48" t="s">
        <v>499</v>
      </c>
      <c r="AH11" s="48" t="s">
        <v>499</v>
      </c>
      <c r="AI11" s="48" t="s">
        <v>499</v>
      </c>
      <c r="AJ11" s="48" t="s">
        <v>499</v>
      </c>
      <c r="AK11" s="11"/>
      <c r="AL11" s="12">
        <f t="shared" si="3"/>
        <v>21</v>
      </c>
      <c r="AM11" s="12">
        <f t="shared" si="4"/>
        <v>18</v>
      </c>
      <c r="AN11" s="41">
        <f t="shared" si="5"/>
        <v>0.8571428571</v>
      </c>
      <c r="AO11" s="10"/>
      <c r="AP11" s="42" t="s">
        <v>79</v>
      </c>
      <c r="AQ11" s="12">
        <f t="shared" si="6"/>
        <v>12</v>
      </c>
      <c r="AR11" s="10"/>
      <c r="AS11" s="10"/>
    </row>
    <row r="12">
      <c r="A12" s="10"/>
      <c r="B12" s="54" t="s">
        <v>215</v>
      </c>
      <c r="C12" s="51" t="s">
        <v>18</v>
      </c>
      <c r="D12" s="35" t="s">
        <v>412</v>
      </c>
      <c r="E12" s="64" t="str">
        <f>Ago!AG12</f>
        <v>CLI - AOp Cavalo Elétrico SYGN588 Teste TSL / AVG - Brumadinho/MG</v>
      </c>
      <c r="F12" s="64" t="str">
        <f>Ago!AH12</f>
        <v>OUT-DEMANDAS INTERNAS</v>
      </c>
      <c r="G12" s="64" t="str">
        <f>Ago!AI12</f>
        <v>OUT-DEMANDAS INTERNAS</v>
      </c>
      <c r="H12" s="48" t="s">
        <v>489</v>
      </c>
      <c r="I12" s="99"/>
      <c r="J12" s="75"/>
      <c r="K12" s="48" t="s">
        <v>465</v>
      </c>
      <c r="L12" s="48" t="s">
        <v>465</v>
      </c>
      <c r="M12" s="48" t="s">
        <v>465</v>
      </c>
      <c r="N12" s="35" t="s">
        <v>488</v>
      </c>
      <c r="O12" s="48" t="s">
        <v>465</v>
      </c>
      <c r="P12" s="99"/>
      <c r="Q12" s="99"/>
      <c r="R12" s="35" t="s">
        <v>278</v>
      </c>
      <c r="S12" s="35" t="s">
        <v>488</v>
      </c>
      <c r="T12" s="48" t="s">
        <v>14</v>
      </c>
      <c r="U12" s="48" t="s">
        <v>491</v>
      </c>
      <c r="V12" s="48" t="s">
        <v>14</v>
      </c>
      <c r="W12" s="99"/>
      <c r="X12" s="99"/>
      <c r="Y12" s="38" t="s">
        <v>14</v>
      </c>
      <c r="Z12" s="35" t="s">
        <v>500</v>
      </c>
      <c r="AA12" s="35" t="s">
        <v>500</v>
      </c>
      <c r="AB12" s="35" t="s">
        <v>500</v>
      </c>
      <c r="AC12" s="38" t="s">
        <v>14</v>
      </c>
      <c r="AD12" s="99"/>
      <c r="AE12" s="99"/>
      <c r="AF12" s="38" t="s">
        <v>14</v>
      </c>
      <c r="AG12" s="35" t="s">
        <v>501</v>
      </c>
      <c r="AH12" s="35" t="s">
        <v>501</v>
      </c>
      <c r="AI12" s="35" t="s">
        <v>501</v>
      </c>
      <c r="AJ12" s="35" t="s">
        <v>501</v>
      </c>
      <c r="AK12" s="11"/>
      <c r="AL12" s="12">
        <f t="shared" si="3"/>
        <v>21</v>
      </c>
      <c r="AM12" s="12">
        <f t="shared" si="4"/>
        <v>16</v>
      </c>
      <c r="AN12" s="41">
        <f t="shared" si="5"/>
        <v>0.7619047619</v>
      </c>
      <c r="AO12" s="10"/>
      <c r="AP12" s="42" t="s">
        <v>81</v>
      </c>
      <c r="AQ12" s="12">
        <f t="shared" si="6"/>
        <v>0</v>
      </c>
      <c r="AR12" s="10"/>
      <c r="AS12" s="10"/>
    </row>
    <row r="13" ht="49.5" customHeight="1">
      <c r="A13" s="49"/>
      <c r="B13" s="54" t="s">
        <v>502</v>
      </c>
      <c r="C13" s="55" t="s">
        <v>503</v>
      </c>
      <c r="D13" s="69" t="s">
        <v>57</v>
      </c>
      <c r="E13" s="69" t="s">
        <v>57</v>
      </c>
      <c r="F13" s="69" t="s">
        <v>57</v>
      </c>
      <c r="G13" s="69" t="s">
        <v>57</v>
      </c>
      <c r="H13" s="69" t="s">
        <v>57</v>
      </c>
      <c r="I13" s="47"/>
      <c r="J13" s="75"/>
      <c r="K13" s="69" t="s">
        <v>57</v>
      </c>
      <c r="L13" s="69" t="s">
        <v>57</v>
      </c>
      <c r="M13" s="69" t="s">
        <v>57</v>
      </c>
      <c r="N13" s="69" t="s">
        <v>57</v>
      </c>
      <c r="O13" s="69" t="s">
        <v>57</v>
      </c>
      <c r="P13" s="99"/>
      <c r="Q13" s="99"/>
      <c r="R13" s="35" t="s">
        <v>278</v>
      </c>
      <c r="S13" s="69" t="s">
        <v>57</v>
      </c>
      <c r="T13" s="69" t="s">
        <v>57</v>
      </c>
      <c r="U13" s="69" t="s">
        <v>57</v>
      </c>
      <c r="V13" s="69" t="s">
        <v>57</v>
      </c>
      <c r="W13" s="99"/>
      <c r="X13" s="99"/>
      <c r="Y13" s="69" t="s">
        <v>57</v>
      </c>
      <c r="Z13" s="69" t="s">
        <v>57</v>
      </c>
      <c r="AA13" s="69" t="s">
        <v>57</v>
      </c>
      <c r="AB13" s="69" t="s">
        <v>57</v>
      </c>
      <c r="AC13" s="69" t="s">
        <v>57</v>
      </c>
      <c r="AD13" s="99"/>
      <c r="AE13" s="99"/>
      <c r="AF13" s="69" t="s">
        <v>57</v>
      </c>
      <c r="AG13" s="69" t="s">
        <v>57</v>
      </c>
      <c r="AH13" s="69" t="s">
        <v>57</v>
      </c>
      <c r="AI13" s="69" t="s">
        <v>57</v>
      </c>
      <c r="AJ13" s="69" t="s">
        <v>57</v>
      </c>
      <c r="AK13" s="11"/>
      <c r="AL13" s="12">
        <f t="shared" si="3"/>
        <v>21</v>
      </c>
      <c r="AM13" s="12">
        <f t="shared" si="4"/>
        <v>18</v>
      </c>
      <c r="AN13" s="41">
        <f t="shared" si="5"/>
        <v>0.8571428571</v>
      </c>
      <c r="AO13" s="10"/>
      <c r="AP13" s="42" t="s">
        <v>53</v>
      </c>
      <c r="AQ13" s="12"/>
      <c r="AR13" s="10"/>
      <c r="AS13" s="10"/>
    </row>
    <row r="14" ht="39.75" customHeight="1">
      <c r="A14" s="10"/>
      <c r="B14" s="54" t="s">
        <v>155</v>
      </c>
      <c r="C14" s="44" t="s">
        <v>68</v>
      </c>
      <c r="D14" s="64" t="str">
        <f>Ago!AF13</f>
        <v/>
      </c>
      <c r="E14" s="64" t="str">
        <f>Ago!AG13</f>
        <v/>
      </c>
      <c r="F14" s="64" t="str">
        <f>Ago!AH13</f>
        <v/>
      </c>
      <c r="G14" s="64" t="str">
        <f>Ago!AI13</f>
        <v/>
      </c>
      <c r="H14" s="64" t="str">
        <f>Ago!AJ13</f>
        <v/>
      </c>
      <c r="I14" s="99"/>
      <c r="J14" s="75"/>
      <c r="K14" s="115"/>
      <c r="L14" s="115"/>
      <c r="M14" s="115"/>
      <c r="N14" s="115"/>
      <c r="O14" s="115"/>
      <c r="P14" s="99"/>
      <c r="Q14" s="99"/>
      <c r="R14" s="35"/>
      <c r="S14" s="64"/>
      <c r="T14" s="64"/>
      <c r="U14" s="64"/>
      <c r="V14" s="115"/>
      <c r="W14" s="99"/>
      <c r="X14" s="99"/>
      <c r="Y14" s="115"/>
      <c r="Z14" s="115"/>
      <c r="AA14" s="115"/>
      <c r="AB14" s="115"/>
      <c r="AC14" s="115"/>
      <c r="AD14" s="99"/>
      <c r="AE14" s="99"/>
      <c r="AF14" s="115"/>
      <c r="AG14" s="115"/>
      <c r="AH14" s="115"/>
      <c r="AI14" s="115"/>
      <c r="AJ14" s="127"/>
      <c r="AK14" s="11"/>
      <c r="AL14" s="12"/>
      <c r="AM14" s="12"/>
      <c r="AN14" s="41"/>
      <c r="AO14" s="10"/>
      <c r="AP14" s="134" t="s">
        <v>84</v>
      </c>
      <c r="AQ14" s="12">
        <f>AK26</f>
        <v>180</v>
      </c>
      <c r="AR14" s="10"/>
      <c r="AS14" s="10"/>
    </row>
    <row r="15" ht="39.75" customHeight="1">
      <c r="A15" s="10"/>
      <c r="B15" s="54" t="s">
        <v>467</v>
      </c>
      <c r="C15" s="51" t="s">
        <v>18</v>
      </c>
      <c r="D15" s="64" t="str">
        <f>Ago!AF14</f>
        <v/>
      </c>
      <c r="E15" s="64" t="str">
        <f>Ago!AG14</f>
        <v/>
      </c>
      <c r="F15" s="64" t="str">
        <f>Ago!AH14</f>
        <v/>
      </c>
      <c r="G15" s="64" t="str">
        <f>Ago!AI14</f>
        <v/>
      </c>
      <c r="H15" s="64" t="str">
        <f>Ago!AJ14</f>
        <v/>
      </c>
      <c r="I15" s="99"/>
      <c r="J15" s="75"/>
      <c r="K15" s="115"/>
      <c r="L15" s="115"/>
      <c r="M15" s="115"/>
      <c r="N15" s="115"/>
      <c r="O15" s="115"/>
      <c r="P15" s="99"/>
      <c r="Q15" s="99"/>
      <c r="R15" s="115"/>
      <c r="S15" s="64"/>
      <c r="T15" s="64"/>
      <c r="U15" s="64"/>
      <c r="V15" s="115"/>
      <c r="W15" s="99"/>
      <c r="X15" s="99"/>
      <c r="Y15" s="35" t="s">
        <v>504</v>
      </c>
      <c r="Z15" s="35" t="s">
        <v>504</v>
      </c>
      <c r="AA15" s="35" t="s">
        <v>505</v>
      </c>
      <c r="AB15" s="35" t="s">
        <v>505</v>
      </c>
      <c r="AC15" s="35" t="s">
        <v>505</v>
      </c>
      <c r="AD15" s="99"/>
      <c r="AE15" s="99"/>
      <c r="AF15" s="115"/>
      <c r="AG15" s="115"/>
      <c r="AH15" s="115"/>
      <c r="AI15" s="115"/>
      <c r="AJ15" s="115"/>
      <c r="AK15" s="11"/>
      <c r="AL15" s="12"/>
      <c r="AM15" s="12"/>
      <c r="AN15" s="41"/>
      <c r="AO15" s="10"/>
      <c r="AR15" s="10"/>
      <c r="AS15" s="10"/>
    </row>
    <row r="16" ht="24.75" customHeight="1">
      <c r="A16" s="10"/>
      <c r="B16" s="10"/>
      <c r="C16" s="13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2">
        <f t="shared" ref="AL16:AM16" si="7">SUM(AL4:AL15)</f>
        <v>197</v>
      </c>
      <c r="AM16" s="12">
        <f t="shared" si="7"/>
        <v>148</v>
      </c>
      <c r="AN16" s="68">
        <f>AM16/AL16</f>
        <v>0.7512690355</v>
      </c>
      <c r="AO16" s="10"/>
      <c r="AP16" s="10"/>
      <c r="AQ16" s="10"/>
      <c r="AR16" s="10"/>
      <c r="AS16" s="10"/>
    </row>
    <row r="17" ht="24.75" customHeight="1">
      <c r="A17" s="10"/>
      <c r="B17" s="66" t="s">
        <v>86</v>
      </c>
      <c r="C17" s="69" t="s">
        <v>16</v>
      </c>
      <c r="D17" s="12"/>
      <c r="E17" s="12"/>
      <c r="F17" s="12"/>
      <c r="G17" s="12"/>
      <c r="H17" s="12"/>
      <c r="I17" s="12"/>
      <c r="J17" s="12"/>
      <c r="K17" s="12">
        <f t="shared" ref="K17:O17" si="8">COUNTIF(K4:K12,$C$17&amp;"*")</f>
        <v>4</v>
      </c>
      <c r="L17" s="12">
        <f t="shared" si="8"/>
        <v>5</v>
      </c>
      <c r="M17" s="12">
        <f t="shared" si="8"/>
        <v>6</v>
      </c>
      <c r="N17" s="12">
        <f t="shared" si="8"/>
        <v>5</v>
      </c>
      <c r="O17" s="12">
        <f t="shared" si="8"/>
        <v>6</v>
      </c>
      <c r="P17" s="12"/>
      <c r="Q17" s="12"/>
      <c r="R17" s="12">
        <f t="shared" ref="R17:V17" si="9">COUNTIF(R4:R12,$C$17&amp;"*")</f>
        <v>0</v>
      </c>
      <c r="S17" s="12">
        <f t="shared" si="9"/>
        <v>3</v>
      </c>
      <c r="T17" s="12">
        <f t="shared" si="9"/>
        <v>5</v>
      </c>
      <c r="U17" s="12">
        <f t="shared" si="9"/>
        <v>6</v>
      </c>
      <c r="V17" s="12">
        <f t="shared" si="9"/>
        <v>5</v>
      </c>
      <c r="W17" s="12"/>
      <c r="X17" s="12"/>
      <c r="Y17" s="12">
        <f t="shared" ref="Y17:AC17" si="10">COUNTIF(Y4:Y12,$C$17&amp;"*")</f>
        <v>3</v>
      </c>
      <c r="Z17" s="12">
        <f t="shared" si="10"/>
        <v>8</v>
      </c>
      <c r="AA17" s="12">
        <f t="shared" si="10"/>
        <v>8</v>
      </c>
      <c r="AB17" s="12">
        <f t="shared" si="10"/>
        <v>8</v>
      </c>
      <c r="AC17" s="12">
        <f t="shared" si="10"/>
        <v>6</v>
      </c>
      <c r="AD17" s="12"/>
      <c r="AE17" s="12"/>
      <c r="AF17" s="12">
        <f t="shared" ref="AF17:AJ17" si="11">COUNTIF(AF4:AF12,$C$17&amp;"*")</f>
        <v>6</v>
      </c>
      <c r="AG17" s="12">
        <f t="shared" si="11"/>
        <v>8</v>
      </c>
      <c r="AH17" s="12">
        <f t="shared" si="11"/>
        <v>7</v>
      </c>
      <c r="AI17" s="12">
        <f t="shared" si="11"/>
        <v>7</v>
      </c>
      <c r="AJ17" s="12">
        <f t="shared" si="11"/>
        <v>6</v>
      </c>
      <c r="AK17" s="12">
        <f t="shared" ref="AK17:AK25" si="16">SUM(D17:AJ17)</f>
        <v>112</v>
      </c>
      <c r="AL17" s="41">
        <f t="shared" ref="AL17:AL25" si="17">AK17/$AK$26</f>
        <v>0.6222222222</v>
      </c>
      <c r="AM17" s="12"/>
      <c r="AN17" s="10"/>
      <c r="AO17" s="10"/>
      <c r="AP17" s="10"/>
      <c r="AQ17" s="10"/>
      <c r="AR17" s="10"/>
      <c r="AS17" s="10"/>
    </row>
    <row r="18" ht="24.75" customHeight="1">
      <c r="A18" s="10"/>
      <c r="B18" s="66" t="s">
        <v>87</v>
      </c>
      <c r="C18" s="69" t="s">
        <v>33</v>
      </c>
      <c r="D18" s="12"/>
      <c r="E18" s="12"/>
      <c r="F18" s="12"/>
      <c r="G18" s="12"/>
      <c r="H18" s="12"/>
      <c r="I18" s="12"/>
      <c r="J18" s="12"/>
      <c r="K18" s="12">
        <f t="shared" ref="K18:O18" si="12">COUNTIF(K4:K12,$C$18&amp;"*")</f>
        <v>0</v>
      </c>
      <c r="L18" s="12">
        <f t="shared" si="12"/>
        <v>0</v>
      </c>
      <c r="M18" s="12">
        <f t="shared" si="12"/>
        <v>0</v>
      </c>
      <c r="N18" s="12">
        <f t="shared" si="12"/>
        <v>0</v>
      </c>
      <c r="O18" s="12">
        <f t="shared" si="12"/>
        <v>0</v>
      </c>
      <c r="P18" s="12"/>
      <c r="Q18" s="12"/>
      <c r="R18" s="12">
        <f t="shared" ref="R18:V18" si="13">COUNTIF(R4:R12,$C$18&amp;"*")</f>
        <v>0</v>
      </c>
      <c r="S18" s="12">
        <f t="shared" si="13"/>
        <v>0</v>
      </c>
      <c r="T18" s="12">
        <f t="shared" si="13"/>
        <v>0</v>
      </c>
      <c r="U18" s="12">
        <f t="shared" si="13"/>
        <v>0</v>
      </c>
      <c r="V18" s="12">
        <f t="shared" si="13"/>
        <v>0</v>
      </c>
      <c r="W18" s="12"/>
      <c r="X18" s="12"/>
      <c r="Y18" s="12">
        <f t="shared" ref="Y18:AC18" si="14">COUNTIF(Y4:Y12,$C$18&amp;"*")</f>
        <v>0</v>
      </c>
      <c r="Z18" s="12">
        <f t="shared" si="14"/>
        <v>0</v>
      </c>
      <c r="AA18" s="12">
        <f t="shared" si="14"/>
        <v>0</v>
      </c>
      <c r="AB18" s="12">
        <f t="shared" si="14"/>
        <v>0</v>
      </c>
      <c r="AC18" s="12">
        <f t="shared" si="14"/>
        <v>0</v>
      </c>
      <c r="AD18" s="12"/>
      <c r="AE18" s="12"/>
      <c r="AF18" s="12">
        <f t="shared" ref="AF18:AJ18" si="15">COUNTIF(AF4:AF12,$C$18&amp;"*")</f>
        <v>0</v>
      </c>
      <c r="AG18" s="12">
        <f t="shared" si="15"/>
        <v>0</v>
      </c>
      <c r="AH18" s="12">
        <f t="shared" si="15"/>
        <v>0</v>
      </c>
      <c r="AI18" s="12">
        <f t="shared" si="15"/>
        <v>0</v>
      </c>
      <c r="AJ18" s="12">
        <f t="shared" si="15"/>
        <v>0</v>
      </c>
      <c r="AK18" s="12">
        <f t="shared" si="16"/>
        <v>0</v>
      </c>
      <c r="AL18" s="41">
        <f t="shared" si="17"/>
        <v>0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88</v>
      </c>
      <c r="C19" s="69" t="s">
        <v>53</v>
      </c>
      <c r="D19" s="12"/>
      <c r="E19" s="12"/>
      <c r="F19" s="12"/>
      <c r="G19" s="12"/>
      <c r="H19" s="12"/>
      <c r="I19" s="12"/>
      <c r="J19" s="12"/>
      <c r="K19" s="12">
        <f t="shared" ref="K19:O19" si="18">COUNTIF(K4:K12,$C$19&amp;"*")</f>
        <v>1</v>
      </c>
      <c r="L19" s="12">
        <f t="shared" si="18"/>
        <v>0</v>
      </c>
      <c r="M19" s="12">
        <f t="shared" si="18"/>
        <v>0</v>
      </c>
      <c r="N19" s="12">
        <f t="shared" si="18"/>
        <v>0</v>
      </c>
      <c r="O19" s="12">
        <f t="shared" si="18"/>
        <v>0</v>
      </c>
      <c r="P19" s="12"/>
      <c r="Q19" s="12"/>
      <c r="R19" s="12">
        <f t="shared" ref="R19:V19" si="19">COUNTIF(R4:R12,$C$19&amp;"*")</f>
        <v>0</v>
      </c>
      <c r="S19" s="12">
        <f t="shared" si="19"/>
        <v>1</v>
      </c>
      <c r="T19" s="12">
        <f t="shared" si="19"/>
        <v>1</v>
      </c>
      <c r="U19" s="12">
        <f t="shared" si="19"/>
        <v>0</v>
      </c>
      <c r="V19" s="12">
        <f t="shared" si="19"/>
        <v>1</v>
      </c>
      <c r="W19" s="12"/>
      <c r="X19" s="12"/>
      <c r="Y19" s="12">
        <f t="shared" ref="Y19:AC19" si="20">COUNTIF(Y4:Y12,$C$19&amp;"*")</f>
        <v>5</v>
      </c>
      <c r="Z19" s="12">
        <f t="shared" si="20"/>
        <v>0</v>
      </c>
      <c r="AA19" s="12">
        <f t="shared" si="20"/>
        <v>0</v>
      </c>
      <c r="AB19" s="12">
        <f t="shared" si="20"/>
        <v>0</v>
      </c>
      <c r="AC19" s="12">
        <f t="shared" si="20"/>
        <v>2</v>
      </c>
      <c r="AD19" s="12"/>
      <c r="AE19" s="12"/>
      <c r="AF19" s="12">
        <f t="shared" ref="AF19:AJ19" si="21">COUNTIF(AF4:AF12,$C$19&amp;"*")</f>
        <v>2</v>
      </c>
      <c r="AG19" s="12">
        <f t="shared" si="21"/>
        <v>0</v>
      </c>
      <c r="AH19" s="12">
        <f t="shared" si="21"/>
        <v>1</v>
      </c>
      <c r="AI19" s="12">
        <f t="shared" si="21"/>
        <v>0</v>
      </c>
      <c r="AJ19" s="12">
        <f t="shared" si="21"/>
        <v>1</v>
      </c>
      <c r="AK19" s="12">
        <f t="shared" si="16"/>
        <v>15</v>
      </c>
      <c r="AL19" s="41">
        <f t="shared" si="17"/>
        <v>0.08333333333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89</v>
      </c>
      <c r="C20" s="69" t="s">
        <v>57</v>
      </c>
      <c r="D20" s="12"/>
      <c r="E20" s="12"/>
      <c r="F20" s="12"/>
      <c r="G20" s="12"/>
      <c r="H20" s="12"/>
      <c r="I20" s="12"/>
      <c r="J20" s="12"/>
      <c r="K20" s="12">
        <f t="shared" ref="K20:O20" si="22">COUNTIF(K4:K12,$C$20&amp;"*")</f>
        <v>1</v>
      </c>
      <c r="L20" s="12">
        <f t="shared" si="22"/>
        <v>1</v>
      </c>
      <c r="M20" s="12">
        <f t="shared" si="22"/>
        <v>2</v>
      </c>
      <c r="N20" s="12">
        <f t="shared" si="22"/>
        <v>1</v>
      </c>
      <c r="O20" s="12">
        <f t="shared" si="22"/>
        <v>1</v>
      </c>
      <c r="P20" s="12"/>
      <c r="Q20" s="12"/>
      <c r="R20" s="12">
        <f t="shared" ref="R20:V20" si="23">COUNTIF(R4:R12,$C$20&amp;"*")</f>
        <v>0</v>
      </c>
      <c r="S20" s="12">
        <f t="shared" si="23"/>
        <v>0</v>
      </c>
      <c r="T20" s="12">
        <f t="shared" si="23"/>
        <v>0</v>
      </c>
      <c r="U20" s="12">
        <f t="shared" si="23"/>
        <v>1</v>
      </c>
      <c r="V20" s="12">
        <f t="shared" si="23"/>
        <v>1</v>
      </c>
      <c r="W20" s="12"/>
      <c r="X20" s="12"/>
      <c r="Y20" s="12">
        <f t="shared" ref="Y20:AC20" si="24">COUNTIF(Y4:Y12,$C$20&amp;"*")</f>
        <v>0</v>
      </c>
      <c r="Z20" s="12">
        <f t="shared" si="24"/>
        <v>0</v>
      </c>
      <c r="AA20" s="12">
        <f t="shared" si="24"/>
        <v>0</v>
      </c>
      <c r="AB20" s="12">
        <f t="shared" si="24"/>
        <v>0</v>
      </c>
      <c r="AC20" s="12">
        <f t="shared" si="24"/>
        <v>0</v>
      </c>
      <c r="AD20" s="12"/>
      <c r="AE20" s="12"/>
      <c r="AF20" s="12">
        <f t="shared" ref="AF20:AJ20" si="25">COUNTIF(AF4:AF12,$C$20&amp;"*")</f>
        <v>0</v>
      </c>
      <c r="AG20" s="12">
        <f t="shared" si="25"/>
        <v>0</v>
      </c>
      <c r="AH20" s="12">
        <f t="shared" si="25"/>
        <v>0</v>
      </c>
      <c r="AI20" s="12">
        <f t="shared" si="25"/>
        <v>0</v>
      </c>
      <c r="AJ20" s="12">
        <f t="shared" si="25"/>
        <v>0</v>
      </c>
      <c r="AK20" s="12">
        <f t="shared" si="16"/>
        <v>8</v>
      </c>
      <c r="AL20" s="41">
        <f t="shared" si="17"/>
        <v>0.04444444444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90</v>
      </c>
      <c r="C21" s="69" t="s">
        <v>63</v>
      </c>
      <c r="D21" s="12"/>
      <c r="E21" s="12"/>
      <c r="F21" s="12"/>
      <c r="G21" s="12"/>
      <c r="H21" s="12"/>
      <c r="I21" s="12"/>
      <c r="J21" s="12"/>
      <c r="K21" s="12">
        <f t="shared" ref="K21:O21" si="26">COUNTIF(K4:K12,$C$21&amp;"*")</f>
        <v>0</v>
      </c>
      <c r="L21" s="12">
        <f t="shared" si="26"/>
        <v>0</v>
      </c>
      <c r="M21" s="12">
        <f t="shared" si="26"/>
        <v>0</v>
      </c>
      <c r="N21" s="12">
        <f t="shared" si="26"/>
        <v>0</v>
      </c>
      <c r="O21" s="12">
        <f t="shared" si="26"/>
        <v>0</v>
      </c>
      <c r="P21" s="12"/>
      <c r="Q21" s="12"/>
      <c r="R21" s="12">
        <f t="shared" ref="R21:V21" si="27">COUNTIF(R4:R12,$C$21&amp;"*")</f>
        <v>0</v>
      </c>
      <c r="S21" s="12">
        <f t="shared" si="27"/>
        <v>0</v>
      </c>
      <c r="T21" s="12">
        <f t="shared" si="27"/>
        <v>0</v>
      </c>
      <c r="U21" s="12">
        <f t="shared" si="27"/>
        <v>0</v>
      </c>
      <c r="V21" s="12">
        <f t="shared" si="27"/>
        <v>0</v>
      </c>
      <c r="W21" s="12"/>
      <c r="X21" s="12"/>
      <c r="Y21" s="12">
        <f t="shared" ref="Y21:AC21" si="28">COUNTIF(Y4:Y12,$C$21&amp;"*")</f>
        <v>0</v>
      </c>
      <c r="Z21" s="12">
        <f t="shared" si="28"/>
        <v>0</v>
      </c>
      <c r="AA21" s="12">
        <f t="shared" si="28"/>
        <v>0</v>
      </c>
      <c r="AB21" s="12">
        <f t="shared" si="28"/>
        <v>0</v>
      </c>
      <c r="AC21" s="12">
        <f t="shared" si="28"/>
        <v>0</v>
      </c>
      <c r="AD21" s="12"/>
      <c r="AE21" s="12"/>
      <c r="AF21" s="12">
        <f t="shared" ref="AF21:AJ21" si="29">COUNTIF(AF4:AF12,$C$21&amp;"*")</f>
        <v>0</v>
      </c>
      <c r="AG21" s="12">
        <f t="shared" si="29"/>
        <v>0</v>
      </c>
      <c r="AH21" s="12">
        <f t="shared" si="29"/>
        <v>0</v>
      </c>
      <c r="AI21" s="12">
        <f t="shared" si="29"/>
        <v>0</v>
      </c>
      <c r="AJ21" s="12">
        <f t="shared" si="29"/>
        <v>0</v>
      </c>
      <c r="AK21" s="12">
        <f t="shared" si="16"/>
        <v>0</v>
      </c>
      <c r="AL21" s="41">
        <f t="shared" si="17"/>
        <v>0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91</v>
      </c>
      <c r="C22" s="69" t="s">
        <v>66</v>
      </c>
      <c r="D22" s="12"/>
      <c r="E22" s="12"/>
      <c r="F22" s="12"/>
      <c r="G22" s="12"/>
      <c r="H22" s="12"/>
      <c r="I22" s="12"/>
      <c r="J22" s="12"/>
      <c r="K22" s="12">
        <f t="shared" ref="K22:O22" si="30">COUNTIF(K4:K12,$C$22&amp;"*")</f>
        <v>1</v>
      </c>
      <c r="L22" s="12">
        <f t="shared" si="30"/>
        <v>1</v>
      </c>
      <c r="M22" s="12">
        <f t="shared" si="30"/>
        <v>1</v>
      </c>
      <c r="N22" s="12">
        <f t="shared" si="30"/>
        <v>1</v>
      </c>
      <c r="O22" s="12">
        <f t="shared" si="30"/>
        <v>1</v>
      </c>
      <c r="P22" s="12"/>
      <c r="Q22" s="12"/>
      <c r="R22" s="12">
        <f t="shared" ref="R22:V22" si="31">COUNTIF(R4:R12,$C$22&amp;"*")</f>
        <v>9</v>
      </c>
      <c r="S22" s="12">
        <f t="shared" si="31"/>
        <v>1</v>
      </c>
      <c r="T22" s="12">
        <f t="shared" si="31"/>
        <v>1</v>
      </c>
      <c r="U22" s="12">
        <f t="shared" si="31"/>
        <v>1</v>
      </c>
      <c r="V22" s="12">
        <f t="shared" si="31"/>
        <v>1</v>
      </c>
      <c r="W22" s="12"/>
      <c r="X22" s="12"/>
      <c r="Y22" s="12">
        <f t="shared" ref="Y22:AC22" si="32">COUNTIF(Y4:Y12,$C$22&amp;"*")</f>
        <v>1</v>
      </c>
      <c r="Z22" s="12">
        <f t="shared" si="32"/>
        <v>1</v>
      </c>
      <c r="AA22" s="12">
        <f t="shared" si="32"/>
        <v>1</v>
      </c>
      <c r="AB22" s="12">
        <f t="shared" si="32"/>
        <v>1</v>
      </c>
      <c r="AC22" s="12">
        <f t="shared" si="32"/>
        <v>1</v>
      </c>
      <c r="AD22" s="12"/>
      <c r="AE22" s="12"/>
      <c r="AF22" s="12">
        <f t="shared" ref="AF22:AJ22" si="33">COUNTIF(AF4:AF12,$C$22&amp;"*")</f>
        <v>0</v>
      </c>
      <c r="AG22" s="12">
        <f t="shared" si="33"/>
        <v>0</v>
      </c>
      <c r="AH22" s="12">
        <f t="shared" si="33"/>
        <v>0</v>
      </c>
      <c r="AI22" s="12">
        <f t="shared" si="33"/>
        <v>0</v>
      </c>
      <c r="AJ22" s="12">
        <f t="shared" si="33"/>
        <v>0</v>
      </c>
      <c r="AK22" s="12">
        <f t="shared" si="16"/>
        <v>23</v>
      </c>
      <c r="AL22" s="41">
        <f t="shared" si="17"/>
        <v>0.1277777778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92</v>
      </c>
      <c r="C23" s="70" t="s">
        <v>76</v>
      </c>
      <c r="D23" s="12"/>
      <c r="E23" s="12"/>
      <c r="F23" s="12"/>
      <c r="G23" s="12"/>
      <c r="H23" s="12"/>
      <c r="I23" s="12"/>
      <c r="J23" s="12"/>
      <c r="K23" s="12">
        <f t="shared" ref="K23:O23" si="34">COUNTIF(K4:K12,$C$23&amp;"*")</f>
        <v>1</v>
      </c>
      <c r="L23" s="12">
        <f t="shared" si="34"/>
        <v>2</v>
      </c>
      <c r="M23" s="12">
        <f t="shared" si="34"/>
        <v>0</v>
      </c>
      <c r="N23" s="12">
        <f t="shared" si="34"/>
        <v>1</v>
      </c>
      <c r="O23" s="12">
        <f t="shared" si="34"/>
        <v>1</v>
      </c>
      <c r="P23" s="12"/>
      <c r="Q23" s="12"/>
      <c r="R23" s="12">
        <f t="shared" ref="R23:V23" si="35">COUNTIF(R4:R12,$C$23&amp;"*")</f>
        <v>0</v>
      </c>
      <c r="S23" s="12">
        <f t="shared" si="35"/>
        <v>2</v>
      </c>
      <c r="T23" s="12">
        <f t="shared" si="35"/>
        <v>1</v>
      </c>
      <c r="U23" s="12">
        <f t="shared" si="35"/>
        <v>1</v>
      </c>
      <c r="V23" s="12">
        <f t="shared" si="35"/>
        <v>1</v>
      </c>
      <c r="W23" s="12"/>
      <c r="X23" s="12"/>
      <c r="Y23" s="12">
        <f t="shared" ref="Y23:AC23" si="36">COUNTIF(Y4:Y12,$C$23&amp;"*")</f>
        <v>0</v>
      </c>
      <c r="Z23" s="12">
        <f t="shared" si="36"/>
        <v>0</v>
      </c>
      <c r="AA23" s="12">
        <f t="shared" si="36"/>
        <v>0</v>
      </c>
      <c r="AB23" s="12">
        <f t="shared" si="36"/>
        <v>0</v>
      </c>
      <c r="AC23" s="12">
        <f t="shared" si="36"/>
        <v>0</v>
      </c>
      <c r="AD23" s="12"/>
      <c r="AE23" s="12"/>
      <c r="AF23" s="12">
        <f t="shared" ref="AF23:AJ23" si="37">COUNTIF(AF4:AF12,$C$23&amp;"*")</f>
        <v>0</v>
      </c>
      <c r="AG23" s="12">
        <f t="shared" si="37"/>
        <v>0</v>
      </c>
      <c r="AH23" s="12">
        <f t="shared" si="37"/>
        <v>0</v>
      </c>
      <c r="AI23" s="12">
        <f t="shared" si="37"/>
        <v>0</v>
      </c>
      <c r="AJ23" s="12">
        <f t="shared" si="37"/>
        <v>0</v>
      </c>
      <c r="AK23" s="12">
        <f t="shared" si="16"/>
        <v>10</v>
      </c>
      <c r="AL23" s="41">
        <f t="shared" si="17"/>
        <v>0.05555555556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93</v>
      </c>
      <c r="C24" s="69" t="s">
        <v>79</v>
      </c>
      <c r="D24" s="12"/>
      <c r="E24" s="12"/>
      <c r="F24" s="12"/>
      <c r="G24" s="12"/>
      <c r="H24" s="12"/>
      <c r="I24" s="12"/>
      <c r="J24" s="12"/>
      <c r="K24" s="12">
        <f t="shared" ref="K24:O24" si="38">(COUNTIF(K4:K12,$C$24&amp;"*")+COUNTIF(K4:K12,""))</f>
        <v>1</v>
      </c>
      <c r="L24" s="12">
        <f t="shared" si="38"/>
        <v>0</v>
      </c>
      <c r="M24" s="12">
        <f t="shared" si="38"/>
        <v>0</v>
      </c>
      <c r="N24" s="12">
        <f t="shared" si="38"/>
        <v>1</v>
      </c>
      <c r="O24" s="12">
        <f t="shared" si="38"/>
        <v>0</v>
      </c>
      <c r="P24" s="12"/>
      <c r="Q24" s="12"/>
      <c r="R24" s="12">
        <f t="shared" ref="R24:V24" si="39">(COUNTIF(R4:R12,$C$24&amp;"*")+COUNTIF(R4:R12,""))</f>
        <v>0</v>
      </c>
      <c r="S24" s="12">
        <f t="shared" si="39"/>
        <v>2</v>
      </c>
      <c r="T24" s="12">
        <f t="shared" si="39"/>
        <v>1</v>
      </c>
      <c r="U24" s="12">
        <f t="shared" si="39"/>
        <v>0</v>
      </c>
      <c r="V24" s="12">
        <f t="shared" si="39"/>
        <v>0</v>
      </c>
      <c r="W24" s="12"/>
      <c r="X24" s="12"/>
      <c r="Y24" s="12">
        <f t="shared" ref="Y24:AC24" si="40">(COUNTIF(Y4:Y12,$C$24&amp;"*")+COUNTIF(Y4:Y12,""))</f>
        <v>0</v>
      </c>
      <c r="Z24" s="12">
        <f t="shared" si="40"/>
        <v>0</v>
      </c>
      <c r="AA24" s="12">
        <f t="shared" si="40"/>
        <v>0</v>
      </c>
      <c r="AB24" s="12">
        <f t="shared" si="40"/>
        <v>0</v>
      </c>
      <c r="AC24" s="12">
        <f t="shared" si="40"/>
        <v>0</v>
      </c>
      <c r="AD24" s="12"/>
      <c r="AE24" s="12"/>
      <c r="AF24" s="12">
        <f t="shared" ref="AF24:AJ24" si="41">(COUNTIF(AF4:AF12,$C$24&amp;"*")+COUNTIF(AF4:AF12,""))</f>
        <v>1</v>
      </c>
      <c r="AG24" s="12">
        <f t="shared" si="41"/>
        <v>1</v>
      </c>
      <c r="AH24" s="12">
        <f t="shared" si="41"/>
        <v>1</v>
      </c>
      <c r="AI24" s="12">
        <f t="shared" si="41"/>
        <v>2</v>
      </c>
      <c r="AJ24" s="12">
        <f t="shared" si="41"/>
        <v>2</v>
      </c>
      <c r="AK24" s="12">
        <f t="shared" si="16"/>
        <v>12</v>
      </c>
      <c r="AL24" s="41">
        <f t="shared" si="17"/>
        <v>0.06666666667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66" t="s">
        <v>94</v>
      </c>
      <c r="C25" s="69" t="s">
        <v>81</v>
      </c>
      <c r="D25" s="12"/>
      <c r="E25" s="12"/>
      <c r="F25" s="12"/>
      <c r="G25" s="12"/>
      <c r="H25" s="12"/>
      <c r="I25" s="12"/>
      <c r="J25" s="12"/>
      <c r="K25" s="12">
        <f t="shared" ref="K25:O25" si="42">COUNTIF(K4:K12,$C$25&amp;"*")</f>
        <v>0</v>
      </c>
      <c r="L25" s="12">
        <f t="shared" si="42"/>
        <v>0</v>
      </c>
      <c r="M25" s="12">
        <f t="shared" si="42"/>
        <v>0</v>
      </c>
      <c r="N25" s="12">
        <f t="shared" si="42"/>
        <v>0</v>
      </c>
      <c r="O25" s="12">
        <f t="shared" si="42"/>
        <v>0</v>
      </c>
      <c r="P25" s="12"/>
      <c r="Q25" s="12"/>
      <c r="R25" s="12">
        <f t="shared" ref="R25:V25" si="43">COUNTIF(R4:R12,$C$25&amp;"*")</f>
        <v>0</v>
      </c>
      <c r="S25" s="12">
        <f t="shared" si="43"/>
        <v>0</v>
      </c>
      <c r="T25" s="12">
        <f t="shared" si="43"/>
        <v>0</v>
      </c>
      <c r="U25" s="12">
        <f t="shared" si="43"/>
        <v>0</v>
      </c>
      <c r="V25" s="12">
        <f t="shared" si="43"/>
        <v>0</v>
      </c>
      <c r="W25" s="12"/>
      <c r="X25" s="12"/>
      <c r="Y25" s="12">
        <f t="shared" ref="Y25:AC25" si="44">COUNTIF(Y4:Y12,$C$25&amp;"*")</f>
        <v>0</v>
      </c>
      <c r="Z25" s="12">
        <f t="shared" si="44"/>
        <v>0</v>
      </c>
      <c r="AA25" s="12">
        <f t="shared" si="44"/>
        <v>0</v>
      </c>
      <c r="AB25" s="12">
        <f t="shared" si="44"/>
        <v>0</v>
      </c>
      <c r="AC25" s="12">
        <f t="shared" si="44"/>
        <v>0</v>
      </c>
      <c r="AD25" s="12"/>
      <c r="AE25" s="12"/>
      <c r="AF25" s="12">
        <f t="shared" ref="AF25:AJ25" si="45">COUNTIF(AF4:AF12,$C$25&amp;"*")</f>
        <v>0</v>
      </c>
      <c r="AG25" s="12">
        <f t="shared" si="45"/>
        <v>0</v>
      </c>
      <c r="AH25" s="12">
        <f t="shared" si="45"/>
        <v>0</v>
      </c>
      <c r="AI25" s="12">
        <f t="shared" si="45"/>
        <v>0</v>
      </c>
      <c r="AJ25" s="12">
        <f t="shared" si="45"/>
        <v>0</v>
      </c>
      <c r="AK25" s="12">
        <f t="shared" si="16"/>
        <v>0</v>
      </c>
      <c r="AL25" s="41">
        <f t="shared" si="17"/>
        <v>0</v>
      </c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10"/>
      <c r="C26" s="13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71">
        <f>SUM(AK17:AK25)</f>
        <v>180</v>
      </c>
      <c r="AL26" s="12"/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0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0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0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0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0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0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0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0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0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0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0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0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0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0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0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0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0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0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0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0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0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0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0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0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0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0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0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0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0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0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0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0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0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0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0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0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0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0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0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0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0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0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0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0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0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0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0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0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0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0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0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0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0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0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0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0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0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0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0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0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0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0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0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0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0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0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0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0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0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0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0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0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0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0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0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0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0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0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0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0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0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0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0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0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0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0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0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0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0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0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0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0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0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0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0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0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0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0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0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0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0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0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0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0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0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0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0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0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0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0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0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0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0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0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0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0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0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0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0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0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0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0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0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0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0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0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0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0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0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0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0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0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0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0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0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0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0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0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0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0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0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0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0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0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0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0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0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0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0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0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0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0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0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0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0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0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0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0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0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0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0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0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0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0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0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0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0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0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0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0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0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0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0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0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0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0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0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0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0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0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0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0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0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0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0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0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0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0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0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0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0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0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0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0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0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0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0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0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0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0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0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0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0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0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0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0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0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0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0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0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0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0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0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0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0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0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0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0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0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0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0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0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0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0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0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0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0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0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0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0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0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0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0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0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0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0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0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0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0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0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0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0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0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0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0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0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0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0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0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0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0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0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0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0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0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0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0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0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0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0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0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0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0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0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0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0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0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0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0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0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0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0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0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0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0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0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0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0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0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0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0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0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0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0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0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0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0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0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0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0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0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0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0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0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0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0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0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0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0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0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0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0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0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0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0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0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0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0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0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0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0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0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0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0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0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0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0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0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0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0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0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0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0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0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0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0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0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0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0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0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0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0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0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0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0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0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0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0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0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0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0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0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0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0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0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0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0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0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0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0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0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0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0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0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0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0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0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0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0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0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0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0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0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0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0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0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0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0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0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0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0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0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0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0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0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0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0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0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0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0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0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0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0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0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0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0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0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0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0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0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0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0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0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0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0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0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0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0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0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0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0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0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0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0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0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0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0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0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0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0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0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0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0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0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0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0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0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0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0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0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0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0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0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0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0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0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0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0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0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0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0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0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0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0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0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0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0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0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0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0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0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0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0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0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0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0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0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0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0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0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0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0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0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0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0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0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0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0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0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0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0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0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0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0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0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0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0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0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0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0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0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0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0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0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0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0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0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0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0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0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0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0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0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0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0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0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0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0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0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0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0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0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0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0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0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0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0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0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0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0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0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0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0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0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0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0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0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0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0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0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0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0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0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0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0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0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0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0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0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0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0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0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0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0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0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0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0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0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0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0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0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0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0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0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0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0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0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0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0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0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0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0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0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0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0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0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0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0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0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0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0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0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0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0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0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0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0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0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0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0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0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0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0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0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0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0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0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0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0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0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0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0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0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0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0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0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0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0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0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0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0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0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0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0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0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0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0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0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0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0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0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0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0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0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0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0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0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0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0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0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0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0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0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0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0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0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0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0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0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0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0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0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0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0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0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0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0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0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0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0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0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0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0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0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0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0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0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0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0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0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0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0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0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0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0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0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0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0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0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0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0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0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0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0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0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0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0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0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0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0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0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0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0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0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0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0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0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0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0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0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0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0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0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0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0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0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0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0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0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0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0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0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0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0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0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0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0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0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0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0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0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0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0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0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0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0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0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0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0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0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0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0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0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0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0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0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0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0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0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0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0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0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0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0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0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0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0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0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0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0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0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0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0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0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0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0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0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0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0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0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0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0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0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0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0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0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0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0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0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0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0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0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0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0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0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0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0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0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0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0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0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0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0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0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0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0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0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0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0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0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0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0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0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0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0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0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0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0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0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0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0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0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0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0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0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0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0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0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0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0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0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0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0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0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0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0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0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0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0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0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0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0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0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0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0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0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0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0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0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0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0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0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0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0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0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0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0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0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0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0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0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0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0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0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0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0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0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0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0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0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0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0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0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0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0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0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0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0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0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0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0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0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0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0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0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0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0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0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0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0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0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0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0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0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0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0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0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0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0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0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0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0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0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0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0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0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0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0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0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0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0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0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0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0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0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0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0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0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0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0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0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0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0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0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0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0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0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0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0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0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0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0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0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0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0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0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0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0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0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0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0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0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0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0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0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0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0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0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0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0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0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0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0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0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0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0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0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0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0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0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0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0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0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0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0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0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0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0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0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0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0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0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0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0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0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0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0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0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0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0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0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0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0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0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0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0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0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0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0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0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0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0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0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0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0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0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0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0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0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0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0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0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0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0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0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0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0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0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0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0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0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0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0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0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0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0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0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0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0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0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0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0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0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0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0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0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0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0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0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0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0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0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0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0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  <row r="1001" ht="24.75" customHeight="1">
      <c r="A1001" s="10"/>
      <c r="B1001" s="10"/>
      <c r="C1001" s="13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2"/>
      <c r="AM1001" s="12"/>
      <c r="AN1001" s="10"/>
      <c r="AO1001" s="10"/>
      <c r="AP1001" s="10"/>
      <c r="AQ1001" s="10"/>
      <c r="AR1001" s="10"/>
      <c r="AS1001" s="10"/>
    </row>
  </sheetData>
  <conditionalFormatting sqref="N4:O4 U4:V6 Y4:Y8 Z4:AC4 AF4:AI4 AJ4:AJ7 K5:K6 S5:T6 D6:H6 L6:O6 W6 Z6:AC7 AF6:AI6 AH8 K12:O13 D13:H13 S13:W13 Y13:AC13 AF13:AJ13">
    <cfRule type="cellIs" dxfId="9" priority="1" operator="equal">
      <formula>"INT - REC"</formula>
    </cfRule>
  </conditionalFormatting>
  <conditionalFormatting sqref="S6:W6 Z6:AC6 AF6:AJ6 S13:W13 Z13:AC13 AF13:AJ13">
    <cfRule type="beginsWith" dxfId="0" priority="2" operator="beginsWith" text="PRE">
      <formula>LEFT((S6),LEN("PRE"))=("PRE")</formula>
    </cfRule>
  </conditionalFormatting>
  <conditionalFormatting sqref="S6:W6 Z6:AC6 AF6:AJ6 S13:W13 Z13:AC13 AF13:AJ13">
    <cfRule type="beginsWith" dxfId="1" priority="3" operator="beginsWith" text="VRE">
      <formula>LEFT((S6),LEN("VRE"))=("VRE")</formula>
    </cfRule>
  </conditionalFormatting>
  <conditionalFormatting sqref="S6:W6 Z6:AC6 AF6:AJ6 S13:W13 Z13:AC13 AF13:AJ13">
    <cfRule type="beginsWith" dxfId="2" priority="4" operator="beginsWith" text="ONL">
      <formula>LEFT((S6),LEN("ONL"))=("ONL")</formula>
    </cfRule>
  </conditionalFormatting>
  <conditionalFormatting sqref="S6:W6 Z6:AC6 AF6:AJ6 S13:W13 Z13:AC13 AF13:AJ13">
    <cfRule type="beginsWith" dxfId="3" priority="5" operator="beginsWith" text="ATR">
      <formula>LEFT((S6),LEN("ATR"))=("ATR")</formula>
    </cfRule>
  </conditionalFormatting>
  <conditionalFormatting sqref="S6:W6 Z6:AC6 AF6:AJ6 S13:W13 Z13:AC13 AF13:AJ13">
    <cfRule type="beginsWith" dxfId="4" priority="6" operator="beginsWith" text="AUJ">
      <formula>LEFT((S6),LEN("AUJ"))=("AUJ")</formula>
    </cfRule>
  </conditionalFormatting>
  <conditionalFormatting sqref="S6:W6 Z6:AC6 AF6:AJ6 S13:W13 Z13:AC13 AF13:AJ13">
    <cfRule type="beginsWith" dxfId="5" priority="7" operator="beginsWith" text="REC">
      <formula>LEFT((S6),LEN("REC"))=("REC")</formula>
    </cfRule>
  </conditionalFormatting>
  <conditionalFormatting sqref="S6:W6 Z6:AC6 AF6:AJ6 S13:W13 Z13:AC13 AF13:AJ13">
    <cfRule type="beginsWith" dxfId="6" priority="8" operator="beginsWith" text="CLI">
      <formula>LEFT((S6),LEN("CLI"))=("CLI")</formula>
    </cfRule>
  </conditionalFormatting>
  <conditionalFormatting sqref="S6:W6 Z6:AC6 AF6:AJ6 S13:W13 Z13:AC13 AF13:AJ13">
    <cfRule type="beginsWith" dxfId="7" priority="9" operator="beginsWith" text="INT">
      <formula>LEFT((S6),LEN("INT"))=("INT")</formula>
    </cfRule>
  </conditionalFormatting>
  <conditionalFormatting sqref="S6:W6 Z6:AC6 AF6:AJ6 S13:W13 Z13:AC13 AF13:AJ13">
    <cfRule type="beginsWith" dxfId="8" priority="10" operator="beginsWith" text="CLIC">
      <formula>LEFT((S6),LEN("CLIC"))=("CLIC")</formula>
    </cfRule>
  </conditionalFormatting>
  <conditionalFormatting sqref="S6:W6 Z6:AC6 AF6:AJ6 S13:W13 Z13:AC13 AF13:AJ13">
    <cfRule type="beginsWith" dxfId="0" priority="11" operator="beginsWith" text="PRE">
      <formula>LEFT((S6),LEN("PRE"))=("PRE")</formula>
    </cfRule>
  </conditionalFormatting>
  <conditionalFormatting sqref="S6:W6 Z6:AC6 AF6:AJ6 S13:W13 Z13:AC13 AF13:AJ13">
    <cfRule type="beginsWith" dxfId="1" priority="12" operator="beginsWith" text="VRE">
      <formula>LEFT((S6),LEN("VRE"))=("VRE")</formula>
    </cfRule>
  </conditionalFormatting>
  <conditionalFormatting sqref="S6:W6 Z6:AC6 AF6:AJ6 S13:W13 Z13:AC13 AF13:AJ13">
    <cfRule type="beginsWith" dxfId="2" priority="13" operator="beginsWith" text="ONL">
      <formula>LEFT((S6),LEN("ONL"))=("ONL")</formula>
    </cfRule>
  </conditionalFormatting>
  <conditionalFormatting sqref="S6:W6 Z6:AC6 AF6:AJ6 S13:W13 Z13:AC13 AF13:AJ13">
    <cfRule type="beginsWith" dxfId="3" priority="14" operator="beginsWith" text="ATR">
      <formula>LEFT((S6),LEN("ATR"))=("ATR")</formula>
    </cfRule>
  </conditionalFormatting>
  <conditionalFormatting sqref="S6:W6 Z6:AC6 AF6:AJ6 S13:W13 Z13:AC13 AF13:AJ13">
    <cfRule type="beginsWith" dxfId="4" priority="15" operator="beginsWith" text="AUJ">
      <formula>LEFT((S6),LEN("AUJ"))=("AUJ")</formula>
    </cfRule>
  </conditionalFormatting>
  <conditionalFormatting sqref="S6:W6 Z6:AC6 AF6:AJ6 S13:W13 Z13:AC13 AF13:AJ13">
    <cfRule type="beginsWith" dxfId="5" priority="16" operator="beginsWith" text="REC">
      <formula>LEFT((S6),LEN("REC"))=("REC")</formula>
    </cfRule>
  </conditionalFormatting>
  <conditionalFormatting sqref="S6:W6 Z6:AC6 AF6:AJ6 S13:W13 Z13:AC13 AF13:AJ13">
    <cfRule type="beginsWith" dxfId="6" priority="17" operator="beginsWith" text="CLI">
      <formula>LEFT((S6),LEN("CLI"))=("CLI")</formula>
    </cfRule>
  </conditionalFormatting>
  <conditionalFormatting sqref="S6:W6 Z6:AC6 AF6:AJ6 S13:W13 Z13:AC13 AF13:AJ13">
    <cfRule type="beginsWith" dxfId="7" priority="18" operator="beginsWith" text="INT">
      <formula>LEFT((S6),LEN("INT"))=("INT")</formula>
    </cfRule>
  </conditionalFormatting>
  <conditionalFormatting sqref="S6:W6 Z6:AC6 AF6:AJ6 S13:W13 Z13:AC13 AF13:AJ13">
    <cfRule type="beginsWith" dxfId="8" priority="19" operator="beginsWith" text="CLIC">
      <formula>LEFT((S6),LEN("CLIC"))=("CLIC")</formula>
    </cfRule>
  </conditionalFormatting>
  <conditionalFormatting sqref="S6:W6 Z6:AC6 AF6:AJ6 S13:W13 Z13:AC13 AF13:AJ13">
    <cfRule type="beginsWith" dxfId="0" priority="20" operator="beginsWith" text="PRE">
      <formula>LEFT((S6),LEN("PRE"))=("PRE")</formula>
    </cfRule>
  </conditionalFormatting>
  <conditionalFormatting sqref="S6:W6 Z6:AC6 AF6:AJ6 S13:W13 Z13:AC13 AF13:AJ13">
    <cfRule type="beginsWith" dxfId="1" priority="21" operator="beginsWith" text="VRE">
      <formula>LEFT((S6),LEN("VRE"))=("VRE")</formula>
    </cfRule>
  </conditionalFormatting>
  <conditionalFormatting sqref="S6:W6 Z6:AC6 AF6:AJ6 S13:W13 Z13:AC13 AF13:AJ13">
    <cfRule type="beginsWith" dxfId="2" priority="22" operator="beginsWith" text="ONL">
      <formula>LEFT((S6),LEN("ONL"))=("ONL")</formula>
    </cfRule>
  </conditionalFormatting>
  <conditionalFormatting sqref="S6:W6 Z6:AC6 AF6:AJ6 S13:W13 Z13:AC13 AF13:AJ13">
    <cfRule type="beginsWith" dxfId="3" priority="23" operator="beginsWith" text="ATR">
      <formula>LEFT((S6),LEN("ATR"))=("ATR")</formula>
    </cfRule>
  </conditionalFormatting>
  <conditionalFormatting sqref="S6:W6 Z6:AC6 AF6:AJ6 S13:W13 Z13:AC13 AF13:AJ13">
    <cfRule type="beginsWith" dxfId="4" priority="24" operator="beginsWith" text="AUJ">
      <formula>LEFT((S6),LEN("AUJ"))=("AUJ")</formula>
    </cfRule>
  </conditionalFormatting>
  <conditionalFormatting sqref="S6:W6 Z6:AC6 AF6:AJ6 S13:W13 Z13:AC13 AF13:AJ13">
    <cfRule type="beginsWith" dxfId="5" priority="25" operator="beginsWith" text="REC">
      <formula>LEFT((S6),LEN("REC"))=("REC")</formula>
    </cfRule>
  </conditionalFormatting>
  <conditionalFormatting sqref="S6:W6 Z6:AC6 AF6:AJ6 S13:W13 Z13:AC13 AF13:AJ13">
    <cfRule type="beginsWith" dxfId="6" priority="26" operator="beginsWith" text="CLI">
      <formula>LEFT((S6),LEN("CLI"))=("CLI")</formula>
    </cfRule>
  </conditionalFormatting>
  <conditionalFormatting sqref="S6:W6 Z6:AC6 AF6:AJ6 S13:W13 Z13:AC13 AF13:AJ13">
    <cfRule type="beginsWith" dxfId="7" priority="27" operator="beginsWith" text="INT">
      <formula>LEFT((S6),LEN("INT"))=("INT")</formula>
    </cfRule>
  </conditionalFormatting>
  <conditionalFormatting sqref="S6:W6 Z6:AC6 AF6:AJ6 S13:W13 Z13:AC13 AF13:AJ13">
    <cfRule type="beginsWith" dxfId="8" priority="28" operator="beginsWith" text="CLIC">
      <formula>LEFT((S6),LEN("CLIC"))=("CLIC")</formula>
    </cfRule>
  </conditionalFormatting>
  <conditionalFormatting sqref="S6:W6 Z6:AC6 AF6:AJ6 S13:W13 Z13:AC13 AF13:AJ13">
    <cfRule type="beginsWith" dxfId="0" priority="29" operator="beginsWith" text="PRE">
      <formula>LEFT((S6),LEN("PRE"))=("PRE")</formula>
    </cfRule>
  </conditionalFormatting>
  <conditionalFormatting sqref="S6:W6 Z6:AC6 AF6:AJ6 S13:W13 Z13:AC13 AF13:AJ13">
    <cfRule type="beginsWith" dxfId="1" priority="30" operator="beginsWith" text="VRE">
      <formula>LEFT((S6),LEN("VRE"))=("VRE")</formula>
    </cfRule>
  </conditionalFormatting>
  <conditionalFormatting sqref="S6:W6 Z6:AC6 AF6:AJ6 S13:W13 Z13:AC13 AF13:AJ13">
    <cfRule type="beginsWith" dxfId="2" priority="31" operator="beginsWith" text="ONL">
      <formula>LEFT((S6),LEN("ONL"))=("ONL")</formula>
    </cfRule>
  </conditionalFormatting>
  <conditionalFormatting sqref="S6:W6 Z6:AC6 AF6:AJ6 S13:W13 Z13:AC13 AF13:AJ13">
    <cfRule type="beginsWith" dxfId="3" priority="32" operator="beginsWith" text="ATR">
      <formula>LEFT((S6),LEN("ATR"))=("ATR")</formula>
    </cfRule>
  </conditionalFormatting>
  <conditionalFormatting sqref="S6:W6 Z6:AC6 AF6:AJ6 S13:W13 Z13:AC13 AF13:AJ13">
    <cfRule type="beginsWith" dxfId="4" priority="33" operator="beginsWith" text="AUJ">
      <formula>LEFT((S6),LEN("AUJ"))=("AUJ")</formula>
    </cfRule>
  </conditionalFormatting>
  <conditionalFormatting sqref="S6:W6 Z6:AC6 AF6:AJ6 S13:W13 Z13:AC13 AF13:AJ13">
    <cfRule type="beginsWith" dxfId="5" priority="34" operator="beginsWith" text="REC">
      <formula>LEFT((S6),LEN("REC"))=("REC")</formula>
    </cfRule>
  </conditionalFormatting>
  <conditionalFormatting sqref="S6:W6 Z6:AC6 AF6:AJ6 S13:W13 Z13:AC13 AF13:AJ13">
    <cfRule type="beginsWith" dxfId="6" priority="35" operator="beginsWith" text="CLI">
      <formula>LEFT((S6),LEN("CLI"))=("CLI")</formula>
    </cfRule>
  </conditionalFormatting>
  <conditionalFormatting sqref="S6:W6 Z6:AC6 AF6:AJ6 S13:W13 Z13:AC13 AF13:AJ13">
    <cfRule type="beginsWith" dxfId="7" priority="36" operator="beginsWith" text="INT">
      <formula>LEFT((S6),LEN("INT"))=("INT")</formula>
    </cfRule>
  </conditionalFormatting>
  <conditionalFormatting sqref="S6:W6 Z6:AC6 AF6:AJ6 S13:W13 Z13:AC13 AF13:AJ13">
    <cfRule type="beginsWith" dxfId="8" priority="37" operator="beginsWith" text="CLIC">
      <formula>LEFT((S6),LEN("CLIC"))=("CLIC")</formula>
    </cfRule>
  </conditionalFormatting>
  <conditionalFormatting sqref="S6:W6 Z6:AC6 AF6:AJ6 S13:W13 Z13:AC13 AF13:AJ13">
    <cfRule type="beginsWith" dxfId="0" priority="38" operator="beginsWith" text="PRE">
      <formula>LEFT((S6),LEN("PRE"))=("PRE")</formula>
    </cfRule>
  </conditionalFormatting>
  <conditionalFormatting sqref="S6:W6 Z6:AC6 AF6:AJ6 S13:W13 Z13:AC13 AF13:AJ13">
    <cfRule type="beginsWith" dxfId="1" priority="39" operator="beginsWith" text="VRE">
      <formula>LEFT((S6),LEN("VRE"))=("VRE")</formula>
    </cfRule>
  </conditionalFormatting>
  <conditionalFormatting sqref="S6:W6 Z6:AC6 AF6:AJ6 S13:W13 Z13:AC13 AF13:AJ13">
    <cfRule type="beginsWith" dxfId="2" priority="40" operator="beginsWith" text="ONL">
      <formula>LEFT((S6),LEN("ONL"))=("ONL")</formula>
    </cfRule>
  </conditionalFormatting>
  <conditionalFormatting sqref="S6:W6 Z6:AC6 AF6:AJ6 S13:W13 Z13:AC13 AF13:AJ13">
    <cfRule type="beginsWith" dxfId="3" priority="41" operator="beginsWith" text="ATR">
      <formula>LEFT((S6),LEN("ATR"))=("ATR")</formula>
    </cfRule>
  </conditionalFormatting>
  <conditionalFormatting sqref="S6:W6 Z6:AC6 AF6:AJ6 S13:W13 Z13:AC13 AF13:AJ13">
    <cfRule type="beginsWith" dxfId="4" priority="42" operator="beginsWith" text="AUJ">
      <formula>LEFT((S6),LEN("AUJ"))=("AUJ")</formula>
    </cfRule>
  </conditionalFormatting>
  <conditionalFormatting sqref="S6:W6 Z6:AC6 AF6:AJ6 S13:W13 Z13:AC13 AF13:AJ13">
    <cfRule type="beginsWith" dxfId="5" priority="43" operator="beginsWith" text="REC">
      <formula>LEFT((S6),LEN("REC"))=("REC")</formula>
    </cfRule>
  </conditionalFormatting>
  <conditionalFormatting sqref="S6:W6 Z6:AC6 AF6:AJ6 S13:W13 Z13:AC13 AF13:AJ13">
    <cfRule type="beginsWith" dxfId="6" priority="44" operator="beginsWith" text="CLI">
      <formula>LEFT((S6),LEN("CLI"))=("CLI")</formula>
    </cfRule>
  </conditionalFormatting>
  <conditionalFormatting sqref="S6:W6 Z6:AC6 AF6:AJ6 S13:W13 Z13:AC13 AF13:AJ13">
    <cfRule type="beginsWith" dxfId="7" priority="45" operator="beginsWith" text="INT">
      <formula>LEFT((S6),LEN("INT"))=("INT")</formula>
    </cfRule>
  </conditionalFormatting>
  <conditionalFormatting sqref="S6:W6 Z6:AC6 AF6:AJ6 S13:W13 Z13:AC13 AF13:AJ13">
    <cfRule type="beginsWith" dxfId="8" priority="46" operator="beginsWith" text="CLIC">
      <formula>LEFT((S6),LEN("CLIC"))=("CLIC")</formula>
    </cfRule>
  </conditionalFormatting>
  <conditionalFormatting sqref="S6:W6 Z6:AC6 AF6:AJ6 S13:W13 Z13:AC13 AF13:AJ13">
    <cfRule type="beginsWith" dxfId="0" priority="47" operator="beginsWith" text="PRE">
      <formula>LEFT((S6),LEN("PRE"))=("PRE")</formula>
    </cfRule>
  </conditionalFormatting>
  <conditionalFormatting sqref="S6:W6 Z6:AC6 AF6:AJ6 S13:W13 Z13:AC13 AF13:AJ13">
    <cfRule type="beginsWith" dxfId="1" priority="48" operator="beginsWith" text="VRE">
      <formula>LEFT((S6),LEN("VRE"))=("VRE")</formula>
    </cfRule>
  </conditionalFormatting>
  <conditionalFormatting sqref="S6:W6 Z6:AC6 AF6:AJ6 S13:W13 Z13:AC13 AF13:AJ13">
    <cfRule type="beginsWith" dxfId="2" priority="49" operator="beginsWith" text="ONL">
      <formula>LEFT((S6),LEN("ONL"))=("ONL")</formula>
    </cfRule>
  </conditionalFormatting>
  <conditionalFormatting sqref="S6:W6 Z6:AC6 AF6:AJ6 S13:W13 Z13:AC13 AF13:AJ13">
    <cfRule type="beginsWith" dxfId="3" priority="50" operator="beginsWith" text="ATR">
      <formula>LEFT((S6),LEN("ATR"))=("ATR")</formula>
    </cfRule>
  </conditionalFormatting>
  <conditionalFormatting sqref="S6:W6 Z6:AC6 AF6:AJ6 S13:W13 Z13:AC13 AF13:AJ13">
    <cfRule type="beginsWith" dxfId="4" priority="51" operator="beginsWith" text="AUJ">
      <formula>LEFT((S6),LEN("AUJ"))=("AUJ")</formula>
    </cfRule>
  </conditionalFormatting>
  <conditionalFormatting sqref="S6:W6 Z6:AC6 AF6:AJ6 S13:W13 Z13:AC13 AF13:AJ13">
    <cfRule type="beginsWith" dxfId="5" priority="52" operator="beginsWith" text="REC">
      <formula>LEFT((S6),LEN("REC"))=("REC")</formula>
    </cfRule>
  </conditionalFormatting>
  <conditionalFormatting sqref="S6:W6 Z6:AC6 AF6:AJ6 S13:W13 Z13:AC13 AF13:AJ13">
    <cfRule type="beginsWith" dxfId="6" priority="53" operator="beginsWith" text="CLI">
      <formula>LEFT((S6),LEN("CLI"))=("CLI")</formula>
    </cfRule>
  </conditionalFormatting>
  <conditionalFormatting sqref="S6:W6 Z6:AC6 AF6:AJ6 S13:W13 Z13:AC13 AF13:AJ13">
    <cfRule type="beginsWith" dxfId="7" priority="54" operator="beginsWith" text="INT">
      <formula>LEFT((S6),LEN("INT"))=("INT")</formula>
    </cfRule>
  </conditionalFormatting>
  <conditionalFormatting sqref="S6:W6 Z6:AC6 AF6:AJ6 S13:W13 Z13:AC13 AF13:AJ13">
    <cfRule type="beginsWith" dxfId="0" priority="55" operator="beginsWith" text="PRE">
      <formula>LEFT((S6),LEN("PRE"))=("PRE")</formula>
    </cfRule>
  </conditionalFormatting>
  <conditionalFormatting sqref="S6:W6 Z6:AC6 AF6:AJ6 S13:W13 Z13:AC13 AF13:AJ13">
    <cfRule type="beginsWith" dxfId="1" priority="56" operator="beginsWith" text="VRE">
      <formula>LEFT((S6),LEN("VRE"))=("VRE")</formula>
    </cfRule>
  </conditionalFormatting>
  <conditionalFormatting sqref="S6:W6 Z6:AC6 AF6:AJ6 S13:W13 Z13:AC13 AF13:AJ13">
    <cfRule type="beginsWith" dxfId="2" priority="57" operator="beginsWith" text="ONL">
      <formula>LEFT((S6),LEN("ONL"))=("ONL")</formula>
    </cfRule>
  </conditionalFormatting>
  <conditionalFormatting sqref="S6:W6 Z6:AC6 AF6:AJ6 S13:W13 Z13:AC13 AF13:AJ13">
    <cfRule type="beginsWith" dxfId="3" priority="58" operator="beginsWith" text="ATR">
      <formula>LEFT((S6),LEN("ATR"))=("ATR")</formula>
    </cfRule>
  </conditionalFormatting>
  <conditionalFormatting sqref="S6:W6 Z6:AC6 AF6:AJ6 S13:W13 Z13:AC13 AF13:AJ13">
    <cfRule type="beginsWith" dxfId="4" priority="59" operator="beginsWith" text="AUJ">
      <formula>LEFT((S6),LEN("AUJ"))=("AUJ")</formula>
    </cfRule>
  </conditionalFormatting>
  <conditionalFormatting sqref="S6:W6 Z6:AC6 AF6:AJ6 S13:W13 Z13:AC13 AF13:AJ13">
    <cfRule type="beginsWith" dxfId="5" priority="60" operator="beginsWith" text="REC">
      <formula>LEFT((S6),LEN("REC"))=("REC")</formula>
    </cfRule>
  </conditionalFormatting>
  <conditionalFormatting sqref="S6:W6 Z6:AC6 AF6:AJ6 S13:W13 Z13:AC13 AF13:AJ13">
    <cfRule type="beginsWith" dxfId="6" priority="61" operator="beginsWith" text="CLI">
      <formula>LEFT((S6),LEN("CLI"))=("CLI")</formula>
    </cfRule>
  </conditionalFormatting>
  <conditionalFormatting sqref="S6:W6 Z6:AC6 AF6:AJ6 S13:W13 Z13:AC13 AF13:AJ13">
    <cfRule type="beginsWith" dxfId="7" priority="62" operator="beginsWith" text="INT">
      <formula>LEFT((S6),LEN("INT"))=("INT")</formula>
    </cfRule>
  </conditionalFormatting>
  <conditionalFormatting sqref="S6:W6 Z6:AC6 AF6:AJ6 S13:W13 Z13:AC13 AF13:AJ13">
    <cfRule type="beginsWith" dxfId="0" priority="63" operator="beginsWith" text="PRE">
      <formula>LEFT((S6),LEN("PRE"))=("PRE")</formula>
    </cfRule>
  </conditionalFormatting>
  <conditionalFormatting sqref="S6:W6 Z6:AC6 AF6:AJ6 S13:W13 Z13:AC13 AF13:AJ13">
    <cfRule type="beginsWith" dxfId="1" priority="64" operator="beginsWith" text="VRE">
      <formula>LEFT((S6),LEN("VRE"))=("VRE")</formula>
    </cfRule>
  </conditionalFormatting>
  <conditionalFormatting sqref="S6:W6 Z6:AC6 AF6:AJ6 S13:W13 Z13:AC13 AF13:AJ13">
    <cfRule type="beginsWith" dxfId="2" priority="65" operator="beginsWith" text="ONL">
      <formula>LEFT((S6),LEN("ONL"))=("ONL")</formula>
    </cfRule>
  </conditionalFormatting>
  <conditionalFormatting sqref="S6:W6 Z6:AC6 AF6:AJ6 S13:W13 Z13:AC13 AF13:AJ13">
    <cfRule type="beginsWith" dxfId="3" priority="66" operator="beginsWith" text="ATR">
      <formula>LEFT((S6),LEN("ATR"))=("ATR")</formula>
    </cfRule>
  </conditionalFormatting>
  <conditionalFormatting sqref="S6:W6 Z6:AC6 AF6:AJ6 S13:W13 Z13:AC13 AF13:AJ13">
    <cfRule type="beginsWith" dxfId="4" priority="67" operator="beginsWith" text="AUJ">
      <formula>LEFT((S6),LEN("AUJ"))=("AUJ")</formula>
    </cfRule>
  </conditionalFormatting>
  <conditionalFormatting sqref="S6:W6 Z6:AC6 AF6:AJ6 S13:W13 Z13:AC13 AF13:AJ13">
    <cfRule type="beginsWith" dxfId="5" priority="68" operator="beginsWith" text="REC">
      <formula>LEFT((S6),LEN("REC"))=("REC")</formula>
    </cfRule>
  </conditionalFormatting>
  <conditionalFormatting sqref="S6:W6 Z6:AC6 AF6:AJ6 S13:W13 Z13:AC13 AF13:AJ13">
    <cfRule type="beginsWith" dxfId="6" priority="69" operator="beginsWith" text="CLI">
      <formula>LEFT((S6),LEN("CLI"))=("CLI")</formula>
    </cfRule>
  </conditionalFormatting>
  <conditionalFormatting sqref="S6:W6 Z6:AC6 AF6:AJ6 S13:W13 Z13:AC13 AF13:AJ13">
    <cfRule type="beginsWith" dxfId="7" priority="70" operator="beginsWith" text="INT">
      <formula>LEFT((S6),LEN("INT"))=("INT")</formula>
    </cfRule>
  </conditionalFormatting>
  <conditionalFormatting sqref="S6 Z6 AF6 S13 Z13 AF13">
    <cfRule type="beginsWith" dxfId="0" priority="71" operator="beginsWith" text="PRE">
      <formula>LEFT((S6),LEN("PRE"))=("PRE")</formula>
    </cfRule>
  </conditionalFormatting>
  <conditionalFormatting sqref="S6 Z6 AF6 S13 Z13 AF13">
    <cfRule type="beginsWith" dxfId="1" priority="72" operator="beginsWith" text="VRE">
      <formula>LEFT((S6),LEN("VRE"))=("VRE")</formula>
    </cfRule>
  </conditionalFormatting>
  <conditionalFormatting sqref="S6 Z6 AF6 S13 Z13 AF13">
    <cfRule type="beginsWith" dxfId="2" priority="73" operator="beginsWith" text="ONL">
      <formula>LEFT((S6),LEN("ONL"))=("ONL")</formula>
    </cfRule>
  </conditionalFormatting>
  <conditionalFormatting sqref="S6 Z6 AF6 S13 Z13 AF13">
    <cfRule type="beginsWith" dxfId="3" priority="74" operator="beginsWith" text="ATR">
      <formula>LEFT((S6),LEN("ATR"))=("ATR")</formula>
    </cfRule>
  </conditionalFormatting>
  <conditionalFormatting sqref="S6 Z6 AF6 S13 Z13 AF13">
    <cfRule type="beginsWith" dxfId="4" priority="75" operator="beginsWith" text="AUJ">
      <formula>LEFT((S6),LEN("AUJ"))=("AUJ")</formula>
    </cfRule>
  </conditionalFormatting>
  <conditionalFormatting sqref="S6 Z6 AF6 S13 Z13 AF13">
    <cfRule type="beginsWith" dxfId="5" priority="76" operator="beginsWith" text="REC">
      <formula>LEFT((S6),LEN("REC"))=("REC")</formula>
    </cfRule>
  </conditionalFormatting>
  <conditionalFormatting sqref="S6 Z6 AF6 S13 Z13 AF13">
    <cfRule type="beginsWith" dxfId="6" priority="77" operator="beginsWith" text="CLI">
      <formula>LEFT((S6),LEN("CLI"))=("CLI")</formula>
    </cfRule>
  </conditionalFormatting>
  <conditionalFormatting sqref="S6 Z6 AF6 S13 Z13 AF13">
    <cfRule type="beginsWith" dxfId="7" priority="78" operator="beginsWith" text="INT">
      <formula>LEFT((S6),LEN("INT"))=("INT")</formula>
    </cfRule>
  </conditionalFormatting>
  <conditionalFormatting sqref="S6 Z6 AF6 S13 Z13 AF13">
    <cfRule type="beginsWith" dxfId="8" priority="79" operator="beginsWith" text="CLIC">
      <formula>LEFT((S6),LEN("CLIC"))=("CLIC")</formula>
    </cfRule>
  </conditionalFormatting>
  <conditionalFormatting sqref="S6:W6 Z6:AC6 AF6:AJ6 S13:W13 Z13:AC13 AF13:AJ13">
    <cfRule type="beginsWith" dxfId="0" priority="80" operator="beginsWith" text="PRE">
      <formula>LEFT((S6),LEN("PRE"))=("PRE")</formula>
    </cfRule>
  </conditionalFormatting>
  <conditionalFormatting sqref="S6:W6 Z6:AC6 AF6:AJ6 S13:W13 Z13:AC13 AF13:AJ13">
    <cfRule type="beginsWith" dxfId="1" priority="81" operator="beginsWith" text="VRE">
      <formula>LEFT((S6),LEN("VRE"))=("VRE")</formula>
    </cfRule>
  </conditionalFormatting>
  <conditionalFormatting sqref="S6:W6 Z6:AC6 AF6:AJ6 S13:W13 Z13:AC13 AF13:AJ13">
    <cfRule type="beginsWith" dxfId="2" priority="82" operator="beginsWith" text="ONL">
      <formula>LEFT((S6),LEN("ONL"))=("ONL")</formula>
    </cfRule>
  </conditionalFormatting>
  <conditionalFormatting sqref="S6:W6 Z6:AC6 AF6:AJ6 S13:W13 Z13:AC13 AF13:AJ13">
    <cfRule type="beginsWith" dxfId="3" priority="83" operator="beginsWith" text="ATR">
      <formula>LEFT((S6),LEN("ATR"))=("ATR")</formula>
    </cfRule>
  </conditionalFormatting>
  <conditionalFormatting sqref="S6:W6 Z6:AC6 AF6:AJ6 S13:W13 Z13:AC13 AF13:AJ13">
    <cfRule type="beginsWith" dxfId="4" priority="84" operator="beginsWith" text="AUJ">
      <formula>LEFT((S6),LEN("AUJ"))=("AUJ")</formula>
    </cfRule>
  </conditionalFormatting>
  <conditionalFormatting sqref="S6:W6 Z6:AC6 AF6:AJ6 S13:W13 Z13:AC13 AF13:AJ13">
    <cfRule type="beginsWith" dxfId="5" priority="85" operator="beginsWith" text="REC">
      <formula>LEFT((S6),LEN("REC"))=("REC")</formula>
    </cfRule>
  </conditionalFormatting>
  <conditionalFormatting sqref="S6:W6 Z6:AC6 AF6:AJ6 S13:W13 Z13:AC13 AF13:AJ13">
    <cfRule type="beginsWith" dxfId="6" priority="86" operator="beginsWith" text="CLI">
      <formula>LEFT((S6),LEN("CLI"))=("CLI")</formula>
    </cfRule>
  </conditionalFormatting>
  <conditionalFormatting sqref="S6:W6 Z6:AC6 AF6:AJ6 S13:W13 Z13:AC13 AF13:AJ13">
    <cfRule type="beginsWith" dxfId="7" priority="87" operator="beginsWith" text="INT">
      <formula>LEFT((S6),LEN("INT"))=("INT")</formula>
    </cfRule>
  </conditionalFormatting>
  <conditionalFormatting sqref="S6:W6 Z6:AC6 AF6:AJ6 S13:W13 Z13:AC13 AF13:AJ13">
    <cfRule type="beginsWith" dxfId="8" priority="88" operator="beginsWith" text="CLIC">
      <formula>LEFT((S6),LEN("CLIC"))=("CLIC")</formula>
    </cfRule>
  </conditionalFormatting>
  <conditionalFormatting sqref="S6:W6 Z6:AC6 AF6:AJ6 S13:W13 Z13:AC13 AF13:AJ13">
    <cfRule type="beginsWith" dxfId="0" priority="89" operator="beginsWith" text="PRE">
      <formula>LEFT((S6),LEN("PRE"))=("PRE")</formula>
    </cfRule>
  </conditionalFormatting>
  <conditionalFormatting sqref="S6:W6 Z6:AC6 AF6:AJ6 S13:W13 Z13:AC13 AF13:AJ13">
    <cfRule type="beginsWith" dxfId="1" priority="90" operator="beginsWith" text="VRE">
      <formula>LEFT((S6),LEN("VRE"))=("VRE")</formula>
    </cfRule>
  </conditionalFormatting>
  <conditionalFormatting sqref="S6:W6 Z6:AC6 AF6:AJ6 S13:W13 Z13:AC13 AF13:AJ13">
    <cfRule type="beginsWith" dxfId="2" priority="91" operator="beginsWith" text="ONL">
      <formula>LEFT((S6),LEN("ONL"))=("ONL")</formula>
    </cfRule>
  </conditionalFormatting>
  <conditionalFormatting sqref="S6:W6 Z6:AC6 AF6:AJ6 S13:W13 Z13:AC13 AF13:AJ13">
    <cfRule type="beginsWith" dxfId="3" priority="92" operator="beginsWith" text="ATR">
      <formula>LEFT((S6),LEN("ATR"))=("ATR")</formula>
    </cfRule>
  </conditionalFormatting>
  <conditionalFormatting sqref="S6:W6 Z6:AC6 AF6:AJ6 S13:W13 Z13:AC13 AF13:AJ13">
    <cfRule type="beginsWith" dxfId="4" priority="93" operator="beginsWith" text="AUJ">
      <formula>LEFT((S6),LEN("AUJ"))=("AUJ")</formula>
    </cfRule>
  </conditionalFormatting>
  <conditionalFormatting sqref="S6:W6 Z6:AC6 AF6:AJ6 S13:W13 Z13:AC13 AF13:AJ13">
    <cfRule type="beginsWith" dxfId="5" priority="94" operator="beginsWith" text="REC">
      <formula>LEFT((S6),LEN("REC"))=("REC")</formula>
    </cfRule>
  </conditionalFormatting>
  <conditionalFormatting sqref="S6:W6 Z6:AC6 AF6:AJ6 S13:W13 Z13:AC13 AF13:AJ13">
    <cfRule type="beginsWith" dxfId="6" priority="95" operator="beginsWith" text="CLI">
      <formula>LEFT((S6),LEN("CLI"))=("CLI")</formula>
    </cfRule>
  </conditionalFormatting>
  <conditionalFormatting sqref="S6:W6 Z6:AC6 AF6:AJ6 S13:W13 Z13:AC13 AF13:AJ13">
    <cfRule type="beginsWith" dxfId="7" priority="96" operator="beginsWith" text="INT">
      <formula>LEFT((S6),LEN("INT"))=("INT")</formula>
    </cfRule>
  </conditionalFormatting>
  <conditionalFormatting sqref="S6:W6 Z6:AC6 AF6:AJ6 S13:W13 Z13:AC13 AF13:AJ13">
    <cfRule type="beginsWith" dxfId="8" priority="97" operator="beginsWith" text="CLIC">
      <formula>LEFT((S6),LEN("CLIC"))=("CLIC")</formula>
    </cfRule>
  </conditionalFormatting>
  <conditionalFormatting sqref="S6:W6 Z6:AC6 AF6:AJ6 S13:W13 Z13:AC13 AF13:AJ13">
    <cfRule type="beginsWith" dxfId="0" priority="98" operator="beginsWith" text="PRE">
      <formula>LEFT((S6),LEN("PRE"))=("PRE")</formula>
    </cfRule>
  </conditionalFormatting>
  <conditionalFormatting sqref="S6:W6 Z6:AC6 AF6:AJ6 S13:W13 Z13:AC13 AF13:AJ13">
    <cfRule type="beginsWith" dxfId="1" priority="99" operator="beginsWith" text="VRE">
      <formula>LEFT((S6),LEN("VRE"))=("VRE")</formula>
    </cfRule>
  </conditionalFormatting>
  <conditionalFormatting sqref="S6:W6 Z6:AC6 AF6:AJ6 S13:W13 Z13:AC13 AF13:AJ13">
    <cfRule type="beginsWith" dxfId="2" priority="100" operator="beginsWith" text="ONL">
      <formula>LEFT((S6),LEN("ONL"))=("ONL")</formula>
    </cfRule>
  </conditionalFormatting>
  <conditionalFormatting sqref="S6:W6 Z6:AC6 AF6:AJ6 S13:W13 Z13:AC13 AF13:AJ13">
    <cfRule type="beginsWith" dxfId="3" priority="101" operator="beginsWith" text="ATR">
      <formula>LEFT((S6),LEN("ATR"))=("ATR")</formula>
    </cfRule>
  </conditionalFormatting>
  <conditionalFormatting sqref="S6:W6 Z6:AC6 AF6:AJ6 S13:W13 Z13:AC13 AF13:AJ13">
    <cfRule type="beginsWith" dxfId="4" priority="102" operator="beginsWith" text="AUJ">
      <formula>LEFT((S6),LEN("AUJ"))=("AUJ")</formula>
    </cfRule>
  </conditionalFormatting>
  <conditionalFormatting sqref="S6:W6 Z6:AC6 AF6:AJ6 S13:W13 Z13:AC13 AF13:AJ13">
    <cfRule type="beginsWith" dxfId="5" priority="103" operator="beginsWith" text="REC">
      <formula>LEFT((S6),LEN("REC"))=("REC")</formula>
    </cfRule>
  </conditionalFormatting>
  <conditionalFormatting sqref="S6:W6 Z6:AC6 AF6:AJ6 S13:W13 Z13:AC13 AF13:AJ13">
    <cfRule type="beginsWith" dxfId="6" priority="104" operator="beginsWith" text="CLI">
      <formula>LEFT((S6),LEN("CLI"))=("CLI")</formula>
    </cfRule>
  </conditionalFormatting>
  <conditionalFormatting sqref="S6:W6 Z6:AC6 AF6:AJ6 S13:W13 Z13:AC13 AF13:AJ13">
    <cfRule type="beginsWith" dxfId="7" priority="105" operator="beginsWith" text="INT">
      <formula>LEFT((S6),LEN("INT"))=("INT")</formula>
    </cfRule>
  </conditionalFormatting>
  <conditionalFormatting sqref="S6:W6 Z6:AC6 AF6:AJ6 S13:W13 Z13:AC13 AF13:AJ13">
    <cfRule type="beginsWith" dxfId="8" priority="106" operator="beginsWith" text="CLIC">
      <formula>LEFT((S6),LEN("CLIC"))=("CLIC")</formula>
    </cfRule>
  </conditionalFormatting>
  <conditionalFormatting sqref="S6:W6 Z6:AC6 AF6:AJ6 S13:W13 Z13:AC13 AF13:AJ13">
    <cfRule type="beginsWith" dxfId="0" priority="107" operator="beginsWith" text="PRE">
      <formula>LEFT((S6),LEN("PRE"))=("PRE")</formula>
    </cfRule>
  </conditionalFormatting>
  <conditionalFormatting sqref="S6:W6 Z6:AC6 AF6:AJ6 S13:W13 Z13:AC13 AF13:AJ13">
    <cfRule type="beginsWith" dxfId="1" priority="108" operator="beginsWith" text="VRE">
      <formula>LEFT((S6),LEN("VRE"))=("VRE")</formula>
    </cfRule>
  </conditionalFormatting>
  <conditionalFormatting sqref="S6:W6 Z6:AC6 AF6:AJ6 S13:W13 Z13:AC13 AF13:AJ13">
    <cfRule type="beginsWith" dxfId="2" priority="109" operator="beginsWith" text="ONL">
      <formula>LEFT((S6),LEN("ONL"))=("ONL")</formula>
    </cfRule>
  </conditionalFormatting>
  <conditionalFormatting sqref="S6:W6 Z6:AC6 AF6:AJ6 S13:W13 Z13:AC13 AF13:AJ13">
    <cfRule type="beginsWith" dxfId="3" priority="110" operator="beginsWith" text="ATR">
      <formula>LEFT((S6),LEN("ATR"))=("ATR")</formula>
    </cfRule>
  </conditionalFormatting>
  <conditionalFormatting sqref="S6:W6 Z6:AC6 AF6:AJ6 S13:W13 Z13:AC13 AF13:AJ13">
    <cfRule type="beginsWith" dxfId="4" priority="111" operator="beginsWith" text="AUJ">
      <formula>LEFT((S6),LEN("AUJ"))=("AUJ")</formula>
    </cfRule>
  </conditionalFormatting>
  <conditionalFormatting sqref="S6:W6 Z6:AC6 AF6:AJ6 S13:W13 Z13:AC13 AF13:AJ13">
    <cfRule type="beginsWith" dxfId="5" priority="112" operator="beginsWith" text="REC">
      <formula>LEFT((S6),LEN("REC"))=("REC")</formula>
    </cfRule>
  </conditionalFormatting>
  <conditionalFormatting sqref="S6:W6 Z6:AC6 AF6:AJ6 S13:W13 Z13:AC13 AF13:AJ13">
    <cfRule type="beginsWith" dxfId="6" priority="113" operator="beginsWith" text="CLI">
      <formula>LEFT((S6),LEN("CLI"))=("CLI")</formula>
    </cfRule>
  </conditionalFormatting>
  <conditionalFormatting sqref="S6:W6 Z6:AC6 AF6:AJ6 S13:W13 Z13:AC13 AF13:AJ13">
    <cfRule type="beginsWith" dxfId="7" priority="114" operator="beginsWith" text="INT">
      <formula>LEFT((S6),LEN("INT"))=("INT")</formula>
    </cfRule>
  </conditionalFormatting>
  <conditionalFormatting sqref="S6:W6 Z6:AC6 AF6:AJ6 S13:W13 Z13:AC13 AF13:AJ13">
    <cfRule type="beginsWith" dxfId="8" priority="115" operator="beginsWith" text="CLIC">
      <formula>LEFT((S6),LEN("CLIC"))=("CLIC")</formula>
    </cfRule>
  </conditionalFormatting>
  <conditionalFormatting sqref="S6:W6 Z6:AC6 AF6:AJ6 S13:W13 Z13:AC13 AF13:AJ13">
    <cfRule type="beginsWith" dxfId="0" priority="116" operator="beginsWith" text="PRE">
      <formula>LEFT((S6),LEN("PRE"))=("PRE")</formula>
    </cfRule>
  </conditionalFormatting>
  <conditionalFormatting sqref="S6:W6 Z6:AC6 AF6:AJ6 S13:W13 Z13:AC13 AF13:AJ13">
    <cfRule type="beginsWith" dxfId="1" priority="117" operator="beginsWith" text="VRE">
      <formula>LEFT((S6),LEN("VRE"))=("VRE")</formula>
    </cfRule>
  </conditionalFormatting>
  <conditionalFormatting sqref="S6:W6 Z6:AC6 AF6:AJ6 S13:W13 Z13:AC13 AF13:AJ13">
    <cfRule type="beginsWith" dxfId="2" priority="118" operator="beginsWith" text="ONL">
      <formula>LEFT((S6),LEN("ONL"))=("ONL")</formula>
    </cfRule>
  </conditionalFormatting>
  <conditionalFormatting sqref="S6:W6 Z6:AC6 AF6:AJ6 S13:W13 Z13:AC13 AF13:AJ13">
    <cfRule type="beginsWith" dxfId="3" priority="119" operator="beginsWith" text="ATR">
      <formula>LEFT((S6),LEN("ATR"))=("ATR")</formula>
    </cfRule>
  </conditionalFormatting>
  <conditionalFormatting sqref="S6:W6 Z6:AC6 AF6:AJ6 S13:W13 Z13:AC13 AF13:AJ13">
    <cfRule type="beginsWith" dxfId="4" priority="120" operator="beginsWith" text="AUJ">
      <formula>LEFT((S6),LEN("AUJ"))=("AUJ")</formula>
    </cfRule>
  </conditionalFormatting>
  <conditionalFormatting sqref="S6:W6 Z6:AC6 AF6:AJ6 S13:W13 Z13:AC13 AF13:AJ13">
    <cfRule type="beginsWith" dxfId="5" priority="121" operator="beginsWith" text="REC">
      <formula>LEFT((S6),LEN("REC"))=("REC")</formula>
    </cfRule>
  </conditionalFormatting>
  <conditionalFormatting sqref="S6:W6 Z6:AC6 AF6:AJ6 S13:W13 Z13:AC13 AF13:AJ13">
    <cfRule type="beginsWith" dxfId="6" priority="122" operator="beginsWith" text="CLI">
      <formula>LEFT((S6),LEN("CLI"))=("CLI")</formula>
    </cfRule>
  </conditionalFormatting>
  <conditionalFormatting sqref="S6:W6 Z6:AC6 AF6:AJ6 S13:W13 Z13:AC13 AF13:AJ13">
    <cfRule type="beginsWith" dxfId="7" priority="123" operator="beginsWith" text="INT">
      <formula>LEFT((S6),LEN("INT"))=("INT")</formula>
    </cfRule>
  </conditionalFormatting>
  <conditionalFormatting sqref="S6:W6 Z6:AC6 AF6:AJ6 S13:W13 Z13:AC13 AF13:AJ13">
    <cfRule type="beginsWith" dxfId="8" priority="124" operator="beginsWith" text="CLIC">
      <formula>LEFT((S6),LEN("CLIC"))=("CLIC")</formula>
    </cfRule>
  </conditionalFormatting>
  <conditionalFormatting sqref="S6:W6 Z6:AC6 AF6:AJ6 S13:W13 Z13:AC13 AF13:AJ13">
    <cfRule type="beginsWith" dxfId="0" priority="125" operator="beginsWith" text="PRE">
      <formula>LEFT((S6),LEN("PRE"))=("PRE")</formula>
    </cfRule>
  </conditionalFormatting>
  <conditionalFormatting sqref="S6:W6 Z6:AC6 AF6:AJ6 S13:W13 Z13:AC13 AF13:AJ13">
    <cfRule type="beginsWith" dxfId="1" priority="126" operator="beginsWith" text="VRE">
      <formula>LEFT((S6),LEN("VRE"))=("VRE")</formula>
    </cfRule>
  </conditionalFormatting>
  <conditionalFormatting sqref="S6:W6 Z6:AC6 AF6:AJ6 S13:W13 Z13:AC13 AF13:AJ13">
    <cfRule type="beginsWith" dxfId="2" priority="127" operator="beginsWith" text="ONL">
      <formula>LEFT((S6),LEN("ONL"))=("ONL")</formula>
    </cfRule>
  </conditionalFormatting>
  <conditionalFormatting sqref="S6:W6 Z6:AC6 AF6:AJ6 S13:W13 Z13:AC13 AF13:AJ13">
    <cfRule type="beginsWith" dxfId="3" priority="128" operator="beginsWith" text="ATR">
      <formula>LEFT((S6),LEN("ATR"))=("ATR")</formula>
    </cfRule>
  </conditionalFormatting>
  <conditionalFormatting sqref="S6:W6 Z6:AC6 AF6:AJ6 S13:W13 Z13:AC13 AF13:AJ13">
    <cfRule type="beginsWith" dxfId="4" priority="129" operator="beginsWith" text="AUJ">
      <formula>LEFT((S6),LEN("AUJ"))=("AUJ")</formula>
    </cfRule>
  </conditionalFormatting>
  <conditionalFormatting sqref="S6:W6 Z6:AC6 AF6:AJ6 S13:W13 Z13:AC13 AF13:AJ13">
    <cfRule type="beginsWith" dxfId="5" priority="130" operator="beginsWith" text="REC">
      <formula>LEFT((S6),LEN("REC"))=("REC")</formula>
    </cfRule>
  </conditionalFormatting>
  <conditionalFormatting sqref="S6:W6 Z6:AC6 AF6:AJ6 S13:W13 Z13:AC13 AF13:AJ13">
    <cfRule type="beginsWith" dxfId="6" priority="131" operator="beginsWith" text="CLI">
      <formula>LEFT((S6),LEN("CLI"))=("CLI")</formula>
    </cfRule>
  </conditionalFormatting>
  <conditionalFormatting sqref="S6:W6 Z6:AC6 AF6:AJ6 S13:W13 Z13:AC13 AF13:AJ13">
    <cfRule type="beginsWith" dxfId="7" priority="132" operator="beginsWith" text="INT">
      <formula>LEFT((S6),LEN("INT"))=("INT")</formula>
    </cfRule>
  </conditionalFormatting>
  <conditionalFormatting sqref="S6:W6 Z6:AC6 AF6:AJ6 S13:W13 Z13:AC13 AF13:AJ13">
    <cfRule type="beginsWith" dxfId="8" priority="133" operator="beginsWith" text="CLIC">
      <formula>LEFT((S6),LEN("CLIC"))=("CLIC")</formula>
    </cfRule>
  </conditionalFormatting>
  <conditionalFormatting sqref="S6:W6 Z6:AC6 AF6:AJ6 S13:W13 Z13:AC13 AF13:AJ13">
    <cfRule type="beginsWith" dxfId="0" priority="134" operator="beginsWith" text="PRE">
      <formula>LEFT((S6),LEN("PRE"))=("PRE")</formula>
    </cfRule>
  </conditionalFormatting>
  <conditionalFormatting sqref="S6:W6 Z6:AC6 AF6:AJ6 S13:W13 Z13:AC13 AF13:AJ13">
    <cfRule type="beginsWith" dxfId="1" priority="135" operator="beginsWith" text="VRE">
      <formula>LEFT((S6),LEN("VRE"))=("VRE")</formula>
    </cfRule>
  </conditionalFormatting>
  <conditionalFormatting sqref="S6:W6 Z6:AC6 AF6:AJ6 S13:W13 Z13:AC13 AF13:AJ13">
    <cfRule type="beginsWith" dxfId="2" priority="136" operator="beginsWith" text="ONL">
      <formula>LEFT((S6),LEN("ONL"))=("ONL")</formula>
    </cfRule>
  </conditionalFormatting>
  <conditionalFormatting sqref="S6:W6 Z6:AC6 AF6:AJ6 S13:W13 Z13:AC13 AF13:AJ13">
    <cfRule type="beginsWith" dxfId="3" priority="137" operator="beginsWith" text="ATR">
      <formula>LEFT((S6),LEN("ATR"))=("ATR")</formula>
    </cfRule>
  </conditionalFormatting>
  <conditionalFormatting sqref="S6:W6 Z6:AC6 AF6:AJ6 S13:W13 Z13:AC13 AF13:AJ13">
    <cfRule type="beginsWith" dxfId="4" priority="138" operator="beginsWith" text="AUJ">
      <formula>LEFT((S6),LEN("AUJ"))=("AUJ")</formula>
    </cfRule>
  </conditionalFormatting>
  <conditionalFormatting sqref="S6:W6 Z6:AC6 AF6:AJ6 S13:W13 Z13:AC13 AF13:AJ13">
    <cfRule type="beginsWith" dxfId="5" priority="139" operator="beginsWith" text="REC">
      <formula>LEFT((S6),LEN("REC"))=("REC")</formula>
    </cfRule>
  </conditionalFormatting>
  <conditionalFormatting sqref="S6:W6 Z6:AC6 AF6:AJ6 S13:W13 Z13:AC13 AF13:AJ13">
    <cfRule type="beginsWith" dxfId="6" priority="140" operator="beginsWith" text="CLI">
      <formula>LEFT((S6),LEN("CLI"))=("CLI")</formula>
    </cfRule>
  </conditionalFormatting>
  <conditionalFormatting sqref="S6:W6 Z6:AC6 AF6:AJ6 S13:W13 Z13:AC13 AF13:AJ13">
    <cfRule type="beginsWith" dxfId="7" priority="141" operator="beginsWith" text="INT">
      <formula>LEFT((S6),LEN("INT"))=("INT")</formula>
    </cfRule>
  </conditionalFormatting>
  <conditionalFormatting sqref="S6:W6 Z6:AC6 AF6:AJ6 S13:W13 Z13:AC13 AF13:AJ13">
    <cfRule type="beginsWith" dxfId="8" priority="142" operator="beginsWith" text="CLIC">
      <formula>LEFT((S6),LEN("CLIC"))=("CLIC")</formula>
    </cfRule>
  </conditionalFormatting>
  <conditionalFormatting sqref="S6:W6 Z6:AC6 AF6:AJ6 S13:W13 Z13:AC13 AF13:AJ13">
    <cfRule type="beginsWith" dxfId="0" priority="143" operator="beginsWith" text="PRE">
      <formula>LEFT((S6),LEN("PRE"))=("PRE")</formula>
    </cfRule>
  </conditionalFormatting>
  <conditionalFormatting sqref="S6:W6 Z6:AC6 AF6:AJ6 S13:W13 Z13:AC13 AF13:AJ13">
    <cfRule type="beginsWith" dxfId="1" priority="144" operator="beginsWith" text="VRE">
      <formula>LEFT((S6),LEN("VRE"))=("VRE")</formula>
    </cfRule>
  </conditionalFormatting>
  <conditionalFormatting sqref="S6:W6 Z6:AC6 AF6:AJ6 S13:W13 Z13:AC13 AF13:AJ13">
    <cfRule type="beginsWith" dxfId="2" priority="145" operator="beginsWith" text="ONL">
      <formula>LEFT((S6),LEN("ONL"))=("ONL")</formula>
    </cfRule>
  </conditionalFormatting>
  <conditionalFormatting sqref="S6:W6 Z6:AC6 AF6:AJ6 S13:W13 Z13:AC13 AF13:AJ13">
    <cfRule type="beginsWith" dxfId="3" priority="146" operator="beginsWith" text="ATR">
      <formula>LEFT((S6),LEN("ATR"))=("ATR")</formula>
    </cfRule>
  </conditionalFormatting>
  <conditionalFormatting sqref="S6:W6 Z6:AC6 AF6:AJ6 S13:W13 Z13:AC13 AF13:AJ13">
    <cfRule type="beginsWith" dxfId="4" priority="147" operator="beginsWith" text="AUJ">
      <formula>LEFT((S6),LEN("AUJ"))=("AUJ")</formula>
    </cfRule>
  </conditionalFormatting>
  <conditionalFormatting sqref="S6:W6 Z6:AC6 AF6:AJ6 S13:W13 Z13:AC13 AF13:AJ13">
    <cfRule type="beginsWith" dxfId="5" priority="148" operator="beginsWith" text="REC">
      <formula>LEFT((S6),LEN("REC"))=("REC")</formula>
    </cfRule>
  </conditionalFormatting>
  <conditionalFormatting sqref="S6:W6 Z6:AC6 AF6:AJ6 S13:W13 Z13:AC13 AF13:AJ13">
    <cfRule type="beginsWith" dxfId="6" priority="149" operator="beginsWith" text="CLI">
      <formula>LEFT((S6),LEN("CLI"))=("CLI")</formula>
    </cfRule>
  </conditionalFormatting>
  <conditionalFormatting sqref="S6:W6 Z6:AC6 AF6:AJ6 S13:W13 Z13:AC13 AF13:AJ13">
    <cfRule type="beginsWith" dxfId="7" priority="150" operator="beginsWith" text="INT">
      <formula>LEFT((S6),LEN("INT"))=("INT")</formula>
    </cfRule>
  </conditionalFormatting>
  <conditionalFormatting sqref="S6:W6 Z6:AC6 AF6:AJ6 S13:W13 Z13:AC13 AF13:AJ13">
    <cfRule type="beginsWith" dxfId="8" priority="151" operator="beginsWith" text="CLIC">
      <formula>LEFT((S6),LEN("CLIC"))=("CLIC")</formula>
    </cfRule>
  </conditionalFormatting>
  <conditionalFormatting sqref="S6:W6 Z6:AC6 AF6:AJ6 S13:W13 Z13:AC13 AF13:AJ13">
    <cfRule type="beginsWith" dxfId="0" priority="152" operator="beginsWith" text="PRE">
      <formula>LEFT((S6),LEN("PRE"))=("PRE")</formula>
    </cfRule>
  </conditionalFormatting>
  <conditionalFormatting sqref="S6:W6 Z6:AC6 AF6:AJ6 S13:W13 Z13:AC13 AF13:AJ13">
    <cfRule type="beginsWith" dxfId="1" priority="153" operator="beginsWith" text="VRE">
      <formula>LEFT((S6),LEN("VRE"))=("VRE")</formula>
    </cfRule>
  </conditionalFormatting>
  <conditionalFormatting sqref="S6:W6 Z6:AC6 AF6:AJ6 S13:W13 Z13:AC13 AF13:AJ13">
    <cfRule type="beginsWith" dxfId="2" priority="154" operator="beginsWith" text="ONL">
      <formula>LEFT((S6),LEN("ONL"))=("ONL")</formula>
    </cfRule>
  </conditionalFormatting>
  <conditionalFormatting sqref="S6:W6 Z6:AC6 AF6:AJ6 S13:W13 Z13:AC13 AF13:AJ13">
    <cfRule type="beginsWith" dxfId="3" priority="155" operator="beginsWith" text="ATR">
      <formula>LEFT((S6),LEN("ATR"))=("ATR")</formula>
    </cfRule>
  </conditionalFormatting>
  <conditionalFormatting sqref="S6:W6 Z6:AC6 AF6:AJ6 S13:W13 Z13:AC13 AF13:AJ13">
    <cfRule type="beginsWith" dxfId="4" priority="156" operator="beginsWith" text="AUJ">
      <formula>LEFT((S6),LEN("AUJ"))=("AUJ")</formula>
    </cfRule>
  </conditionalFormatting>
  <conditionalFormatting sqref="S6:W6 Z6:AC6 AF6:AJ6 S13:W13 Z13:AC13 AF13:AJ13">
    <cfRule type="beginsWith" dxfId="5" priority="157" operator="beginsWith" text="REC">
      <formula>LEFT((S6),LEN("REC"))=("REC")</formula>
    </cfRule>
  </conditionalFormatting>
  <conditionalFormatting sqref="S6:W6 Z6:AC6 AF6:AJ6 S13:W13 Z13:AC13 AF13:AJ13">
    <cfRule type="beginsWith" dxfId="6" priority="158" operator="beginsWith" text="CLI">
      <formula>LEFT((S6),LEN("CLI"))=("CLI")</formula>
    </cfRule>
  </conditionalFormatting>
  <conditionalFormatting sqref="S6:W6 Z6:AC6 AF6:AJ6 S13:W13 Z13:AC13 AF13:AJ13">
    <cfRule type="beginsWith" dxfId="7" priority="159" operator="beginsWith" text="INT">
      <formula>LEFT((S6),LEN("INT"))=("INT")</formula>
    </cfRule>
  </conditionalFormatting>
  <conditionalFormatting sqref="S6:W6 Z6:AC6 AF6:AJ6 S13:W13 Z13:AC13 AF13:AJ13">
    <cfRule type="beginsWith" dxfId="8" priority="160" operator="beginsWith" text="CLIC">
      <formula>LEFT((S6),LEN("CLIC"))=("CLIC")</formula>
    </cfRule>
  </conditionalFormatting>
  <conditionalFormatting sqref="S6:W6 Z6:AC6 AF6:AJ6 S13:W13 Z13:AC13 AF13:AJ13">
    <cfRule type="beginsWith" dxfId="0" priority="161" operator="beginsWith" text="PRE">
      <formula>LEFT((S6),LEN("PRE"))=("PRE")</formula>
    </cfRule>
  </conditionalFormatting>
  <conditionalFormatting sqref="S6:W6 Z6:AC6 AF6:AJ6 S13:W13 Z13:AC13 AF13:AJ13">
    <cfRule type="beginsWith" dxfId="1" priority="162" operator="beginsWith" text="VRE">
      <formula>LEFT((S6),LEN("VRE"))=("VRE")</formula>
    </cfRule>
  </conditionalFormatting>
  <conditionalFormatting sqref="S6:W6 Z6:AC6 AF6:AJ6 S13:W13 Z13:AC13 AF13:AJ13">
    <cfRule type="beginsWith" dxfId="2" priority="163" operator="beginsWith" text="ONL">
      <formula>LEFT((S6),LEN("ONL"))=("ONL")</formula>
    </cfRule>
  </conditionalFormatting>
  <conditionalFormatting sqref="S6:W6 Z6:AC6 AF6:AJ6 S13:W13 Z13:AC13 AF13:AJ13">
    <cfRule type="beginsWith" dxfId="3" priority="164" operator="beginsWith" text="ATR">
      <formula>LEFT((S6),LEN("ATR"))=("ATR")</formula>
    </cfRule>
  </conditionalFormatting>
  <conditionalFormatting sqref="S6:W6 Z6:AC6 AF6:AJ6 S13:W13 Z13:AC13 AF13:AJ13">
    <cfRule type="beginsWith" dxfId="4" priority="165" operator="beginsWith" text="AUJ">
      <formula>LEFT((S6),LEN("AUJ"))=("AUJ")</formula>
    </cfRule>
  </conditionalFormatting>
  <conditionalFormatting sqref="S6:W6 Z6:AC6 AF6:AJ6 S13:W13 Z13:AC13 AF13:AJ13">
    <cfRule type="beginsWith" dxfId="5" priority="166" operator="beginsWith" text="REC">
      <formula>LEFT((S6),LEN("REC"))=("REC")</formula>
    </cfRule>
  </conditionalFormatting>
  <conditionalFormatting sqref="S6:W6 Z6:AC6 AF6:AJ6 S13:W13 Z13:AC13 AF13:AJ13">
    <cfRule type="beginsWith" dxfId="6" priority="167" operator="beginsWith" text="CLI">
      <formula>LEFT((S6),LEN("CLI"))=("CLI")</formula>
    </cfRule>
  </conditionalFormatting>
  <conditionalFormatting sqref="S6:W6 Z6:AC6 AF6:AJ6 S13:W13 Z13:AC13 AF13:AJ13">
    <cfRule type="beginsWith" dxfId="7" priority="168" operator="beginsWith" text="INT">
      <formula>LEFT((S6),LEN("INT"))=("INT")</formula>
    </cfRule>
  </conditionalFormatting>
  <conditionalFormatting sqref="S6:W6 Z6:AC6 AF6:AJ6 S13:W13 Z13:AC13 AF13:AJ13">
    <cfRule type="beginsWith" dxfId="8" priority="169" operator="beginsWith" text="CLIC">
      <formula>LEFT((S6),LEN("CLIC"))=("CLIC")</formula>
    </cfRule>
  </conditionalFormatting>
  <conditionalFormatting sqref="S6:W6 Z6:AC6 AF6:AJ6 S13:W13 Z13:AC13 AF13:AJ13">
    <cfRule type="beginsWith" dxfId="0" priority="170" operator="beginsWith" text="PRE">
      <formula>LEFT((S6),LEN("PRE"))=("PRE")</formula>
    </cfRule>
  </conditionalFormatting>
  <conditionalFormatting sqref="S6:W6 Z6:AC6 AF6:AJ6 S13:W13 Z13:AC13 AF13:AJ13">
    <cfRule type="beginsWith" dxfId="1" priority="171" operator="beginsWith" text="VRE">
      <formula>LEFT((S6),LEN("VRE"))=("VRE")</formula>
    </cfRule>
  </conditionalFormatting>
  <conditionalFormatting sqref="S6:W6 Z6:AC6 AF6:AJ6 S13:W13 Z13:AC13 AF13:AJ13">
    <cfRule type="beginsWith" dxfId="2" priority="172" operator="beginsWith" text="ONL">
      <formula>LEFT((S6),LEN("ONL"))=("ONL")</formula>
    </cfRule>
  </conditionalFormatting>
  <conditionalFormatting sqref="S6:W6 Z6:AC6 AF6:AJ6 S13:W13 Z13:AC13 AF13:AJ13">
    <cfRule type="beginsWith" dxfId="3" priority="173" operator="beginsWith" text="ATR">
      <formula>LEFT((S6),LEN("ATR"))=("ATR")</formula>
    </cfRule>
  </conditionalFormatting>
  <conditionalFormatting sqref="S6:W6 Z6:AC6 AF6:AJ6 S13:W13 Z13:AC13 AF13:AJ13">
    <cfRule type="beginsWith" dxfId="4" priority="174" operator="beginsWith" text="AUJ">
      <formula>LEFT((S6),LEN("AUJ"))=("AUJ")</formula>
    </cfRule>
  </conditionalFormatting>
  <conditionalFormatting sqref="S6:W6 Z6:AC6 AF6:AJ6 S13:W13 Z13:AC13 AF13:AJ13">
    <cfRule type="beginsWith" dxfId="5" priority="175" operator="beginsWith" text="REC">
      <formula>LEFT((S6),LEN("REC"))=("REC")</formula>
    </cfRule>
  </conditionalFormatting>
  <conditionalFormatting sqref="S6:W6 Z6:AC6 AF6:AJ6 S13:W13 Z13:AC13 AF13:AJ13">
    <cfRule type="beginsWith" dxfId="6" priority="176" operator="beginsWith" text="CLI">
      <formula>LEFT((S6),LEN("CLI"))=("CLI")</formula>
    </cfRule>
  </conditionalFormatting>
  <conditionalFormatting sqref="S6:W6 Z6:AC6 AF6:AJ6 S13:W13 Z13:AC13 AF13:AJ13">
    <cfRule type="beginsWith" dxfId="7" priority="177" operator="beginsWith" text="INT">
      <formula>LEFT((S6),LEN("INT"))=("INT")</formula>
    </cfRule>
  </conditionalFormatting>
  <conditionalFormatting sqref="S6:W6 Z6:AC6 AF6:AJ6 S13:W13 Z13:AC13 AF13:AJ13">
    <cfRule type="beginsWith" dxfId="0" priority="178" operator="beginsWith" text="PRE">
      <formula>LEFT((S6),LEN("PRE"))=("PRE")</formula>
    </cfRule>
  </conditionalFormatting>
  <conditionalFormatting sqref="S6:W6 Z6:AC6 AF6:AJ6 S13:W13 Z13:AC13 AF13:AJ13">
    <cfRule type="beginsWith" dxfId="1" priority="179" operator="beginsWith" text="VRE">
      <formula>LEFT((S6),LEN("VRE"))=("VRE")</formula>
    </cfRule>
  </conditionalFormatting>
  <conditionalFormatting sqref="S6:W6 Z6:AC6 AF6:AJ6 S13:W13 Z13:AC13 AF13:AJ13">
    <cfRule type="beginsWith" dxfId="2" priority="180" operator="beginsWith" text="ONL">
      <formula>LEFT((S6),LEN("ONL"))=("ONL")</formula>
    </cfRule>
  </conditionalFormatting>
  <conditionalFormatting sqref="S6:W6 Z6:AC6 AF6:AJ6 S13:W13 Z13:AC13 AF13:AJ13">
    <cfRule type="beginsWith" dxfId="3" priority="181" operator="beginsWith" text="ATR">
      <formula>LEFT((S6),LEN("ATR"))=("ATR")</formula>
    </cfRule>
  </conditionalFormatting>
  <conditionalFormatting sqref="S6:W6 Z6:AC6 AF6:AJ6 S13:W13 Z13:AC13 AF13:AJ13">
    <cfRule type="beginsWith" dxfId="4" priority="182" operator="beginsWith" text="AUJ">
      <formula>LEFT((S6),LEN("AUJ"))=("AUJ")</formula>
    </cfRule>
  </conditionalFormatting>
  <conditionalFormatting sqref="S6:W6 Z6:AC6 AF6:AJ6 S13:W13 Z13:AC13 AF13:AJ13">
    <cfRule type="beginsWith" dxfId="5" priority="183" operator="beginsWith" text="REC">
      <formula>LEFT((S6),LEN("REC"))=("REC")</formula>
    </cfRule>
  </conditionalFormatting>
  <conditionalFormatting sqref="S6:W6 Z6:AC6 AF6:AJ6 S13:W13 Z13:AC13 AF13:AJ13">
    <cfRule type="beginsWith" dxfId="6" priority="184" operator="beginsWith" text="CLI">
      <formula>LEFT((S6),LEN("CLI"))=("CLI")</formula>
    </cfRule>
  </conditionalFormatting>
  <conditionalFormatting sqref="S6:W6 Z6:AC6 AF6:AJ6 S13:W13 Z13:AC13 AF13:AJ13">
    <cfRule type="beginsWith" dxfId="7" priority="185" operator="beginsWith" text="INT">
      <formula>LEFT((S6),LEN("INT"))=("INT")</formula>
    </cfRule>
  </conditionalFormatting>
  <conditionalFormatting sqref="S6:W6 Z6:AC6 AF6:AJ6 S13:W13 Z13:AC13 AF13:AJ13">
    <cfRule type="beginsWith" dxfId="0" priority="186" operator="beginsWith" text="PRE">
      <formula>LEFT((S6),LEN("PRE"))=("PRE")</formula>
    </cfRule>
  </conditionalFormatting>
  <conditionalFormatting sqref="S6:W6 Z6:AC6 AF6:AJ6 S13:W13 Z13:AC13 AF13:AJ13">
    <cfRule type="beginsWith" dxfId="1" priority="187" operator="beginsWith" text="VRE">
      <formula>LEFT((S6),LEN("VRE"))=("VRE")</formula>
    </cfRule>
  </conditionalFormatting>
  <conditionalFormatting sqref="S6:W6 Z6:AC6 AF6:AJ6 S13:W13 Z13:AC13 AF13:AJ13">
    <cfRule type="beginsWith" dxfId="2" priority="188" operator="beginsWith" text="ONL">
      <formula>LEFT((S6),LEN("ONL"))=("ONL")</formula>
    </cfRule>
  </conditionalFormatting>
  <conditionalFormatting sqref="S6:W6 Z6:AC6 AF6:AJ6 S13:W13 Z13:AC13 AF13:AJ13">
    <cfRule type="beginsWith" dxfId="3" priority="189" operator="beginsWith" text="ATR">
      <formula>LEFT((S6),LEN("ATR"))=("ATR")</formula>
    </cfRule>
  </conditionalFormatting>
  <conditionalFormatting sqref="S6:W6 Z6:AC6 AF6:AJ6 S13:W13 Z13:AC13 AF13:AJ13">
    <cfRule type="beginsWith" dxfId="4" priority="190" operator="beginsWith" text="AUJ">
      <formula>LEFT((S6),LEN("AUJ"))=("AUJ")</formula>
    </cfRule>
  </conditionalFormatting>
  <conditionalFormatting sqref="S6:W6 Z6:AC6 AF6:AJ6 S13:W13 Z13:AC13 AF13:AJ13">
    <cfRule type="beginsWith" dxfId="5" priority="191" operator="beginsWith" text="REC">
      <formula>LEFT((S6),LEN("REC"))=("REC")</formula>
    </cfRule>
  </conditionalFormatting>
  <conditionalFormatting sqref="S6:W6 Z6:AC6 AF6:AJ6 S13:W13 Z13:AC13 AF13:AJ13">
    <cfRule type="beginsWith" dxfId="6" priority="192" operator="beginsWith" text="CLI">
      <formula>LEFT((S6),LEN("CLI"))=("CLI")</formula>
    </cfRule>
  </conditionalFormatting>
  <conditionalFormatting sqref="S6:W6 Z6:AC6 AF6:AJ6 S13:W13 Z13:AC13 AF13:AJ13">
    <cfRule type="beginsWith" dxfId="7" priority="193" operator="beginsWith" text="INT">
      <formula>LEFT((S6),LEN("INT"))=("INT")</formula>
    </cfRule>
  </conditionalFormatting>
  <conditionalFormatting sqref="S6:W6 Z6:AC6 AF6:AJ6 S13:W13 Z13:AC13 AF13:AJ13">
    <cfRule type="beginsWith" dxfId="0" priority="194" operator="beginsWith" text="PRE">
      <formula>LEFT((S6),LEN("PRE"))=("PRE")</formula>
    </cfRule>
  </conditionalFormatting>
  <conditionalFormatting sqref="S6:W6 Z6:AC6 AF6:AJ6 S13:W13 Z13:AC13 AF13:AJ13">
    <cfRule type="beginsWith" dxfId="1" priority="195" operator="beginsWith" text="VRE">
      <formula>LEFT((S6),LEN("VRE"))=("VRE")</formula>
    </cfRule>
  </conditionalFormatting>
  <conditionalFormatting sqref="S6:W6 Z6:AC6 AF6:AJ6 S13:W13 Z13:AC13 AF13:AJ13">
    <cfRule type="beginsWith" dxfId="2" priority="196" operator="beginsWith" text="ONL">
      <formula>LEFT((S6),LEN("ONL"))=("ONL")</formula>
    </cfRule>
  </conditionalFormatting>
  <conditionalFormatting sqref="S6:W6 Z6:AC6 AF6:AJ6 S13:W13 Z13:AC13 AF13:AJ13">
    <cfRule type="beginsWith" dxfId="3" priority="197" operator="beginsWith" text="ATR">
      <formula>LEFT((S6),LEN("ATR"))=("ATR")</formula>
    </cfRule>
  </conditionalFormatting>
  <conditionalFormatting sqref="S6:W6 Z6:AC6 AF6:AJ6 S13:W13 Z13:AC13 AF13:AJ13">
    <cfRule type="beginsWith" dxfId="4" priority="198" operator="beginsWith" text="AUJ">
      <formula>LEFT((S6),LEN("AUJ"))=("AUJ")</formula>
    </cfRule>
  </conditionalFormatting>
  <conditionalFormatting sqref="S6:W6 Z6:AC6 AF6:AJ6 S13:W13 Z13:AC13 AF13:AJ13">
    <cfRule type="beginsWith" dxfId="5" priority="199" operator="beginsWith" text="REC">
      <formula>LEFT((S6),LEN("REC"))=("REC")</formula>
    </cfRule>
  </conditionalFormatting>
  <conditionalFormatting sqref="S6:W6 Z6:AC6 AF6:AJ6 S13:W13 Z13:AC13 AF13:AJ13">
    <cfRule type="beginsWith" dxfId="6" priority="200" operator="beginsWith" text="CLI">
      <formula>LEFT((S6),LEN("CLI"))=("CLI")</formula>
    </cfRule>
  </conditionalFormatting>
  <conditionalFormatting sqref="S6:W6 Z6:AC6 AF6:AJ6 S13:W13 Z13:AC13 AF13:AJ13">
    <cfRule type="beginsWith" dxfId="7" priority="201" operator="beginsWith" text="INT">
      <formula>LEFT((S6),LEN("INT"))=("INT")</formula>
    </cfRule>
  </conditionalFormatting>
  <conditionalFormatting sqref="S6:W6 Z6:AC6 AF6:AJ6 S13:W13 Z13:AC13 AF13:AJ13">
    <cfRule type="beginsWith" dxfId="8" priority="202" operator="beginsWith" text="CLIC">
      <formula>LEFT((S6),LEN("CLIC"))=("CLIC")</formula>
    </cfRule>
  </conditionalFormatting>
  <conditionalFormatting sqref="S6:W6 Z6:AC6 AF6:AJ6 S13:W13 Z13:AC13 AF13:AJ13">
    <cfRule type="beginsWith" dxfId="0" priority="203" operator="beginsWith" text="PRE">
      <formula>LEFT((S6),LEN("PRE"))=("PRE")</formula>
    </cfRule>
  </conditionalFormatting>
  <conditionalFormatting sqref="S6:W6 Z6:AC6 AF6:AJ6 S13:W13 Z13:AC13 AF13:AJ13">
    <cfRule type="beginsWith" dxfId="1" priority="204" operator="beginsWith" text="VRE">
      <formula>LEFT((S6),LEN("VRE"))=("VRE")</formula>
    </cfRule>
  </conditionalFormatting>
  <conditionalFormatting sqref="S6:W6 Z6:AC6 AF6:AJ6 S13:W13 Z13:AC13 AF13:AJ13">
    <cfRule type="beginsWith" dxfId="2" priority="205" operator="beginsWith" text="ONL">
      <formula>LEFT((S6),LEN("ONL"))=("ONL")</formula>
    </cfRule>
  </conditionalFormatting>
  <conditionalFormatting sqref="S6:W6 Z6:AC6 AF6:AJ6 S13:W13 Z13:AC13 AF13:AJ13">
    <cfRule type="beginsWith" dxfId="3" priority="206" operator="beginsWith" text="ATR">
      <formula>LEFT((S6),LEN("ATR"))=("ATR")</formula>
    </cfRule>
  </conditionalFormatting>
  <conditionalFormatting sqref="S6:W6 Z6:AC6 AF6:AJ6 S13:W13 Z13:AC13 AF13:AJ13">
    <cfRule type="beginsWith" dxfId="4" priority="207" operator="beginsWith" text="AUJ">
      <formula>LEFT((S6),LEN("AUJ"))=("AUJ")</formula>
    </cfRule>
  </conditionalFormatting>
  <conditionalFormatting sqref="S6:W6 Z6:AC6 AF6:AJ6 S13:W13 Z13:AC13 AF13:AJ13">
    <cfRule type="beginsWith" dxfId="5" priority="208" operator="beginsWith" text="REC">
      <formula>LEFT((S6),LEN("REC"))=("REC")</formula>
    </cfRule>
  </conditionalFormatting>
  <conditionalFormatting sqref="S6:W6 Z6:AC6 AF6:AJ6 S13:W13 Z13:AC13 AF13:AJ13">
    <cfRule type="beginsWith" dxfId="6" priority="209" operator="beginsWith" text="CLI">
      <formula>LEFT((S6),LEN("CLI"))=("CLI")</formula>
    </cfRule>
  </conditionalFormatting>
  <conditionalFormatting sqref="S6:W6 Z6:AC6 AF6:AJ6 S13:W13 Z13:AC13 AF13:AJ13">
    <cfRule type="beginsWith" dxfId="7" priority="210" operator="beginsWith" text="INT">
      <formula>LEFT((S6),LEN("INT"))=("INT")</formula>
    </cfRule>
  </conditionalFormatting>
  <conditionalFormatting sqref="S6:W6 Z6:AC6 AF6:AJ6 S13:W13 Z13:AC13 AF13:AJ13">
    <cfRule type="beginsWith" dxfId="8" priority="211" operator="beginsWith" text="CLIC">
      <formula>LEFT((S6),LEN("CLIC"))=("CLIC")</formula>
    </cfRule>
  </conditionalFormatting>
  <conditionalFormatting sqref="AK1:AK15 D4:AJ15">
    <cfRule type="beginsWith" dxfId="0" priority="212" operator="beginsWith" text="PRE">
      <formula>LEFT((AK1),LEN("PRE"))=("PRE")</formula>
    </cfRule>
  </conditionalFormatting>
  <conditionalFormatting sqref="AK1:AK15 D4:AJ15">
    <cfRule type="beginsWith" dxfId="1" priority="213" operator="beginsWith" text="VRE">
      <formula>LEFT((AK1),LEN("VRE"))=("VRE")</formula>
    </cfRule>
  </conditionalFormatting>
  <conditionalFormatting sqref="AK1:AK15 D4:AJ15">
    <cfRule type="beginsWith" dxfId="2" priority="214" operator="beginsWith" text="ONL">
      <formula>LEFT((AK1),LEN("ONL"))=("ONL")</formula>
    </cfRule>
  </conditionalFormatting>
  <conditionalFormatting sqref="AK1:AK15 D4:AJ15">
    <cfRule type="beginsWith" dxfId="3" priority="215" operator="beginsWith" text="ATR">
      <formula>LEFT((AK1),LEN("ATR"))=("ATR")</formula>
    </cfRule>
  </conditionalFormatting>
  <conditionalFormatting sqref="AK1:AK15 D4:AJ15">
    <cfRule type="beginsWith" dxfId="4" priority="216" operator="beginsWith" text="AUJ">
      <formula>LEFT((AK1),LEN("AUJ"))=("AUJ")</formula>
    </cfRule>
  </conditionalFormatting>
  <conditionalFormatting sqref="AK1:AK15 D4:AJ15">
    <cfRule type="beginsWith" dxfId="5" priority="217" operator="beginsWith" text="REC">
      <formula>LEFT((AK1),LEN("REC"))=("REC")</formula>
    </cfRule>
  </conditionalFormatting>
  <conditionalFormatting sqref="AK1:AK15 D4:AJ15">
    <cfRule type="beginsWith" dxfId="6" priority="218" operator="beginsWith" text="CLI">
      <formula>LEFT((AK1),LEN("CLI"))=("CLI")</formula>
    </cfRule>
  </conditionalFormatting>
  <conditionalFormatting sqref="AK1:AK15 D4:AJ15">
    <cfRule type="beginsWith" dxfId="7" priority="219" operator="beginsWith" text="INT">
      <formula>LEFT((AK1),LEN("INT"))=("INT")</formula>
    </cfRule>
  </conditionalFormatting>
  <conditionalFormatting sqref="D4:AJ15 AK6 AK13">
    <cfRule type="beginsWith" dxfId="8" priority="220" operator="beginsWith" text="CLIC">
      <formula>LEFT((D4),LEN("CLIC"))=("CLIC")</formula>
    </cfRule>
  </conditionalFormatting>
  <conditionalFormatting sqref="AP4:AP5 AP7:AP14">
    <cfRule type="beginsWith" dxfId="2" priority="221" operator="beginsWith" text="ONL">
      <formula>LEFT((AP4),LEN("ONL"))=("ONL")</formula>
    </cfRule>
  </conditionalFormatting>
  <conditionalFormatting sqref="AP4:AP5 AP7:AP14">
    <cfRule type="beginsWith" dxfId="3" priority="222" operator="beginsWith" text="ATR">
      <formula>LEFT((AP4),LEN("ATR"))=("ATR")</formula>
    </cfRule>
  </conditionalFormatting>
  <conditionalFormatting sqref="AP4:AP5 AP7:AP14">
    <cfRule type="beginsWith" dxfId="4" priority="223" operator="beginsWith" text="AUJ">
      <formula>LEFT((AP4),LEN("AUJ"))=("AUJ")</formula>
    </cfRule>
  </conditionalFormatting>
  <conditionalFormatting sqref="AP4:AP5 AP7:AP14">
    <cfRule type="beginsWith" dxfId="5" priority="224" operator="beginsWith" text="REC">
      <formula>LEFT((AP4),LEN("REC"))=("REC")</formula>
    </cfRule>
  </conditionalFormatting>
  <conditionalFormatting sqref="AP4:AP5 AP7:AP14">
    <cfRule type="beginsWith" dxfId="6" priority="225" operator="beginsWith" text="CLI">
      <formula>LEFT((AP4),LEN("CLI"))=("CLI")</formula>
    </cfRule>
  </conditionalFormatting>
  <conditionalFormatting sqref="AP4:AP5 AP7:AP14">
    <cfRule type="beginsWith" dxfId="7" priority="226" operator="beginsWith" text="INT">
      <formula>LEFT((AP4),LEN("INT"))=("INT")</formula>
    </cfRule>
  </conditionalFormatting>
  <conditionalFormatting sqref="AP12:AP13">
    <cfRule type="beginsWith" dxfId="2" priority="227" operator="beginsWith" text="ONL">
      <formula>LEFT((AP12),LEN("ONL"))=("ONL")</formula>
    </cfRule>
  </conditionalFormatting>
  <conditionalFormatting sqref="AP12:AP13">
    <cfRule type="beginsWith" dxfId="3" priority="228" operator="beginsWith" text="ATR">
      <formula>LEFT((AP12),LEN("ATR"))=("ATR")</formula>
    </cfRule>
  </conditionalFormatting>
  <conditionalFormatting sqref="AP12:AP13">
    <cfRule type="beginsWith" dxfId="4" priority="229" operator="beginsWith" text="AUJ">
      <formula>LEFT((AP12),LEN("AUJ"))=("AUJ")</formula>
    </cfRule>
  </conditionalFormatting>
  <conditionalFormatting sqref="AP12:AP13">
    <cfRule type="beginsWith" dxfId="5" priority="230" operator="beginsWith" text="REC">
      <formula>LEFT((AP12),LEN("REC"))=("REC")</formula>
    </cfRule>
  </conditionalFormatting>
  <conditionalFormatting sqref="AP12:AP13">
    <cfRule type="beginsWith" dxfId="6" priority="231" operator="beginsWith" text="CLI">
      <formula>LEFT((AP12),LEN("CLI"))=("CLI")</formula>
    </cfRule>
  </conditionalFormatting>
  <conditionalFormatting sqref="AP12:AP13">
    <cfRule type="beginsWith" dxfId="7" priority="232" operator="beginsWith" text="INT">
      <formula>LEFT((AP12),LEN("INT"))=("INT")</formula>
    </cfRule>
  </conditionalFormatting>
  <conditionalFormatting sqref="AP6 AP13">
    <cfRule type="beginsWith" dxfId="2" priority="233" operator="beginsWith" text="ONL">
      <formula>LEFT((AP6),LEN("ONL"))=("ONL")</formula>
    </cfRule>
  </conditionalFormatting>
  <conditionalFormatting sqref="AP6 AP13">
    <cfRule type="beginsWith" dxfId="3" priority="234" operator="beginsWith" text="ATR">
      <formula>LEFT((AP6),LEN("ATR"))=("ATR")</formula>
    </cfRule>
  </conditionalFormatting>
  <conditionalFormatting sqref="AP6 AP13">
    <cfRule type="beginsWith" dxfId="4" priority="235" operator="beginsWith" text="AUJ">
      <formula>LEFT((AP6),LEN("AUJ"))=("AUJ")</formula>
    </cfRule>
  </conditionalFormatting>
  <conditionalFormatting sqref="AP6 AP13">
    <cfRule type="beginsWith" dxfId="5" priority="236" operator="beginsWith" text="REC">
      <formula>LEFT((AP6),LEN("REC"))=("REC")</formula>
    </cfRule>
  </conditionalFormatting>
  <conditionalFormatting sqref="AP6 AP13">
    <cfRule type="beginsWith" dxfId="6" priority="237" operator="beginsWith" text="CLI">
      <formula>LEFT((AP6),LEN("CLI"))=("CLI")</formula>
    </cfRule>
  </conditionalFormatting>
  <conditionalFormatting sqref="AP6 AP13">
    <cfRule type="beginsWith" dxfId="7" priority="238" operator="beginsWith" text="INT">
      <formula>LEFT((AP6),LEN("INT"))=("INT")</formula>
    </cfRule>
  </conditionalFormatting>
  <conditionalFormatting sqref="AP10">
    <cfRule type="beginsWith" dxfId="0" priority="239" operator="beginsWith" text="PRE">
      <formula>LEFT((AP10),LEN("PRE"))=("PRE")</formula>
    </cfRule>
  </conditionalFormatting>
  <conditionalFormatting sqref="AP10">
    <cfRule type="beginsWith" dxfId="1" priority="240" operator="beginsWith" text="VRE">
      <formula>LEFT((AP10),LEN("VRE"))=("VRE")</formula>
    </cfRule>
  </conditionalFormatting>
  <conditionalFormatting sqref="AP10">
    <cfRule type="beginsWith" dxfId="2" priority="241" operator="beginsWith" text="ONL">
      <formula>LEFT((AP10),LEN("ONL"))=("ONL")</formula>
    </cfRule>
  </conditionalFormatting>
  <conditionalFormatting sqref="AP10">
    <cfRule type="beginsWith" dxfId="3" priority="242" operator="beginsWith" text="ATR">
      <formula>LEFT((AP10),LEN("ATR"))=("ATR")</formula>
    </cfRule>
  </conditionalFormatting>
  <conditionalFormatting sqref="AP10">
    <cfRule type="beginsWith" dxfId="4" priority="243" operator="beginsWith" text="AUJ">
      <formula>LEFT((AP10),LEN("AUJ"))=("AUJ")</formula>
    </cfRule>
  </conditionalFormatting>
  <conditionalFormatting sqref="AP10">
    <cfRule type="beginsWith" dxfId="5" priority="244" operator="beginsWith" text="REC">
      <formula>LEFT((AP10),LEN("REC"))=("REC")</formula>
    </cfRule>
  </conditionalFormatting>
  <conditionalFormatting sqref="AP10">
    <cfRule type="beginsWith" dxfId="6" priority="245" operator="beginsWith" text="CLI">
      <formula>LEFT((AP10),LEN("CLI"))=("CLI")</formula>
    </cfRule>
  </conditionalFormatting>
  <conditionalFormatting sqref="AP10">
    <cfRule type="beginsWith" dxfId="7" priority="246" operator="beginsWith" text="INT">
      <formula>LEFT((AP10),LEN("INT"))=("INT")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0" priority="247" operator="beginsWith" text="PRE">
      <formula>LEFT((K4),LEN("PRE"))=("PRE")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1" priority="248" operator="beginsWith" text="VRE">
      <formula>LEFT((K4),LEN("VRE"))=("VRE")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2" priority="249" operator="beginsWith" text="ONL">
      <formula>LEFT((K4),LEN("ONL"))=("ONL")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3" priority="250" operator="beginsWith" text="ATR">
      <formula>LEFT((K4),LEN("ATR"))=("ATR")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4" priority="251" operator="beginsWith" text="AUJ">
      <formula>LEFT((K4),LEN("AUJ"))=("AUJ")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5" priority="252" operator="beginsWith" text="REC">
      <formula>LEFT((K4),LEN("REC"))=("REC")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6" priority="253" operator="beginsWith" text="CLI">
      <formula>LEFT((K4),LEN("CLI"))=("CLI")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7" priority="254" operator="beginsWith" text="INT">
      <formula>LEFT((K4),LEN("INT"))=("INT")</formula>
    </cfRule>
  </conditionalFormatting>
  <conditionalFormatting sqref="K4:O15 R4:R15 S4:U4 V4:V15 D6:H6 T6:U6 Z6:AC9 AF6:AJ6 Y7 S8:S13 T8:U11 AF8:AG11 Y9 AH9:AI11 AJ9:AJ13 D11:H11 Y11:AB11 AC11:AC13 D13:H13 T13:U13 Z13:AB13 AF13:AI13">
    <cfRule type="beginsWith" dxfId="8" priority="255" operator="beginsWith" text="CLIC">
      <formula>LEFT((K4),LEN("CLIC"))=("CLIC")</formula>
    </cfRule>
  </conditionalFormatting>
  <conditionalFormatting sqref="Q4:W15 Y4:AD15 AF4:AJ15 D6:H6 K6:O6 N10:O10 N12:N13 D13:H13 K13:M13 O13">
    <cfRule type="beginsWith" dxfId="0" priority="256" operator="beginsWith" text="PRE">
      <formula>LEFT((Q4),LEN("PRE"))=("PRE")</formula>
    </cfRule>
  </conditionalFormatting>
  <conditionalFormatting sqref="Q4:W15 Y4:AD15 AF4:AJ15 D6:H6 K6:O6 N10:O10 N12:N13 D13:H13 K13:M13 O13">
    <cfRule type="beginsWith" dxfId="1" priority="257" operator="beginsWith" text="VRE">
      <formula>LEFT((Q4),LEN("VRE"))=("VRE")</formula>
    </cfRule>
  </conditionalFormatting>
  <conditionalFormatting sqref="Q4:W15 Y4:AD15 AF4:AJ15 D6:H6 K6:O6 N10:O10 N12:N13 D13:H13 K13:M13 O13">
    <cfRule type="beginsWith" dxfId="2" priority="258" operator="beginsWith" text="ONL">
      <formula>LEFT((Q4),LEN("ONL"))=("ONL")</formula>
    </cfRule>
  </conditionalFormatting>
  <conditionalFormatting sqref="Q4:W15 Y4:AD15 AF4:AJ15 D6:H6 K6:O6 N10:O10 N12:N13 D13:H13 K13:M13 O13">
    <cfRule type="beginsWith" dxfId="3" priority="259" operator="beginsWith" text="ATR">
      <formula>LEFT((Q4),LEN("ATR"))=("ATR")</formula>
    </cfRule>
  </conditionalFormatting>
  <conditionalFormatting sqref="Q4:W15 Y4:AD15 AF4:AJ15 D6:H6 K6:O6 N10:O10 N12:N13 D13:H13 K13:M13 O13">
    <cfRule type="beginsWith" dxfId="4" priority="260" operator="beginsWith" text="AUJ">
      <formula>LEFT((Q4),LEN("AUJ"))=("AUJ")</formula>
    </cfRule>
  </conditionalFormatting>
  <conditionalFormatting sqref="Q4:W15 Y4:AD15 AF4:AJ15 D6:H6 K6:O6 N10:O10 N12:N13 D13:H13 K13:M13 O13">
    <cfRule type="beginsWith" dxfId="5" priority="261" operator="beginsWith" text="REC">
      <formula>LEFT((Q4),LEN("REC"))=("REC")</formula>
    </cfRule>
  </conditionalFormatting>
  <conditionalFormatting sqref="Q4:W15 Y4:AD15 AF4:AJ15 D6:H6 K6:O6 N10:O10 N12:N13 D13:H13 K13:M13 O13">
    <cfRule type="beginsWith" dxfId="6" priority="262" operator="beginsWith" text="CLI">
      <formula>LEFT((Q4),LEN("CLI"))=("CLI")</formula>
    </cfRule>
  </conditionalFormatting>
  <conditionalFormatting sqref="Q4:W15 Y4:AD15 AF4:AJ15 D6:H6 K6:O6 N10:O10 N12:N13 D13:H13 K13:M13 O13">
    <cfRule type="beginsWith" dxfId="7" priority="263" operator="beginsWith" text="INT">
      <formula>LEFT((Q4),LEN("INT"))=("INT")</formula>
    </cfRule>
  </conditionalFormatting>
  <conditionalFormatting sqref="Q4:W15 Y4:AD15 AF4:AJ15 D6:H6 K6:O6 N10:O10 N12:N13 D13:H13 K13:M13 O13">
    <cfRule type="beginsWith" dxfId="8" priority="264" operator="beginsWith" text="CLIC">
      <formula>LEFT((Q4),LEN("CLIC"))=("CLIC")</formula>
    </cfRule>
  </conditionalFormatting>
  <conditionalFormatting sqref="Y4:AC15 AF4:AJ15 S5:V5 T8:V8 AD10">
    <cfRule type="beginsWith" dxfId="0" priority="265" operator="beginsWith" text="PRE">
      <formula>LEFT((Y4),LEN("PRE"))=("PRE")</formula>
    </cfRule>
  </conditionalFormatting>
  <conditionalFormatting sqref="Y4:AC15 AF4:AJ15 S5:V5 T8:V8 AD10">
    <cfRule type="beginsWith" dxfId="1" priority="266" operator="beginsWith" text="VRE">
      <formula>LEFT((Y4),LEN("VRE"))=("VRE")</formula>
    </cfRule>
  </conditionalFormatting>
  <conditionalFormatting sqref="Y4:AC15 AF4:AJ15 S5:V5 T8:V8 AD10">
    <cfRule type="beginsWith" dxfId="2" priority="267" operator="beginsWith" text="ONL">
      <formula>LEFT((Y4),LEN("ONL"))=("ONL")</formula>
    </cfRule>
  </conditionalFormatting>
  <conditionalFormatting sqref="Y4:AC15 AF4:AJ15 S5:V5 T8:V8 AD10">
    <cfRule type="beginsWith" dxfId="3" priority="268" operator="beginsWith" text="ATR">
      <formula>LEFT((Y4),LEN("ATR"))=("ATR")</formula>
    </cfRule>
  </conditionalFormatting>
  <conditionalFormatting sqref="Y4:AC15 AF4:AJ15 S5:V5 T8:V8 AD10">
    <cfRule type="beginsWith" dxfId="4" priority="269" operator="beginsWith" text="AUJ">
      <formula>LEFT((Y4),LEN("AUJ"))=("AUJ")</formula>
    </cfRule>
  </conditionalFormatting>
  <conditionalFormatting sqref="Y4:AC15 AF4:AJ15 S5:V5 T8:V8 AD10">
    <cfRule type="beginsWith" dxfId="5" priority="270" operator="beginsWith" text="REC">
      <formula>LEFT((Y4),LEN("REC"))=("REC")</formula>
    </cfRule>
  </conditionalFormatting>
  <conditionalFormatting sqref="Y4:AC15 AF4:AJ15 S5:V5 T8:V8 AD10">
    <cfRule type="beginsWith" dxfId="6" priority="271" operator="beginsWith" text="CLI">
      <formula>LEFT((Y4),LEN("CLI"))=("CLI")</formula>
    </cfRule>
  </conditionalFormatting>
  <conditionalFormatting sqref="Y4:AC15 AF4:AJ15 S5:V5 T8:V8 AD10">
    <cfRule type="beginsWith" dxfId="7" priority="272" operator="beginsWith" text="INT">
      <formula>LEFT((Y4),LEN("INT"))=("INT")</formula>
    </cfRule>
  </conditionalFormatting>
  <conditionalFormatting sqref="Y4:AC15 AF4:AJ15 S5:V5 T8:V8 AD10">
    <cfRule type="beginsWith" dxfId="8" priority="273" operator="beginsWith" text="CLIC">
      <formula>LEFT((Y4),LEN("CLIC"))=("CLIC")</formula>
    </cfRule>
  </conditionalFormatting>
  <conditionalFormatting sqref="AF15:AI15">
    <cfRule type="beginsWith" dxfId="0" priority="274" operator="beginsWith" text="PRE">
      <formula>LEFT((AF15),LEN("PRE"))=("PRE")</formula>
    </cfRule>
  </conditionalFormatting>
  <conditionalFormatting sqref="AF15:AI15">
    <cfRule type="beginsWith" dxfId="1" priority="275" operator="beginsWith" text="VRE">
      <formula>LEFT((AF15),LEN("VRE"))=("VRE")</formula>
    </cfRule>
  </conditionalFormatting>
  <conditionalFormatting sqref="AF15:AI15">
    <cfRule type="beginsWith" dxfId="2" priority="276" operator="beginsWith" text="ONL">
      <formula>LEFT((AF15),LEN("ONL"))=("ONL")</formula>
    </cfRule>
  </conditionalFormatting>
  <conditionalFormatting sqref="AF15:AI15">
    <cfRule type="beginsWith" dxfId="3" priority="277" operator="beginsWith" text="ATR">
      <formula>LEFT((AF15),LEN("ATR"))=("ATR")</formula>
    </cfRule>
  </conditionalFormatting>
  <conditionalFormatting sqref="AF15:AI15">
    <cfRule type="beginsWith" dxfId="4" priority="278" operator="beginsWith" text="AUJ">
      <formula>LEFT((AF15),LEN("AUJ"))=("AUJ")</formula>
    </cfRule>
  </conditionalFormatting>
  <conditionalFormatting sqref="AF15:AI15">
    <cfRule type="beginsWith" dxfId="5" priority="279" operator="beginsWith" text="REC">
      <formula>LEFT((AF15),LEN("REC"))=("REC")</formula>
    </cfRule>
  </conditionalFormatting>
  <conditionalFormatting sqref="AF15:AI15">
    <cfRule type="beginsWith" dxfId="6" priority="280" operator="beginsWith" text="CLI">
      <formula>LEFT((AF15),LEN("CLI"))=("CLI")</formula>
    </cfRule>
  </conditionalFormatting>
  <conditionalFormatting sqref="AF15:AI15">
    <cfRule type="beginsWith" dxfId="7" priority="281" operator="beginsWith" text="INT">
      <formula>LEFT((AF15),LEN("INT"))=("INT")</formula>
    </cfRule>
  </conditionalFormatting>
  <conditionalFormatting sqref="AF15:AI15">
    <cfRule type="beginsWith" dxfId="8" priority="282" operator="beginsWith" text="CLIC">
      <formula>LEFT((AF15),LEN("CLIC"))=("CLIC")</formula>
    </cfRule>
  </conditionalFormatting>
  <conditionalFormatting sqref="Q4:W15 Y4:AD15 AF4:AJ15 D6:H6 K6:O6 N10:O10 N12:N13 D13:H13 K13:M13 O13">
    <cfRule type="beginsWith" dxfId="0" priority="283" operator="beginsWith" text="PRE">
      <formula>LEFT((Q4),LEN("PRE"))=("PRE")</formula>
    </cfRule>
  </conditionalFormatting>
  <conditionalFormatting sqref="Q4:W15 Y4:AD15 AF4:AJ15 D6:H6 K6:O6 N10:O10 N12:N13 D13:H13 K13:M13 O13">
    <cfRule type="beginsWith" dxfId="1" priority="284" operator="beginsWith" text="VRE">
      <formula>LEFT((Q4),LEN("VRE"))=("VRE")</formula>
    </cfRule>
  </conditionalFormatting>
  <conditionalFormatting sqref="Q4:W15 Y4:AD15 AF4:AJ15 D6:H6 K6:O6 N10:O10 N12:N13 D13:H13 K13:M13 O13">
    <cfRule type="beginsWith" dxfId="2" priority="285" operator="beginsWith" text="ONL">
      <formula>LEFT((Q4),LEN("ONL"))=("ONL")</formula>
    </cfRule>
  </conditionalFormatting>
  <conditionalFormatting sqref="Q4:W15 Y4:AD15 AF4:AJ15 D6:H6 K6:O6 N10:O10 N12:N13 D13:H13 K13:M13 O13">
    <cfRule type="beginsWith" dxfId="3" priority="286" operator="beginsWith" text="ATR">
      <formula>LEFT((Q4),LEN("ATR"))=("ATR")</formula>
    </cfRule>
  </conditionalFormatting>
  <conditionalFormatting sqref="Q4:W15 Y4:AD15 AF4:AJ15 D6:H6 K6:O6 N10:O10 N12:N13 D13:H13 K13:M13 O13">
    <cfRule type="beginsWith" dxfId="4" priority="287" operator="beginsWith" text="AUJ">
      <formula>LEFT((Q4),LEN("AUJ"))=("AUJ")</formula>
    </cfRule>
  </conditionalFormatting>
  <conditionalFormatting sqref="Q4:W15 Y4:AD15 AF4:AJ15 D6:H6 K6:O6 N10:O10 N12:N13 D13:H13 K13:M13 O13">
    <cfRule type="beginsWith" dxfId="5" priority="288" operator="beginsWith" text="REC">
      <formula>LEFT((Q4),LEN("REC"))=("REC")</formula>
    </cfRule>
  </conditionalFormatting>
  <conditionalFormatting sqref="Q4:W15 Y4:AD15 AF4:AJ15 D6:H6 K6:O6 N10:O10 N12:N13 D13:H13 K13:M13 O13">
    <cfRule type="beginsWith" dxfId="6" priority="289" operator="beginsWith" text="CLI">
      <formula>LEFT((Q4),LEN("CLI"))=("CLI")</formula>
    </cfRule>
  </conditionalFormatting>
  <conditionalFormatting sqref="Q4:W15 Y4:AD15 AF4:AJ15 D6:H6 K6:O6 N10:O10 N12:N13 D13:H13 K13:M13 O13">
    <cfRule type="beginsWith" dxfId="7" priority="290" operator="beginsWith" text="INT">
      <formula>LEFT((Q4),LEN("INT"))=("INT")</formula>
    </cfRule>
  </conditionalFormatting>
  <conditionalFormatting sqref="Q4:W15 Y4:AD15 AF4:AJ15 D6:H6 K6:O6 N10:O10 N12:N13 D13:H13 K13:M13 O13">
    <cfRule type="beginsWith" dxfId="8" priority="291" operator="beginsWith" text="CLIC">
      <formula>LEFT((Q4),LEN("CLIC"))=("CLIC")</formula>
    </cfRule>
  </conditionalFormatting>
  <conditionalFormatting sqref="D13:H13 K13:O13 S13:V13 Y13:AC13 AF13:AJ13 C17:C18 C20:C22 C24">
    <cfRule type="beginsWith" dxfId="2" priority="292" operator="beginsWith" text="ONL">
      <formula>LEFT((D13),LEN("ONL"))=("ONL")</formula>
    </cfRule>
  </conditionalFormatting>
  <conditionalFormatting sqref="D13:H13 K13:O13 S13:V13 Y13:AC13 AF13:AJ13 C17:C18 C20:C22 C24">
    <cfRule type="beginsWith" dxfId="3" priority="293" operator="beginsWith" text="ATR">
      <formula>LEFT((D13),LEN("ATR"))=("ATR")</formula>
    </cfRule>
  </conditionalFormatting>
  <conditionalFormatting sqref="D13:H13 K13:O13 S13:V13 Y13:AC13 AF13:AJ13 C17:C18 C20:C22 C24">
    <cfRule type="beginsWith" dxfId="4" priority="294" operator="beginsWith" text="AUJ">
      <formula>LEFT((D13),LEN("AUJ"))=("AUJ")</formula>
    </cfRule>
  </conditionalFormatting>
  <conditionalFormatting sqref="D13:H13 K13:O13 S13:V13 Y13:AC13 AF13:AJ13 C17:C18 C20:C22 C24">
    <cfRule type="beginsWith" dxfId="5" priority="295" operator="beginsWith" text="REC">
      <formula>LEFT((D13),LEN("REC"))=("REC")</formula>
    </cfRule>
  </conditionalFormatting>
  <conditionalFormatting sqref="D13:H13 K13:O13 S13:V13 Y13:AC13 AF13:AJ13 C17:C18 C20:C22 C24">
    <cfRule type="beginsWith" dxfId="6" priority="296" operator="beginsWith" text="CLI">
      <formula>LEFT((D13),LEN("CLI"))=("CLI")</formula>
    </cfRule>
  </conditionalFormatting>
  <conditionalFormatting sqref="D13:H13 K13:O13 S13:V13 Y13:AC13 AF13:AJ13 C17:C18 C20:C22 C24">
    <cfRule type="beginsWith" dxfId="7" priority="297" operator="beginsWith" text="INT">
      <formula>LEFT((D13),LEN("INT"))=("INT")</formula>
    </cfRule>
  </conditionalFormatting>
  <conditionalFormatting sqref="C25">
    <cfRule type="beginsWith" dxfId="2" priority="298" operator="beginsWith" text="ONL">
      <formula>LEFT((C25),LEN("ONL"))=("ONL")</formula>
    </cfRule>
  </conditionalFormatting>
  <conditionalFormatting sqref="C25">
    <cfRule type="beginsWith" dxfId="3" priority="299" operator="beginsWith" text="ATR">
      <formula>LEFT((C25),LEN("ATR"))=("ATR")</formula>
    </cfRule>
  </conditionalFormatting>
  <conditionalFormatting sqref="C25">
    <cfRule type="beginsWith" dxfId="4" priority="300" operator="beginsWith" text="AUJ">
      <formula>LEFT((C25),LEN("AUJ"))=("AUJ")</formula>
    </cfRule>
  </conditionalFormatting>
  <conditionalFormatting sqref="C25">
    <cfRule type="beginsWith" dxfId="5" priority="301" operator="beginsWith" text="REC">
      <formula>LEFT((C25),LEN("REC"))=("REC")</formula>
    </cfRule>
  </conditionalFormatting>
  <conditionalFormatting sqref="C25">
    <cfRule type="beginsWith" dxfId="6" priority="302" operator="beginsWith" text="CLI">
      <formula>LEFT((C25),LEN("CLI"))=("CLI")</formula>
    </cfRule>
  </conditionalFormatting>
  <conditionalFormatting sqref="C25">
    <cfRule type="beginsWith" dxfId="7" priority="303" operator="beginsWith" text="INT">
      <formula>LEFT((C25),LEN("INT"))=("INT")</formula>
    </cfRule>
  </conditionalFormatting>
  <conditionalFormatting sqref="C19">
    <cfRule type="beginsWith" dxfId="2" priority="304" operator="beginsWith" text="ONL">
      <formula>LEFT((C19),LEN("ONL"))=("ONL")</formula>
    </cfRule>
  </conditionalFormatting>
  <conditionalFormatting sqref="C19">
    <cfRule type="beginsWith" dxfId="3" priority="305" operator="beginsWith" text="ATR">
      <formula>LEFT((C19),LEN("ATR"))=("ATR")</formula>
    </cfRule>
  </conditionalFormatting>
  <conditionalFormatting sqref="C19">
    <cfRule type="beginsWith" dxfId="4" priority="306" operator="beginsWith" text="AUJ">
      <formula>LEFT((C19),LEN("AUJ"))=("AUJ")</formula>
    </cfRule>
  </conditionalFormatting>
  <conditionalFormatting sqref="C19">
    <cfRule type="beginsWith" dxfId="5" priority="307" operator="beginsWith" text="REC">
      <formula>LEFT((C19),LEN("REC"))=("REC")</formula>
    </cfRule>
  </conditionalFormatting>
  <conditionalFormatting sqref="C19">
    <cfRule type="beginsWith" dxfId="6" priority="308" operator="beginsWith" text="CLI">
      <formula>LEFT((C19),LEN("CLI"))=("CLI")</formula>
    </cfRule>
  </conditionalFormatting>
  <conditionalFormatting sqref="C19">
    <cfRule type="beginsWith" dxfId="7" priority="309" operator="beginsWith" text="INT">
      <formula>LEFT((C19),LEN("INT"))=("INT")</formula>
    </cfRule>
  </conditionalFormatting>
  <conditionalFormatting sqref="C23">
    <cfRule type="beginsWith" dxfId="0" priority="310" operator="beginsWith" text="PRE">
      <formula>LEFT((C23),LEN("PRE"))=("PRE")</formula>
    </cfRule>
  </conditionalFormatting>
  <conditionalFormatting sqref="C23">
    <cfRule type="beginsWith" dxfId="1" priority="311" operator="beginsWith" text="VRE">
      <formula>LEFT((C23),LEN("VRE"))=("VRE")</formula>
    </cfRule>
  </conditionalFormatting>
  <conditionalFormatting sqref="C23">
    <cfRule type="beginsWith" dxfId="2" priority="312" operator="beginsWith" text="ONL">
      <formula>LEFT((C23),LEN("ONL"))=("ONL")</formula>
    </cfRule>
  </conditionalFormatting>
  <conditionalFormatting sqref="C23">
    <cfRule type="beginsWith" dxfId="3" priority="313" operator="beginsWith" text="ATR">
      <formula>LEFT((C23),LEN("ATR"))=("ATR")</formula>
    </cfRule>
  </conditionalFormatting>
  <conditionalFormatting sqref="C23">
    <cfRule type="beginsWith" dxfId="4" priority="314" operator="beginsWith" text="AUJ">
      <formula>LEFT((C23),LEN("AUJ"))=("AUJ")</formula>
    </cfRule>
  </conditionalFormatting>
  <conditionalFormatting sqref="C23">
    <cfRule type="beginsWith" dxfId="5" priority="315" operator="beginsWith" text="REC">
      <formula>LEFT((C23),LEN("REC"))=("REC")</formula>
    </cfRule>
  </conditionalFormatting>
  <conditionalFormatting sqref="C23">
    <cfRule type="beginsWith" dxfId="6" priority="316" operator="beginsWith" text="CLI">
      <formula>LEFT((C23),LEN("CLI"))=("CLI")</formula>
    </cfRule>
  </conditionalFormatting>
  <conditionalFormatting sqref="C23">
    <cfRule type="beginsWith" dxfId="7" priority="317" operator="beginsWith" text="INT">
      <formula>LEFT((C23),LEN("INT"))=("INT")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 S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2.0" ySplit="3.0" topLeftCell="C4" activePane="bottomRight" state="frozen"/>
      <selection activeCell="C1" sqref="C1" pane="topRight"/>
      <selection activeCell="A4" sqref="A4" pane="bottomLeft"/>
      <selection activeCell="C4" sqref="C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4.29"/>
    <col customWidth="1" min="4" max="4" width="20.71"/>
    <col customWidth="1" min="5" max="8" width="22.71"/>
    <col customWidth="1" min="9" max="9" width="12.71"/>
    <col customWidth="1" min="10" max="10" width="15.29"/>
    <col customWidth="1" min="11" max="11" width="27.0"/>
    <col customWidth="1" min="12" max="15" width="28.14"/>
    <col customWidth="1" min="16" max="17" width="12.71"/>
    <col customWidth="1" min="18" max="18" width="21.57"/>
    <col customWidth="1" min="19" max="22" width="23.14"/>
    <col customWidth="1" min="23" max="24" width="12.71"/>
    <col customWidth="1" min="25" max="25" width="24.57"/>
    <col customWidth="1" min="26" max="26" width="21.57"/>
    <col customWidth="1" min="27" max="27" width="25.71"/>
    <col customWidth="1" min="28" max="29" width="25.86"/>
    <col customWidth="1" min="30" max="31" width="12.71"/>
    <col customWidth="1" min="32" max="32" width="23.0"/>
    <col customWidth="1" min="33" max="33" width="23.86"/>
    <col customWidth="1" min="34" max="34" width="24.57"/>
    <col customWidth="1" min="35" max="35" width="23.57"/>
    <col customWidth="1" min="36" max="36" width="23.14"/>
    <col customWidth="1" min="37" max="37" width="9.71"/>
    <col customWidth="1" min="38" max="38" width="14.0"/>
    <col customWidth="1" min="39" max="40" width="12.43"/>
    <col customWidth="1" min="41" max="45" width="10.0"/>
  </cols>
  <sheetData>
    <row r="1" ht="49.5" customHeight="1">
      <c r="A1" s="135" t="s">
        <v>506</v>
      </c>
      <c r="B1" s="136" t="s">
        <v>507</v>
      </c>
      <c r="C1" s="3" t="s">
        <v>66</v>
      </c>
      <c r="D1" s="4">
        <v>2026.0</v>
      </c>
      <c r="E1" s="72" t="s">
        <v>0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22</v>
      </c>
      <c r="AN1" s="10"/>
      <c r="AO1" s="10"/>
      <c r="AP1" s="13"/>
      <c r="AQ1" s="137"/>
      <c r="AR1" s="10"/>
      <c r="AS1" s="10"/>
    </row>
    <row r="2" ht="24.75" customHeight="1">
      <c r="A2" s="14">
        <f>NETWORKDAYS($A$4,$A$5)</f>
        <v>22</v>
      </c>
      <c r="B2" s="91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1"/>
      <c r="AQ2" s="138"/>
      <c r="AR2" s="20"/>
      <c r="AS2" s="20"/>
    </row>
    <row r="3" ht="30.0" customHeight="1">
      <c r="A3" s="12">
        <f>COUNTA(B4:B9)</f>
        <v>6</v>
      </c>
      <c r="B3" s="73" t="s">
        <v>2</v>
      </c>
      <c r="C3" s="23" t="s">
        <v>3</v>
      </c>
      <c r="D3" s="74">
        <v>46293.0</v>
      </c>
      <c r="E3" s="25">
        <f t="shared" ref="E3:AJ3" si="2">D3+1</f>
        <v>46294</v>
      </c>
      <c r="F3" s="25">
        <f t="shared" si="2"/>
        <v>46295</v>
      </c>
      <c r="G3" s="25">
        <f t="shared" si="2"/>
        <v>46296</v>
      </c>
      <c r="H3" s="25">
        <f t="shared" si="2"/>
        <v>46297</v>
      </c>
      <c r="I3" s="26">
        <f t="shared" si="2"/>
        <v>46298</v>
      </c>
      <c r="J3" s="26">
        <f t="shared" si="2"/>
        <v>46299</v>
      </c>
      <c r="K3" s="25">
        <f t="shared" si="2"/>
        <v>46300</v>
      </c>
      <c r="L3" s="25">
        <f t="shared" si="2"/>
        <v>46301</v>
      </c>
      <c r="M3" s="25">
        <f t="shared" si="2"/>
        <v>46302</v>
      </c>
      <c r="N3" s="25">
        <f t="shared" si="2"/>
        <v>46303</v>
      </c>
      <c r="O3" s="25">
        <f t="shared" si="2"/>
        <v>46304</v>
      </c>
      <c r="P3" s="26">
        <f t="shared" si="2"/>
        <v>46305</v>
      </c>
      <c r="Q3" s="26">
        <f t="shared" si="2"/>
        <v>46306</v>
      </c>
      <c r="R3" s="25">
        <f t="shared" si="2"/>
        <v>46307</v>
      </c>
      <c r="S3" s="25">
        <f t="shared" si="2"/>
        <v>46308</v>
      </c>
      <c r="T3" s="25">
        <f t="shared" si="2"/>
        <v>46309</v>
      </c>
      <c r="U3" s="25">
        <f t="shared" si="2"/>
        <v>46310</v>
      </c>
      <c r="V3" s="25">
        <f t="shared" si="2"/>
        <v>46311</v>
      </c>
      <c r="W3" s="26">
        <f t="shared" si="2"/>
        <v>46312</v>
      </c>
      <c r="X3" s="26">
        <f t="shared" si="2"/>
        <v>46313</v>
      </c>
      <c r="Y3" s="25">
        <f t="shared" si="2"/>
        <v>46314</v>
      </c>
      <c r="Z3" s="25">
        <f t="shared" si="2"/>
        <v>46315</v>
      </c>
      <c r="AA3" s="25">
        <f t="shared" si="2"/>
        <v>46316</v>
      </c>
      <c r="AB3" s="25">
        <f t="shared" si="2"/>
        <v>46317</v>
      </c>
      <c r="AC3" s="25">
        <f t="shared" si="2"/>
        <v>46318</v>
      </c>
      <c r="AD3" s="26">
        <f t="shared" si="2"/>
        <v>46319</v>
      </c>
      <c r="AE3" s="26">
        <f t="shared" si="2"/>
        <v>46320</v>
      </c>
      <c r="AF3" s="25">
        <f t="shared" si="2"/>
        <v>46321</v>
      </c>
      <c r="AG3" s="25">
        <f t="shared" si="2"/>
        <v>46322</v>
      </c>
      <c r="AH3" s="25">
        <f t="shared" si="2"/>
        <v>46323</v>
      </c>
      <c r="AI3" s="25">
        <f t="shared" si="2"/>
        <v>46324</v>
      </c>
      <c r="AJ3" s="25">
        <f t="shared" si="2"/>
        <v>46325</v>
      </c>
      <c r="AK3" s="11"/>
      <c r="AL3" s="27" t="s">
        <v>4</v>
      </c>
      <c r="AM3" s="27" t="s">
        <v>5</v>
      </c>
      <c r="AN3" s="28" t="s">
        <v>6</v>
      </c>
      <c r="AO3" s="10"/>
      <c r="AP3" s="13"/>
      <c r="AQ3" s="137"/>
      <c r="AR3" s="10"/>
      <c r="AS3" s="28" t="s">
        <v>6</v>
      </c>
    </row>
    <row r="4" ht="72.75" customHeight="1">
      <c r="A4" s="139">
        <v>46296.0</v>
      </c>
      <c r="B4" s="30" t="s">
        <v>7</v>
      </c>
      <c r="C4" s="140" t="s">
        <v>8</v>
      </c>
      <c r="D4" s="78" t="s">
        <v>118</v>
      </c>
      <c r="E4" s="78" t="s">
        <v>118</v>
      </c>
      <c r="F4" s="78" t="s">
        <v>118</v>
      </c>
      <c r="G4" s="78" t="s">
        <v>508</v>
      </c>
      <c r="H4" s="78" t="s">
        <v>509</v>
      </c>
      <c r="I4" s="78" t="s">
        <v>509</v>
      </c>
      <c r="J4" s="75"/>
      <c r="K4" s="78" t="s">
        <v>510</v>
      </c>
      <c r="L4" s="141" t="s">
        <v>511</v>
      </c>
      <c r="M4" s="141" t="s">
        <v>511</v>
      </c>
      <c r="N4" s="141" t="s">
        <v>511</v>
      </c>
      <c r="O4" s="141" t="s">
        <v>511</v>
      </c>
      <c r="P4" s="99"/>
      <c r="Q4" s="99"/>
      <c r="R4" s="48" t="s">
        <v>512</v>
      </c>
      <c r="S4" s="48" t="s">
        <v>512</v>
      </c>
      <c r="T4" s="48" t="s">
        <v>512</v>
      </c>
      <c r="U4" s="48" t="s">
        <v>512</v>
      </c>
      <c r="V4" s="48" t="s">
        <v>512</v>
      </c>
      <c r="W4" s="99"/>
      <c r="X4" s="99"/>
      <c r="Y4" s="78" t="s">
        <v>118</v>
      </c>
      <c r="Z4" s="78" t="s">
        <v>118</v>
      </c>
      <c r="AA4" s="78" t="s">
        <v>118</v>
      </c>
      <c r="AB4" s="48" t="s">
        <v>341</v>
      </c>
      <c r="AC4" s="48" t="s">
        <v>341</v>
      </c>
      <c r="AD4" s="99"/>
      <c r="AE4" s="99"/>
      <c r="AF4" s="38" t="s">
        <v>14</v>
      </c>
      <c r="AG4" s="141" t="s">
        <v>513</v>
      </c>
      <c r="AH4" s="141" t="s">
        <v>513</v>
      </c>
      <c r="AI4" s="141" t="s">
        <v>513</v>
      </c>
      <c r="AJ4" s="141" t="s">
        <v>513</v>
      </c>
      <c r="AK4" s="142"/>
      <c r="AL4" s="143">
        <f t="shared" ref="AL4:AL12" si="3">$A$2-(COUNTIF(F4:AJ4,"AUJ*"))</f>
        <v>17</v>
      </c>
      <c r="AM4" s="143">
        <f t="shared" ref="AM4:AM12" si="4">(COUNTIF(F4:AJ4,"CLI*")+COUNTIF(F4:AJ4,"ATR*")+COUNTIF(F4:AJ4,"INT*")+COUNTIF(F4:AJ4,"VRE*")+COUNTIF(F4:AJ4,"ONL*"))</f>
        <v>15</v>
      </c>
      <c r="AN4" s="144">
        <f t="shared" ref="AN4:AN15" si="5">IFERROR(AM4/AL4,0)</f>
        <v>0.8823529412</v>
      </c>
      <c r="AO4" s="145"/>
      <c r="AP4" s="146" t="s">
        <v>16</v>
      </c>
      <c r="AQ4" s="143">
        <f t="shared" ref="AQ4:AQ13" si="6">AK19</f>
        <v>99</v>
      </c>
      <c r="AR4" s="145"/>
      <c r="AS4" s="144">
        <f>AN18</f>
        <v>0.6954545455</v>
      </c>
    </row>
    <row r="5" ht="64.5" customHeight="1">
      <c r="A5" s="29">
        <v>46326.0</v>
      </c>
      <c r="B5" s="43" t="s">
        <v>17</v>
      </c>
      <c r="C5" s="44" t="s">
        <v>18</v>
      </c>
      <c r="D5" s="38" t="s">
        <v>14</v>
      </c>
      <c r="E5" s="35" t="s">
        <v>431</v>
      </c>
      <c r="F5" s="35" t="s">
        <v>431</v>
      </c>
      <c r="G5" s="35" t="s">
        <v>431</v>
      </c>
      <c r="H5" s="35" t="s">
        <v>431</v>
      </c>
      <c r="I5" s="75"/>
      <c r="J5" s="75"/>
      <c r="K5" s="141" t="s">
        <v>118</v>
      </c>
      <c r="L5" s="141" t="s">
        <v>118</v>
      </c>
      <c r="M5" s="35" t="s">
        <v>431</v>
      </c>
      <c r="N5" s="35" t="s">
        <v>431</v>
      </c>
      <c r="O5" s="35" t="s">
        <v>431</v>
      </c>
      <c r="P5" s="99"/>
      <c r="Q5" s="99"/>
      <c r="R5" s="78" t="s">
        <v>10</v>
      </c>
      <c r="S5" s="38" t="s">
        <v>14</v>
      </c>
      <c r="T5" s="35" t="s">
        <v>514</v>
      </c>
      <c r="U5" s="35" t="s">
        <v>514</v>
      </c>
      <c r="V5" s="38" t="s">
        <v>14</v>
      </c>
      <c r="W5" s="99"/>
      <c r="X5" s="99"/>
      <c r="Y5" s="78" t="s">
        <v>515</v>
      </c>
      <c r="Z5" s="78" t="s">
        <v>515</v>
      </c>
      <c r="AA5" s="78" t="s">
        <v>515</v>
      </c>
      <c r="AB5" s="78" t="s">
        <v>118</v>
      </c>
      <c r="AC5" s="78" t="s">
        <v>118</v>
      </c>
      <c r="AD5" s="99"/>
      <c r="AE5" s="99"/>
      <c r="AF5" s="78" t="s">
        <v>118</v>
      </c>
      <c r="AG5" s="78" t="s">
        <v>118</v>
      </c>
      <c r="AH5" s="78" t="s">
        <v>118</v>
      </c>
      <c r="AI5" s="78" t="s">
        <v>515</v>
      </c>
      <c r="AJ5" s="78" t="s">
        <v>515</v>
      </c>
      <c r="AK5" s="11"/>
      <c r="AL5" s="12">
        <f t="shared" si="3"/>
        <v>21</v>
      </c>
      <c r="AM5" s="12">
        <f t="shared" si="4"/>
        <v>17</v>
      </c>
      <c r="AN5" s="41">
        <f t="shared" si="5"/>
        <v>0.8095238095</v>
      </c>
      <c r="AO5" s="10"/>
      <c r="AP5" s="42" t="s">
        <v>33</v>
      </c>
      <c r="AQ5" s="12">
        <f t="shared" si="6"/>
        <v>0</v>
      </c>
      <c r="AR5" s="10"/>
      <c r="AS5" s="10"/>
    </row>
    <row r="6" ht="79.5" customHeight="1">
      <c r="A6" s="49"/>
      <c r="B6" s="43" t="s">
        <v>34</v>
      </c>
      <c r="C6" s="44" t="s">
        <v>35</v>
      </c>
      <c r="D6" s="35" t="s">
        <v>164</v>
      </c>
      <c r="E6" s="35" t="s">
        <v>164</v>
      </c>
      <c r="F6" s="35" t="s">
        <v>164</v>
      </c>
      <c r="G6" s="35" t="s">
        <v>164</v>
      </c>
      <c r="H6" s="35" t="s">
        <v>164</v>
      </c>
      <c r="I6" s="75"/>
      <c r="J6" s="75"/>
      <c r="K6" s="35" t="s">
        <v>164</v>
      </c>
      <c r="L6" s="35" t="s">
        <v>164</v>
      </c>
      <c r="M6" s="35" t="s">
        <v>164</v>
      </c>
      <c r="N6" s="35" t="s">
        <v>164</v>
      </c>
      <c r="O6" s="35" t="s">
        <v>164</v>
      </c>
      <c r="P6" s="99"/>
      <c r="Q6" s="99"/>
      <c r="R6" s="35" t="s">
        <v>164</v>
      </c>
      <c r="S6" s="48" t="s">
        <v>516</v>
      </c>
      <c r="T6" s="48" t="s">
        <v>516</v>
      </c>
      <c r="U6" s="48" t="s">
        <v>516</v>
      </c>
      <c r="V6" s="48" t="s">
        <v>516</v>
      </c>
      <c r="W6" s="99"/>
      <c r="X6" s="99"/>
      <c r="Y6" s="38" t="s">
        <v>14</v>
      </c>
      <c r="Z6" s="48" t="s">
        <v>517</v>
      </c>
      <c r="AA6" s="48" t="s">
        <v>517</v>
      </c>
      <c r="AB6" s="48" t="s">
        <v>517</v>
      </c>
      <c r="AC6" s="48" t="s">
        <v>517</v>
      </c>
      <c r="AD6" s="99"/>
      <c r="AE6" s="99"/>
      <c r="AF6" s="38" t="s">
        <v>14</v>
      </c>
      <c r="AG6" s="48" t="s">
        <v>518</v>
      </c>
      <c r="AH6" s="48" t="s">
        <v>518</v>
      </c>
      <c r="AI6" s="38" t="s">
        <v>14</v>
      </c>
      <c r="AJ6" s="48" t="s">
        <v>519</v>
      </c>
      <c r="AK6" s="11"/>
      <c r="AL6" s="12">
        <f t="shared" si="3"/>
        <v>13</v>
      </c>
      <c r="AM6" s="12">
        <f t="shared" si="4"/>
        <v>14</v>
      </c>
      <c r="AN6" s="41">
        <f t="shared" si="5"/>
        <v>1.076923077</v>
      </c>
      <c r="AO6" s="10"/>
      <c r="AP6" s="42" t="s">
        <v>53</v>
      </c>
      <c r="AQ6" s="12">
        <f t="shared" si="6"/>
        <v>20</v>
      </c>
      <c r="AR6" s="10"/>
      <c r="AS6" s="10"/>
    </row>
    <row r="7" ht="57.0" customHeight="1">
      <c r="A7" s="49"/>
      <c r="B7" s="43" t="s">
        <v>54</v>
      </c>
      <c r="C7" s="44" t="s">
        <v>8</v>
      </c>
      <c r="D7" s="35" t="s">
        <v>520</v>
      </c>
      <c r="E7" s="35" t="s">
        <v>520</v>
      </c>
      <c r="F7" s="35" t="s">
        <v>520</v>
      </c>
      <c r="G7" s="35" t="s">
        <v>521</v>
      </c>
      <c r="H7" s="35" t="s">
        <v>521</v>
      </c>
      <c r="I7" s="75"/>
      <c r="J7" s="75"/>
      <c r="K7" s="35" t="s">
        <v>520</v>
      </c>
      <c r="L7" s="35" t="s">
        <v>520</v>
      </c>
      <c r="M7" s="78" t="s">
        <v>118</v>
      </c>
      <c r="N7" s="78" t="s">
        <v>118</v>
      </c>
      <c r="O7" s="130" t="s">
        <v>522</v>
      </c>
      <c r="P7" s="99"/>
      <c r="Q7" s="99"/>
      <c r="R7" s="78" t="s">
        <v>10</v>
      </c>
      <c r="S7" s="147" t="s">
        <v>523</v>
      </c>
      <c r="T7" s="147" t="s">
        <v>523</v>
      </c>
      <c r="U7" s="78" t="s">
        <v>118</v>
      </c>
      <c r="V7" s="78" t="s">
        <v>118</v>
      </c>
      <c r="W7" s="99"/>
      <c r="X7" s="99"/>
      <c r="Y7" s="35" t="s">
        <v>14</v>
      </c>
      <c r="Z7" s="35" t="s">
        <v>524</v>
      </c>
      <c r="AA7" s="35" t="s">
        <v>524</v>
      </c>
      <c r="AB7" s="35" t="s">
        <v>524</v>
      </c>
      <c r="AC7" s="35" t="s">
        <v>14</v>
      </c>
      <c r="AD7" s="99"/>
      <c r="AE7" s="99"/>
      <c r="AF7" s="35" t="s">
        <v>14</v>
      </c>
      <c r="AG7" s="35" t="s">
        <v>525</v>
      </c>
      <c r="AH7" s="35" t="s">
        <v>525</v>
      </c>
      <c r="AI7" s="35" t="s">
        <v>525</v>
      </c>
      <c r="AJ7" s="35" t="s">
        <v>14</v>
      </c>
      <c r="AK7" s="11"/>
      <c r="AL7" s="12">
        <f t="shared" si="3"/>
        <v>21</v>
      </c>
      <c r="AM7" s="12">
        <f t="shared" si="4"/>
        <v>18</v>
      </c>
      <c r="AN7" s="41">
        <f t="shared" si="5"/>
        <v>0.8571428571</v>
      </c>
      <c r="AO7" s="10"/>
      <c r="AP7" s="42" t="s">
        <v>57</v>
      </c>
      <c r="AQ7" s="12">
        <f t="shared" si="6"/>
        <v>20</v>
      </c>
      <c r="AR7" s="10"/>
      <c r="AS7" s="10"/>
    </row>
    <row r="8">
      <c r="A8" s="10"/>
      <c r="B8" s="43" t="s">
        <v>58</v>
      </c>
      <c r="C8" s="51" t="s">
        <v>59</v>
      </c>
      <c r="D8" s="35" t="s">
        <v>526</v>
      </c>
      <c r="E8" s="35" t="s">
        <v>526</v>
      </c>
      <c r="F8" s="35" t="s">
        <v>526</v>
      </c>
      <c r="G8" s="35" t="s">
        <v>526</v>
      </c>
      <c r="H8" s="35" t="s">
        <v>509</v>
      </c>
      <c r="I8" s="35" t="s">
        <v>509</v>
      </c>
      <c r="J8" s="75"/>
      <c r="K8" s="35" t="s">
        <v>527</v>
      </c>
      <c r="L8" s="35" t="s">
        <v>528</v>
      </c>
      <c r="M8" s="35" t="s">
        <v>529</v>
      </c>
      <c r="N8" s="35" t="s">
        <v>530</v>
      </c>
      <c r="O8" s="35" t="s">
        <v>531</v>
      </c>
      <c r="P8" s="99"/>
      <c r="Q8" s="99"/>
      <c r="R8" s="78" t="s">
        <v>10</v>
      </c>
      <c r="S8" s="48" t="s">
        <v>164</v>
      </c>
      <c r="T8" s="48" t="s">
        <v>164</v>
      </c>
      <c r="U8" s="48" t="s">
        <v>164</v>
      </c>
      <c r="V8" s="48" t="s">
        <v>164</v>
      </c>
      <c r="W8" s="99"/>
      <c r="X8" s="99"/>
      <c r="Y8" s="48" t="s">
        <v>164</v>
      </c>
      <c r="Z8" s="48" t="s">
        <v>164</v>
      </c>
      <c r="AA8" s="48" t="s">
        <v>164</v>
      </c>
      <c r="AB8" s="48" t="s">
        <v>164</v>
      </c>
      <c r="AC8" s="48" t="s">
        <v>164</v>
      </c>
      <c r="AD8" s="99"/>
      <c r="AE8" s="99"/>
      <c r="AF8" s="48" t="s">
        <v>164</v>
      </c>
      <c r="AG8" s="48" t="s">
        <v>164</v>
      </c>
      <c r="AH8" s="48"/>
      <c r="AI8" s="48" t="s">
        <v>532</v>
      </c>
      <c r="AJ8" s="48" t="s">
        <v>533</v>
      </c>
      <c r="AK8" s="11"/>
      <c r="AL8" s="12">
        <f t="shared" si="3"/>
        <v>10</v>
      </c>
      <c r="AM8" s="12">
        <f t="shared" si="4"/>
        <v>4</v>
      </c>
      <c r="AN8" s="41">
        <f t="shared" si="5"/>
        <v>0.4</v>
      </c>
      <c r="AO8" s="10"/>
      <c r="AP8" s="42" t="s">
        <v>63</v>
      </c>
      <c r="AQ8" s="12">
        <f t="shared" si="6"/>
        <v>37</v>
      </c>
      <c r="AR8" s="10"/>
      <c r="AS8" s="10"/>
    </row>
    <row r="9">
      <c r="A9" s="148"/>
      <c r="B9" s="149" t="s">
        <v>64</v>
      </c>
      <c r="C9" s="150" t="s">
        <v>59</v>
      </c>
      <c r="D9" s="48" t="s">
        <v>412</v>
      </c>
      <c r="E9" s="48" t="s">
        <v>490</v>
      </c>
      <c r="F9" s="48" t="s">
        <v>465</v>
      </c>
      <c r="G9" s="48" t="s">
        <v>465</v>
      </c>
      <c r="H9" s="48" t="s">
        <v>490</v>
      </c>
      <c r="I9" s="151"/>
      <c r="J9" s="151"/>
      <c r="K9" s="48" t="s">
        <v>465</v>
      </c>
      <c r="L9" s="35" t="s">
        <v>534</v>
      </c>
      <c r="M9" s="35" t="s">
        <v>535</v>
      </c>
      <c r="N9" s="35" t="s">
        <v>536</v>
      </c>
      <c r="O9" s="35" t="s">
        <v>537</v>
      </c>
      <c r="P9" s="99"/>
      <c r="Q9" s="99"/>
      <c r="R9" s="78" t="s">
        <v>10</v>
      </c>
      <c r="S9" s="48" t="s">
        <v>164</v>
      </c>
      <c r="T9" s="48" t="s">
        <v>164</v>
      </c>
      <c r="U9" s="48" t="s">
        <v>164</v>
      </c>
      <c r="V9" s="48" t="s">
        <v>164</v>
      </c>
      <c r="W9" s="99"/>
      <c r="X9" s="99"/>
      <c r="Y9" s="48" t="s">
        <v>164</v>
      </c>
      <c r="Z9" s="48" t="s">
        <v>164</v>
      </c>
      <c r="AA9" s="48" t="s">
        <v>164</v>
      </c>
      <c r="AB9" s="48" t="s">
        <v>164</v>
      </c>
      <c r="AC9" s="48" t="s">
        <v>164</v>
      </c>
      <c r="AD9" s="99"/>
      <c r="AE9" s="99"/>
      <c r="AF9" s="48" t="s">
        <v>164</v>
      </c>
      <c r="AG9" s="48" t="s">
        <v>164</v>
      </c>
      <c r="AH9" s="78" t="s">
        <v>538</v>
      </c>
      <c r="AI9" s="78" t="s">
        <v>539</v>
      </c>
      <c r="AJ9" s="78" t="s">
        <v>539</v>
      </c>
      <c r="AK9" s="152"/>
      <c r="AL9" s="12">
        <f t="shared" si="3"/>
        <v>10</v>
      </c>
      <c r="AM9" s="12">
        <f t="shared" si="4"/>
        <v>8</v>
      </c>
      <c r="AN9" s="41">
        <f t="shared" si="5"/>
        <v>0.8</v>
      </c>
      <c r="AO9" s="148"/>
      <c r="AP9" s="153" t="s">
        <v>66</v>
      </c>
      <c r="AQ9" s="12">
        <f t="shared" si="6"/>
        <v>45</v>
      </c>
      <c r="AR9" s="148"/>
      <c r="AS9" s="148"/>
    </row>
    <row r="10" ht="77.25" customHeight="1">
      <c r="A10" s="10"/>
      <c r="B10" s="43" t="s">
        <v>67</v>
      </c>
      <c r="C10" s="44" t="s">
        <v>68</v>
      </c>
      <c r="D10" s="48" t="s">
        <v>498</v>
      </c>
      <c r="E10" s="48" t="s">
        <v>498</v>
      </c>
      <c r="F10" s="38" t="s">
        <v>14</v>
      </c>
      <c r="G10" s="48" t="s">
        <v>540</v>
      </c>
      <c r="H10" s="35" t="s">
        <v>509</v>
      </c>
      <c r="I10" s="35" t="s">
        <v>509</v>
      </c>
      <c r="J10" s="75"/>
      <c r="K10" s="35" t="s">
        <v>541</v>
      </c>
      <c r="L10" s="35" t="s">
        <v>541</v>
      </c>
      <c r="M10" s="48" t="s">
        <v>542</v>
      </c>
      <c r="N10" s="35" t="s">
        <v>543</v>
      </c>
      <c r="O10" s="38" t="s">
        <v>14</v>
      </c>
      <c r="P10" s="99"/>
      <c r="Q10" s="99"/>
      <c r="R10" s="78" t="s">
        <v>10</v>
      </c>
      <c r="S10" s="48" t="s">
        <v>498</v>
      </c>
      <c r="T10" s="48" t="s">
        <v>498</v>
      </c>
      <c r="U10" s="48" t="s">
        <v>544</v>
      </c>
      <c r="V10" s="48" t="s">
        <v>544</v>
      </c>
      <c r="W10" s="99"/>
      <c r="X10" s="99"/>
      <c r="Y10" s="48" t="s">
        <v>544</v>
      </c>
      <c r="Z10" s="38" t="s">
        <v>14</v>
      </c>
      <c r="AA10" s="48" t="s">
        <v>545</v>
      </c>
      <c r="AB10" s="48" t="s">
        <v>545</v>
      </c>
      <c r="AC10" s="48" t="s">
        <v>545</v>
      </c>
      <c r="AD10" s="99"/>
      <c r="AE10" s="99"/>
      <c r="AF10" s="48" t="s">
        <v>544</v>
      </c>
      <c r="AG10" s="48" t="s">
        <v>546</v>
      </c>
      <c r="AH10" s="48" t="s">
        <v>546</v>
      </c>
      <c r="AI10" s="48" t="s">
        <v>544</v>
      </c>
      <c r="AJ10" s="48" t="s">
        <v>544</v>
      </c>
      <c r="AK10" s="11"/>
      <c r="AL10" s="12">
        <f t="shared" si="3"/>
        <v>21</v>
      </c>
      <c r="AM10" s="12">
        <f t="shared" si="4"/>
        <v>11</v>
      </c>
      <c r="AN10" s="41">
        <f t="shared" si="5"/>
        <v>0.5238095238</v>
      </c>
      <c r="AO10" s="10"/>
      <c r="AP10" s="53" t="s">
        <v>76</v>
      </c>
      <c r="AQ10" s="12">
        <f t="shared" si="6"/>
        <v>26</v>
      </c>
      <c r="AR10" s="10"/>
      <c r="AS10" s="10"/>
    </row>
    <row r="11" ht="54.75" customHeight="1">
      <c r="A11" s="10"/>
      <c r="B11" s="54" t="s">
        <v>209</v>
      </c>
      <c r="C11" s="44" t="s">
        <v>68</v>
      </c>
      <c r="D11" s="48" t="s">
        <v>400</v>
      </c>
      <c r="E11" s="48" t="s">
        <v>400</v>
      </c>
      <c r="F11" s="48" t="s">
        <v>400</v>
      </c>
      <c r="G11" s="48" t="s">
        <v>400</v>
      </c>
      <c r="H11" s="48" t="s">
        <v>400</v>
      </c>
      <c r="I11" s="75"/>
      <c r="J11" s="75"/>
      <c r="K11" s="48" t="s">
        <v>547</v>
      </c>
      <c r="L11" s="48" t="s">
        <v>400</v>
      </c>
      <c r="M11" s="48" t="s">
        <v>400</v>
      </c>
      <c r="N11" s="48" t="s">
        <v>400</v>
      </c>
      <c r="O11" s="48" t="s">
        <v>400</v>
      </c>
      <c r="P11" s="99"/>
      <c r="Q11" s="99"/>
      <c r="R11" s="78" t="s">
        <v>10</v>
      </c>
      <c r="S11" s="48" t="s">
        <v>400</v>
      </c>
      <c r="T11" s="48" t="s">
        <v>400</v>
      </c>
      <c r="U11" s="48" t="s">
        <v>400</v>
      </c>
      <c r="V11" s="48" t="s">
        <v>400</v>
      </c>
      <c r="W11" s="99"/>
      <c r="X11" s="99"/>
      <c r="Y11" s="48" t="s">
        <v>400</v>
      </c>
      <c r="Z11" s="48" t="s">
        <v>400</v>
      </c>
      <c r="AA11" s="48" t="s">
        <v>400</v>
      </c>
      <c r="AB11" s="48" t="s">
        <v>400</v>
      </c>
      <c r="AC11" s="48" t="s">
        <v>400</v>
      </c>
      <c r="AD11" s="99"/>
      <c r="AE11" s="99"/>
      <c r="AF11" s="48" t="s">
        <v>400</v>
      </c>
      <c r="AG11" s="48" t="s">
        <v>400</v>
      </c>
      <c r="AH11" s="48" t="s">
        <v>400</v>
      </c>
      <c r="AI11" s="48" t="s">
        <v>400</v>
      </c>
      <c r="AJ11" s="48" t="s">
        <v>400</v>
      </c>
      <c r="AK11" s="11"/>
      <c r="AL11" s="12">
        <f t="shared" si="3"/>
        <v>21</v>
      </c>
      <c r="AM11" s="12">
        <f t="shared" si="4"/>
        <v>22</v>
      </c>
      <c r="AN11" s="41">
        <f t="shared" si="5"/>
        <v>1.047619048</v>
      </c>
      <c r="AO11" s="10"/>
      <c r="AP11" s="42" t="s">
        <v>79</v>
      </c>
      <c r="AQ11" s="12">
        <f t="shared" si="6"/>
        <v>3</v>
      </c>
      <c r="AR11" s="10"/>
      <c r="AS11" s="10"/>
    </row>
    <row r="12" ht="58.5" customHeight="1">
      <c r="A12" s="10"/>
      <c r="B12" s="54" t="s">
        <v>215</v>
      </c>
      <c r="C12" s="51" t="s">
        <v>18</v>
      </c>
      <c r="D12" s="35" t="s">
        <v>548</v>
      </c>
      <c r="E12" s="35" t="s">
        <v>548</v>
      </c>
      <c r="F12" s="35" t="s">
        <v>548</v>
      </c>
      <c r="G12" s="35" t="s">
        <v>548</v>
      </c>
      <c r="H12" s="38" t="s">
        <v>14</v>
      </c>
      <c r="I12" s="75"/>
      <c r="J12" s="75"/>
      <c r="K12" s="38" t="s">
        <v>14</v>
      </c>
      <c r="L12" s="78" t="s">
        <v>549</v>
      </c>
      <c r="M12" s="78" t="s">
        <v>549</v>
      </c>
      <c r="N12" s="78" t="s">
        <v>549</v>
      </c>
      <c r="O12" s="78" t="s">
        <v>549</v>
      </c>
      <c r="P12" s="99"/>
      <c r="Q12" s="99"/>
      <c r="R12" s="78" t="s">
        <v>10</v>
      </c>
      <c r="S12" s="78" t="s">
        <v>550</v>
      </c>
      <c r="T12" s="78" t="s">
        <v>550</v>
      </c>
      <c r="U12" s="78" t="s">
        <v>550</v>
      </c>
      <c r="V12" s="48" t="s">
        <v>14</v>
      </c>
      <c r="W12" s="99"/>
      <c r="X12" s="99"/>
      <c r="Y12" s="35" t="s">
        <v>551</v>
      </c>
      <c r="Z12" s="35" t="s">
        <v>551</v>
      </c>
      <c r="AA12" s="35" t="s">
        <v>551</v>
      </c>
      <c r="AB12" s="35" t="s">
        <v>551</v>
      </c>
      <c r="AC12" s="35" t="s">
        <v>14</v>
      </c>
      <c r="AD12" s="99"/>
      <c r="AE12" s="99"/>
      <c r="AF12" s="35" t="s">
        <v>552</v>
      </c>
      <c r="AG12" s="78" t="s">
        <v>553</v>
      </c>
      <c r="AH12" s="35" t="s">
        <v>552</v>
      </c>
      <c r="AI12" s="78" t="s">
        <v>554</v>
      </c>
      <c r="AJ12" s="78" t="s">
        <v>554</v>
      </c>
      <c r="AK12" s="11"/>
      <c r="AL12" s="12">
        <f t="shared" si="3"/>
        <v>21</v>
      </c>
      <c r="AM12" s="12">
        <f t="shared" si="4"/>
        <v>20</v>
      </c>
      <c r="AN12" s="41">
        <f t="shared" si="5"/>
        <v>0.9523809524</v>
      </c>
      <c r="AO12" s="10"/>
      <c r="AP12" s="42" t="s">
        <v>81</v>
      </c>
      <c r="AQ12" s="12">
        <f t="shared" si="6"/>
        <v>2</v>
      </c>
      <c r="AR12" s="10"/>
      <c r="AS12" s="10"/>
    </row>
    <row r="13" ht="57.75" customHeight="1">
      <c r="A13" s="154"/>
      <c r="B13" s="54" t="s">
        <v>555</v>
      </c>
      <c r="C13" s="55" t="s">
        <v>556</v>
      </c>
      <c r="D13" s="35"/>
      <c r="E13" s="35"/>
      <c r="F13" s="35" t="s">
        <v>557</v>
      </c>
      <c r="G13" s="35" t="s">
        <v>558</v>
      </c>
      <c r="H13" s="35"/>
      <c r="I13" s="47"/>
      <c r="J13" s="75"/>
      <c r="K13" s="35" t="s">
        <v>559</v>
      </c>
      <c r="L13" s="35" t="s">
        <v>559</v>
      </c>
      <c r="M13" s="35" t="s">
        <v>560</v>
      </c>
      <c r="N13" s="35" t="s">
        <v>560</v>
      </c>
      <c r="O13" s="35" t="s">
        <v>560</v>
      </c>
      <c r="P13" s="99"/>
      <c r="Q13" s="99"/>
      <c r="R13" s="78" t="s">
        <v>10</v>
      </c>
      <c r="S13" s="48" t="s">
        <v>561</v>
      </c>
      <c r="T13" s="48" t="s">
        <v>561</v>
      </c>
      <c r="U13" s="48" t="s">
        <v>561</v>
      </c>
      <c r="V13" s="48" t="s">
        <v>562</v>
      </c>
      <c r="W13" s="99"/>
      <c r="X13" s="99"/>
      <c r="Y13" s="35" t="s">
        <v>563</v>
      </c>
      <c r="Z13" s="35" t="s">
        <v>563</v>
      </c>
      <c r="AA13" s="35" t="s">
        <v>563</v>
      </c>
      <c r="AB13" s="35" t="s">
        <v>563</v>
      </c>
      <c r="AC13" s="35" t="s">
        <v>14</v>
      </c>
      <c r="AD13" s="99"/>
      <c r="AE13" s="99"/>
      <c r="AF13" s="35" t="s">
        <v>552</v>
      </c>
      <c r="AG13" s="78" t="s">
        <v>564</v>
      </c>
      <c r="AH13" s="35" t="s">
        <v>552</v>
      </c>
      <c r="AI13" s="78" t="s">
        <v>565</v>
      </c>
      <c r="AJ13" s="78" t="s">
        <v>538</v>
      </c>
      <c r="AK13" s="11"/>
      <c r="AL13" s="12">
        <f>$A$2-(COUNTIF(L14:AJ14,"AUJ*"))</f>
        <v>21</v>
      </c>
      <c r="AM13" s="12">
        <f>(COUNTIF(L14:AJ14,"CLI*")+COUNTIF(L14:AJ14,"ATR*")+COUNTIF(L14:AJ14,"INT*")+COUNTIF(L14:AJ14,"VRE*")+COUNTIF(L14:AJ14,"ONL*"))</f>
        <v>9</v>
      </c>
      <c r="AN13" s="41">
        <f t="shared" si="5"/>
        <v>0.4285714286</v>
      </c>
      <c r="AO13" s="10"/>
      <c r="AP13" s="42" t="s">
        <v>53</v>
      </c>
      <c r="AQ13" s="12">
        <f t="shared" si="6"/>
        <v>252</v>
      </c>
      <c r="AR13" s="10"/>
      <c r="AS13" s="10"/>
    </row>
    <row r="14" ht="50.25" customHeight="1">
      <c r="A14" s="49"/>
      <c r="B14" s="54" t="s">
        <v>502</v>
      </c>
      <c r="C14" s="55" t="s">
        <v>503</v>
      </c>
      <c r="D14" s="35" t="s">
        <v>558</v>
      </c>
      <c r="E14" s="35" t="s">
        <v>558</v>
      </c>
      <c r="F14" s="35" t="s">
        <v>558</v>
      </c>
      <c r="G14" s="35" t="s">
        <v>558</v>
      </c>
      <c r="H14" s="69" t="s">
        <v>57</v>
      </c>
      <c r="I14" s="47"/>
      <c r="J14" s="75"/>
      <c r="K14" s="35" t="s">
        <v>559</v>
      </c>
      <c r="L14" s="35" t="s">
        <v>559</v>
      </c>
      <c r="M14" s="69" t="s">
        <v>57</v>
      </c>
      <c r="N14" s="69" t="s">
        <v>57</v>
      </c>
      <c r="O14" s="35" t="s">
        <v>537</v>
      </c>
      <c r="P14" s="99"/>
      <c r="Q14" s="99"/>
      <c r="R14" s="78" t="s">
        <v>10</v>
      </c>
      <c r="S14" s="69" t="s">
        <v>57</v>
      </c>
      <c r="T14" s="69" t="s">
        <v>57</v>
      </c>
      <c r="U14" s="69" t="s">
        <v>57</v>
      </c>
      <c r="V14" s="69" t="s">
        <v>57</v>
      </c>
      <c r="W14" s="99"/>
      <c r="X14" s="99"/>
      <c r="Y14" s="35" t="s">
        <v>14</v>
      </c>
      <c r="Z14" s="35" t="s">
        <v>566</v>
      </c>
      <c r="AA14" s="35" t="s">
        <v>566</v>
      </c>
      <c r="AB14" s="35" t="s">
        <v>566</v>
      </c>
      <c r="AC14" s="35" t="s">
        <v>566</v>
      </c>
      <c r="AD14" s="99"/>
      <c r="AE14" s="99"/>
      <c r="AF14" s="35" t="s">
        <v>567</v>
      </c>
      <c r="AG14" s="35" t="s">
        <v>567</v>
      </c>
      <c r="AH14" s="35" t="s">
        <v>567</v>
      </c>
      <c r="AI14" s="48" t="s">
        <v>14</v>
      </c>
      <c r="AJ14" s="48" t="s">
        <v>568</v>
      </c>
      <c r="AK14" s="11"/>
      <c r="AL14" s="12">
        <f t="shared" ref="AL14:AL15" si="7">$A$2-(COUNTIF(L16:AJ16,"AUJ*"))</f>
        <v>22</v>
      </c>
      <c r="AM14" s="12">
        <f t="shared" ref="AM14:AM15" si="8">(COUNTIF(L16:AJ16,"CLI*")+COUNTIF(L16:AJ16,"ATR*")+COUNTIF(L16:AJ16,"INT*")+COUNTIF(L16:AJ16,"VRE*")+COUNTIF(L16:AJ16,"ONL*"))</f>
        <v>0</v>
      </c>
      <c r="AN14" s="41">
        <f t="shared" si="5"/>
        <v>0</v>
      </c>
      <c r="AO14" s="10"/>
      <c r="AP14" s="66" t="s">
        <v>84</v>
      </c>
      <c r="AQ14" s="12">
        <f>AK28</f>
        <v>252</v>
      </c>
      <c r="AR14" s="10"/>
      <c r="AS14" s="10"/>
    </row>
    <row r="15" ht="48.0" customHeight="1">
      <c r="A15" s="10"/>
      <c r="B15" s="54" t="s">
        <v>569</v>
      </c>
      <c r="C15" s="55" t="s">
        <v>68</v>
      </c>
      <c r="D15" s="115"/>
      <c r="E15" s="115"/>
      <c r="F15" s="115"/>
      <c r="G15" s="115"/>
      <c r="H15" s="115"/>
      <c r="I15" s="47"/>
      <c r="J15" s="75"/>
      <c r="K15" s="115"/>
      <c r="L15" s="115"/>
      <c r="M15" s="115"/>
      <c r="N15" s="35"/>
      <c r="O15" s="35"/>
      <c r="P15" s="99"/>
      <c r="Q15" s="99"/>
      <c r="R15" s="64"/>
      <c r="S15" s="115"/>
      <c r="T15" s="115"/>
      <c r="U15" s="115"/>
      <c r="V15" s="64"/>
      <c r="W15" s="99"/>
      <c r="X15" s="99"/>
      <c r="Y15" s="115"/>
      <c r="Z15" s="115"/>
      <c r="AA15" s="115"/>
      <c r="AB15" s="115"/>
      <c r="AC15" s="115"/>
      <c r="AD15" s="99"/>
      <c r="AE15" s="99"/>
      <c r="AF15" s="48"/>
      <c r="AG15" s="48"/>
      <c r="AH15" s="48"/>
      <c r="AI15" s="48"/>
      <c r="AJ15" s="48"/>
      <c r="AK15" s="11"/>
      <c r="AL15" s="12">
        <f t="shared" si="7"/>
        <v>22</v>
      </c>
      <c r="AM15" s="12">
        <f t="shared" si="8"/>
        <v>15</v>
      </c>
      <c r="AN15" s="41">
        <f t="shared" si="5"/>
        <v>0.6818181818</v>
      </c>
      <c r="AQ15" s="155"/>
      <c r="AR15" s="10"/>
      <c r="AS15" s="10"/>
    </row>
    <row r="16" ht="37.5" customHeight="1">
      <c r="A16" s="10"/>
      <c r="B16" s="54" t="s">
        <v>155</v>
      </c>
      <c r="C16" s="44" t="s">
        <v>68</v>
      </c>
      <c r="D16" s="115"/>
      <c r="E16" s="115"/>
      <c r="F16" s="115"/>
      <c r="G16" s="115"/>
      <c r="H16" s="115"/>
      <c r="I16" s="75"/>
      <c r="J16" s="75"/>
      <c r="K16" s="115"/>
      <c r="L16" s="115"/>
      <c r="M16" s="115"/>
      <c r="N16" s="35"/>
      <c r="O16" s="35"/>
      <c r="P16" s="99"/>
      <c r="Q16" s="99"/>
      <c r="R16" s="64"/>
      <c r="S16" s="115"/>
      <c r="T16" s="115"/>
      <c r="U16" s="115"/>
      <c r="V16" s="64"/>
      <c r="W16" s="99"/>
      <c r="X16" s="99"/>
      <c r="Y16" s="115"/>
      <c r="Z16" s="115"/>
      <c r="AA16" s="115"/>
      <c r="AB16" s="115"/>
      <c r="AC16" s="115"/>
      <c r="AD16" s="99"/>
      <c r="AE16" s="99"/>
      <c r="AF16" s="48"/>
      <c r="AG16" s="48"/>
      <c r="AH16" s="48"/>
      <c r="AI16" s="48"/>
      <c r="AJ16" s="48"/>
      <c r="AK16" s="11"/>
      <c r="AQ16" s="155"/>
      <c r="AR16" s="10"/>
      <c r="AS16" s="10"/>
    </row>
    <row r="17" ht="48.0" customHeight="1">
      <c r="A17" s="10"/>
      <c r="B17" s="54" t="s">
        <v>467</v>
      </c>
      <c r="C17" s="51" t="s">
        <v>18</v>
      </c>
      <c r="D17" s="127"/>
      <c r="E17" s="115"/>
      <c r="F17" s="115"/>
      <c r="G17" s="115"/>
      <c r="H17" s="115"/>
      <c r="I17" s="75"/>
      <c r="J17" s="75"/>
      <c r="K17" s="115"/>
      <c r="L17" s="115"/>
      <c r="M17" s="115"/>
      <c r="N17" s="115"/>
      <c r="O17" s="115"/>
      <c r="P17" s="99"/>
      <c r="Q17" s="99"/>
      <c r="R17" s="131"/>
      <c r="S17" s="38" t="s">
        <v>14</v>
      </c>
      <c r="T17" s="156" t="s">
        <v>570</v>
      </c>
      <c r="U17" s="156" t="s">
        <v>570</v>
      </c>
      <c r="V17" s="156" t="s">
        <v>570</v>
      </c>
      <c r="W17" s="38" t="s">
        <v>14</v>
      </c>
      <c r="X17" s="99"/>
      <c r="Y17" s="35" t="s">
        <v>571</v>
      </c>
      <c r="Z17" s="35" t="s">
        <v>571</v>
      </c>
      <c r="AA17" s="35" t="s">
        <v>571</v>
      </c>
      <c r="AB17" s="35" t="s">
        <v>571</v>
      </c>
      <c r="AC17" s="35" t="s">
        <v>571</v>
      </c>
      <c r="AD17" s="99"/>
      <c r="AE17" s="99"/>
      <c r="AF17" s="38" t="s">
        <v>14</v>
      </c>
      <c r="AG17" s="48" t="s">
        <v>572</v>
      </c>
      <c r="AH17" s="48" t="s">
        <v>572</v>
      </c>
      <c r="AI17" s="48" t="s">
        <v>572</v>
      </c>
      <c r="AJ17" s="38" t="s">
        <v>14</v>
      </c>
      <c r="AK17" s="11"/>
      <c r="AL17" s="12"/>
      <c r="AM17" s="12"/>
      <c r="AN17" s="41"/>
      <c r="AO17" s="10"/>
      <c r="AP17" s="157"/>
      <c r="AQ17" s="155"/>
      <c r="AR17" s="10"/>
      <c r="AS17" s="10"/>
    </row>
    <row r="18" ht="24.75" customHeight="1">
      <c r="A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2">
        <f t="shared" ref="AL18:AM18" si="9">SUM(AL4:AL17)</f>
        <v>220</v>
      </c>
      <c r="AM18" s="12">
        <f t="shared" si="9"/>
        <v>153</v>
      </c>
      <c r="AN18" s="68">
        <f>AM18/AL18</f>
        <v>0.6954545455</v>
      </c>
      <c r="AO18" s="10"/>
      <c r="AP18" s="13"/>
      <c r="AQ18" s="137"/>
      <c r="AR18" s="10"/>
      <c r="AS18" s="10"/>
    </row>
    <row r="19" ht="24.75" customHeight="1">
      <c r="A19" s="10"/>
      <c r="B19" s="66" t="s">
        <v>86</v>
      </c>
      <c r="C19" s="69" t="s">
        <v>16</v>
      </c>
      <c r="D19" s="12"/>
      <c r="E19" s="12"/>
      <c r="F19" s="12">
        <f t="shared" ref="F19:H19" si="10">COUNTIF(F4:F14,$C$19&amp;"*")</f>
        <v>5</v>
      </c>
      <c r="G19" s="12">
        <f t="shared" si="10"/>
        <v>6</v>
      </c>
      <c r="H19" s="12">
        <f t="shared" si="10"/>
        <v>4</v>
      </c>
      <c r="I19" s="12"/>
      <c r="J19" s="12"/>
      <c r="K19" s="12">
        <f t="shared" ref="K19:O19" si="11">COUNTIF(K4:K14,$C$19&amp;"*")</f>
        <v>3</v>
      </c>
      <c r="L19" s="12">
        <f t="shared" si="11"/>
        <v>4</v>
      </c>
      <c r="M19" s="12">
        <f t="shared" si="11"/>
        <v>5</v>
      </c>
      <c r="N19" s="12">
        <f t="shared" si="11"/>
        <v>5</v>
      </c>
      <c r="O19" s="12">
        <f t="shared" si="11"/>
        <v>6</v>
      </c>
      <c r="P19" s="12"/>
      <c r="Q19" s="12"/>
      <c r="R19" s="12">
        <f t="shared" ref="R19:V19" si="12">COUNTIF(R4:R14,$C$19&amp;"*")</f>
        <v>0</v>
      </c>
      <c r="S19" s="12">
        <f t="shared" si="12"/>
        <v>4</v>
      </c>
      <c r="T19" s="12">
        <f t="shared" si="12"/>
        <v>5</v>
      </c>
      <c r="U19" s="12">
        <f t="shared" si="12"/>
        <v>5</v>
      </c>
      <c r="V19" s="12">
        <f t="shared" si="12"/>
        <v>3</v>
      </c>
      <c r="W19" s="12"/>
      <c r="X19" s="12"/>
      <c r="Y19" s="12">
        <f t="shared" ref="Y19:AC19" si="13">COUNTIF(Y4:Y14,$C$19&amp;"*")</f>
        <v>3</v>
      </c>
      <c r="Z19" s="12">
        <f t="shared" si="13"/>
        <v>5</v>
      </c>
      <c r="AA19" s="12">
        <f t="shared" si="13"/>
        <v>5</v>
      </c>
      <c r="AB19" s="12">
        <f t="shared" si="13"/>
        <v>5</v>
      </c>
      <c r="AC19" s="12">
        <f t="shared" si="13"/>
        <v>3</v>
      </c>
      <c r="AD19" s="12"/>
      <c r="AE19" s="12"/>
      <c r="AF19" s="12">
        <f t="shared" ref="AF19:AJ19" si="14">COUNTIF(AF4:AF14,$C$19&amp;"*")</f>
        <v>2</v>
      </c>
      <c r="AG19" s="12">
        <f t="shared" si="14"/>
        <v>6</v>
      </c>
      <c r="AH19" s="12">
        <f t="shared" si="14"/>
        <v>5</v>
      </c>
      <c r="AI19" s="12">
        <f t="shared" si="14"/>
        <v>5</v>
      </c>
      <c r="AJ19" s="12">
        <f t="shared" si="14"/>
        <v>5</v>
      </c>
      <c r="AK19" s="12">
        <f t="shared" ref="AK19:AK27" si="20">SUM(D19:AJ19)</f>
        <v>99</v>
      </c>
      <c r="AL19" s="41">
        <f t="shared" ref="AL19:AL27" si="21">AK19/$AK$28</f>
        <v>0.3928571429</v>
      </c>
      <c r="AM19" s="12"/>
      <c r="AN19" s="10"/>
      <c r="AO19" s="10"/>
      <c r="AP19" s="13"/>
      <c r="AQ19" s="137"/>
      <c r="AR19" s="10"/>
      <c r="AS19" s="10"/>
    </row>
    <row r="20" ht="24.75" customHeight="1">
      <c r="A20" s="10"/>
      <c r="B20" s="66" t="s">
        <v>87</v>
      </c>
      <c r="C20" s="69" t="s">
        <v>33</v>
      </c>
      <c r="D20" s="12"/>
      <c r="E20" s="12"/>
      <c r="F20" s="12">
        <f t="shared" ref="F20:H20" si="15">COUNTIF(F4:F14,$C$20&amp;"*")</f>
        <v>0</v>
      </c>
      <c r="G20" s="12">
        <f t="shared" si="15"/>
        <v>0</v>
      </c>
      <c r="H20" s="12">
        <f t="shared" si="15"/>
        <v>0</v>
      </c>
      <c r="I20" s="12"/>
      <c r="J20" s="12"/>
      <c r="K20" s="12">
        <f t="shared" ref="K20:O20" si="16">COUNTIF(K4:K14,$C$20&amp;"*")</f>
        <v>0</v>
      </c>
      <c r="L20" s="12">
        <f t="shared" si="16"/>
        <v>0</v>
      </c>
      <c r="M20" s="12">
        <f t="shared" si="16"/>
        <v>0</v>
      </c>
      <c r="N20" s="12">
        <f t="shared" si="16"/>
        <v>0</v>
      </c>
      <c r="O20" s="12">
        <f t="shared" si="16"/>
        <v>0</v>
      </c>
      <c r="P20" s="12"/>
      <c r="Q20" s="12"/>
      <c r="R20" s="12">
        <f t="shared" ref="R20:V20" si="17">COUNTIF(R4:R14,$C$20&amp;"*")</f>
        <v>0</v>
      </c>
      <c r="S20" s="12">
        <f t="shared" si="17"/>
        <v>0</v>
      </c>
      <c r="T20" s="12">
        <f t="shared" si="17"/>
        <v>0</v>
      </c>
      <c r="U20" s="12">
        <f t="shared" si="17"/>
        <v>0</v>
      </c>
      <c r="V20" s="12">
        <f t="shared" si="17"/>
        <v>0</v>
      </c>
      <c r="W20" s="12"/>
      <c r="X20" s="12"/>
      <c r="Y20" s="12">
        <f t="shared" ref="Y20:AC20" si="18">COUNTIF(Y4:Y14,$C$20&amp;"*")</f>
        <v>0</v>
      </c>
      <c r="Z20" s="12">
        <f t="shared" si="18"/>
        <v>0</v>
      </c>
      <c r="AA20" s="12">
        <f t="shared" si="18"/>
        <v>0</v>
      </c>
      <c r="AB20" s="12">
        <f t="shared" si="18"/>
        <v>0</v>
      </c>
      <c r="AC20" s="12">
        <f t="shared" si="18"/>
        <v>0</v>
      </c>
      <c r="AD20" s="12"/>
      <c r="AE20" s="12"/>
      <c r="AF20" s="12">
        <f t="shared" ref="AF20:AJ20" si="19">COUNTIF(AF4:AF14,$C$20&amp;"*")</f>
        <v>0</v>
      </c>
      <c r="AG20" s="12">
        <f t="shared" si="19"/>
        <v>0</v>
      </c>
      <c r="AH20" s="12">
        <f t="shared" si="19"/>
        <v>0</v>
      </c>
      <c r="AI20" s="12">
        <f t="shared" si="19"/>
        <v>0</v>
      </c>
      <c r="AJ20" s="12">
        <f t="shared" si="19"/>
        <v>0</v>
      </c>
      <c r="AK20" s="12">
        <f t="shared" si="20"/>
        <v>0</v>
      </c>
      <c r="AL20" s="41">
        <f t="shared" si="21"/>
        <v>0</v>
      </c>
      <c r="AM20" s="12"/>
      <c r="AN20" s="10"/>
      <c r="AO20" s="10"/>
      <c r="AP20" s="13"/>
      <c r="AQ20" s="137"/>
      <c r="AR20" s="10"/>
      <c r="AS20" s="10"/>
    </row>
    <row r="21" ht="24.75" customHeight="1">
      <c r="A21" s="10"/>
      <c r="B21" s="66" t="s">
        <v>88</v>
      </c>
      <c r="C21" s="69" t="s">
        <v>53</v>
      </c>
      <c r="D21" s="12"/>
      <c r="E21" s="12"/>
      <c r="F21" s="12">
        <f t="shared" ref="F21:H21" si="22">COUNTIF(F4:F14,$C$21&amp;"*")</f>
        <v>1</v>
      </c>
      <c r="G21" s="12">
        <f t="shared" si="22"/>
        <v>0</v>
      </c>
      <c r="H21" s="12">
        <f t="shared" si="22"/>
        <v>1</v>
      </c>
      <c r="I21" s="12"/>
      <c r="J21" s="12"/>
      <c r="K21" s="12">
        <f t="shared" ref="K21:O21" si="23">COUNTIF(K4:K14,$C$21&amp;"*")</f>
        <v>1</v>
      </c>
      <c r="L21" s="12">
        <f t="shared" si="23"/>
        <v>0</v>
      </c>
      <c r="M21" s="12">
        <f t="shared" si="23"/>
        <v>0</v>
      </c>
      <c r="N21" s="12">
        <f t="shared" si="23"/>
        <v>0</v>
      </c>
      <c r="O21" s="12">
        <f t="shared" si="23"/>
        <v>1</v>
      </c>
      <c r="P21" s="12"/>
      <c r="Q21" s="12"/>
      <c r="R21" s="12">
        <f t="shared" ref="R21:V21" si="24">COUNTIF(R4:R14,$C$21&amp;"*")</f>
        <v>0</v>
      </c>
      <c r="S21" s="12">
        <f t="shared" si="24"/>
        <v>1</v>
      </c>
      <c r="T21" s="12">
        <f t="shared" si="24"/>
        <v>0</v>
      </c>
      <c r="U21" s="12">
        <f t="shared" si="24"/>
        <v>0</v>
      </c>
      <c r="V21" s="12">
        <f t="shared" si="24"/>
        <v>2</v>
      </c>
      <c r="W21" s="12"/>
      <c r="X21" s="12"/>
      <c r="Y21" s="12">
        <f t="shared" ref="Y21:AC21" si="25">COUNTIF(Y4:Y14,$C$21&amp;"*")</f>
        <v>3</v>
      </c>
      <c r="Z21" s="12">
        <f t="shared" si="25"/>
        <v>1</v>
      </c>
      <c r="AA21" s="12">
        <f t="shared" si="25"/>
        <v>0</v>
      </c>
      <c r="AB21" s="12">
        <f t="shared" si="25"/>
        <v>0</v>
      </c>
      <c r="AC21" s="12">
        <f t="shared" si="25"/>
        <v>3</v>
      </c>
      <c r="AD21" s="12"/>
      <c r="AE21" s="12"/>
      <c r="AF21" s="12">
        <f t="shared" ref="AF21:AJ21" si="26">COUNTIF(AF4:AF14,$C$21&amp;"*")</f>
        <v>3</v>
      </c>
      <c r="AG21" s="12">
        <f t="shared" si="26"/>
        <v>0</v>
      </c>
      <c r="AH21" s="12">
        <f t="shared" si="26"/>
        <v>0</v>
      </c>
      <c r="AI21" s="12">
        <f t="shared" si="26"/>
        <v>2</v>
      </c>
      <c r="AJ21" s="12">
        <f t="shared" si="26"/>
        <v>1</v>
      </c>
      <c r="AK21" s="12">
        <f t="shared" si="20"/>
        <v>20</v>
      </c>
      <c r="AL21" s="41">
        <f t="shared" si="21"/>
        <v>0.07936507937</v>
      </c>
      <c r="AM21" s="12"/>
      <c r="AN21" s="10"/>
      <c r="AO21" s="10"/>
      <c r="AP21" s="13"/>
      <c r="AQ21" s="137"/>
      <c r="AR21" s="10"/>
      <c r="AS21" s="10"/>
    </row>
    <row r="22" ht="24.75" customHeight="1">
      <c r="A22" s="10"/>
      <c r="B22" s="66" t="s">
        <v>89</v>
      </c>
      <c r="C22" s="69" t="s">
        <v>57</v>
      </c>
      <c r="D22" s="12"/>
      <c r="E22" s="12"/>
      <c r="F22" s="12">
        <f t="shared" ref="F22:H22" si="27">COUNTIF(F4:F14,$C$22&amp;"*")</f>
        <v>1</v>
      </c>
      <c r="G22" s="12">
        <f t="shared" si="27"/>
        <v>1</v>
      </c>
      <c r="H22" s="12">
        <f t="shared" si="27"/>
        <v>1</v>
      </c>
      <c r="I22" s="12"/>
      <c r="J22" s="12"/>
      <c r="K22" s="12">
        <f t="shared" ref="K22:O22" si="28">COUNTIF(K4:K14,$C$22&amp;"*")</f>
        <v>2</v>
      </c>
      <c r="L22" s="12">
        <f t="shared" si="28"/>
        <v>1</v>
      </c>
      <c r="M22" s="12">
        <f t="shared" si="28"/>
        <v>1</v>
      </c>
      <c r="N22" s="12">
        <f t="shared" si="28"/>
        <v>2</v>
      </c>
      <c r="O22" s="12">
        <f t="shared" si="28"/>
        <v>0</v>
      </c>
      <c r="P22" s="12"/>
      <c r="Q22" s="12"/>
      <c r="R22" s="12">
        <f t="shared" ref="R22:V22" si="29">COUNTIF(R4:R14,$C$22&amp;"*")</f>
        <v>0</v>
      </c>
      <c r="S22" s="12">
        <f t="shared" si="29"/>
        <v>1</v>
      </c>
      <c r="T22" s="12">
        <f t="shared" si="29"/>
        <v>1</v>
      </c>
      <c r="U22" s="12">
        <f t="shared" si="29"/>
        <v>1</v>
      </c>
      <c r="V22" s="12">
        <f t="shared" si="29"/>
        <v>1</v>
      </c>
      <c r="W22" s="12"/>
      <c r="X22" s="12"/>
      <c r="Y22" s="12">
        <f t="shared" ref="Y22:AC22" si="30">COUNTIF(Y4:Y14,$C$22&amp;"*")</f>
        <v>0</v>
      </c>
      <c r="Z22" s="12">
        <f t="shared" si="30"/>
        <v>0</v>
      </c>
      <c r="AA22" s="12">
        <f t="shared" si="30"/>
        <v>1</v>
      </c>
      <c r="AB22" s="12">
        <f t="shared" si="30"/>
        <v>1</v>
      </c>
      <c r="AC22" s="12">
        <f t="shared" si="30"/>
        <v>1</v>
      </c>
      <c r="AD22" s="12"/>
      <c r="AE22" s="12"/>
      <c r="AF22" s="12">
        <f t="shared" ref="AF22:AJ22" si="31">COUNTIF(AF4:AF14,$C$22&amp;"*")</f>
        <v>0</v>
      </c>
      <c r="AG22" s="12">
        <f t="shared" si="31"/>
        <v>1</v>
      </c>
      <c r="AH22" s="12">
        <f t="shared" si="31"/>
        <v>1</v>
      </c>
      <c r="AI22" s="12">
        <f t="shared" si="31"/>
        <v>1</v>
      </c>
      <c r="AJ22" s="12">
        <f t="shared" si="31"/>
        <v>1</v>
      </c>
      <c r="AK22" s="12">
        <f t="shared" si="20"/>
        <v>20</v>
      </c>
      <c r="AL22" s="41">
        <f t="shared" si="21"/>
        <v>0.07936507937</v>
      </c>
      <c r="AM22" s="12"/>
      <c r="AN22" s="10"/>
      <c r="AO22" s="10"/>
      <c r="AP22" s="13"/>
      <c r="AQ22" s="137"/>
      <c r="AR22" s="10"/>
      <c r="AS22" s="10"/>
    </row>
    <row r="23" ht="24.75" customHeight="1">
      <c r="A23" s="10"/>
      <c r="B23" s="66" t="s">
        <v>90</v>
      </c>
      <c r="C23" s="69" t="s">
        <v>63</v>
      </c>
      <c r="D23" s="12"/>
      <c r="E23" s="12"/>
      <c r="F23" s="12">
        <f t="shared" ref="F23:H23" si="32">COUNTIF(F4:F14,$C$23&amp;"*")</f>
        <v>3</v>
      </c>
      <c r="G23" s="12">
        <f t="shared" si="32"/>
        <v>2</v>
      </c>
      <c r="H23" s="12">
        <f t="shared" si="32"/>
        <v>3</v>
      </c>
      <c r="I23" s="12"/>
      <c r="J23" s="12"/>
      <c r="K23" s="12">
        <f t="shared" ref="K23:O23" si="33">COUNTIF(K4:K14,$C$23&amp;"*")</f>
        <v>3</v>
      </c>
      <c r="L23" s="12">
        <f t="shared" si="33"/>
        <v>3</v>
      </c>
      <c r="M23" s="12">
        <f t="shared" si="33"/>
        <v>2</v>
      </c>
      <c r="N23" s="12">
        <f t="shared" si="33"/>
        <v>1</v>
      </c>
      <c r="O23" s="12">
        <f t="shared" si="33"/>
        <v>2</v>
      </c>
      <c r="P23" s="12"/>
      <c r="Q23" s="12"/>
      <c r="R23" s="12">
        <f t="shared" ref="R23:V23" si="34">COUNTIF(R4:R14,$C$23&amp;"*")</f>
        <v>0</v>
      </c>
      <c r="S23" s="12">
        <f t="shared" si="34"/>
        <v>1</v>
      </c>
      <c r="T23" s="12">
        <f t="shared" si="34"/>
        <v>1</v>
      </c>
      <c r="U23" s="12">
        <f t="shared" si="34"/>
        <v>1</v>
      </c>
      <c r="V23" s="12">
        <f t="shared" si="34"/>
        <v>1</v>
      </c>
      <c r="W23" s="12"/>
      <c r="X23" s="12"/>
      <c r="Y23" s="12">
        <f t="shared" ref="Y23:AC23" si="35">COUNTIF(Y4:Y14,$C$23&amp;"*")</f>
        <v>1</v>
      </c>
      <c r="Z23" s="12">
        <f t="shared" si="35"/>
        <v>2</v>
      </c>
      <c r="AA23" s="12">
        <f t="shared" si="35"/>
        <v>2</v>
      </c>
      <c r="AB23" s="12">
        <f t="shared" si="35"/>
        <v>2</v>
      </c>
      <c r="AC23" s="12">
        <f t="shared" si="35"/>
        <v>1</v>
      </c>
      <c r="AD23" s="12"/>
      <c r="AE23" s="12"/>
      <c r="AF23" s="12">
        <f t="shared" ref="AF23:AJ23" si="36">COUNTIF(AF4:AF14,$C$23&amp;"*")</f>
        <v>1</v>
      </c>
      <c r="AG23" s="12">
        <f t="shared" si="36"/>
        <v>2</v>
      </c>
      <c r="AH23" s="12">
        <f t="shared" si="36"/>
        <v>1</v>
      </c>
      <c r="AI23" s="12">
        <f t="shared" si="36"/>
        <v>1</v>
      </c>
      <c r="AJ23" s="12">
        <f t="shared" si="36"/>
        <v>1</v>
      </c>
      <c r="AK23" s="12">
        <f t="shared" si="20"/>
        <v>37</v>
      </c>
      <c r="AL23" s="41">
        <f t="shared" si="21"/>
        <v>0.1468253968</v>
      </c>
      <c r="AM23" s="12"/>
      <c r="AN23" s="10"/>
      <c r="AO23" s="10"/>
      <c r="AP23" s="13"/>
      <c r="AQ23" s="137"/>
      <c r="AR23" s="10"/>
      <c r="AS23" s="10"/>
    </row>
    <row r="24" ht="24.75" customHeight="1">
      <c r="A24" s="10"/>
      <c r="B24" s="66" t="s">
        <v>91</v>
      </c>
      <c r="C24" s="69" t="s">
        <v>66</v>
      </c>
      <c r="D24" s="12"/>
      <c r="E24" s="12"/>
      <c r="F24" s="12">
        <f t="shared" ref="F24:H24" si="37">COUNTIF(F4:F14,$C$24&amp;"*")</f>
        <v>1</v>
      </c>
      <c r="G24" s="12">
        <f t="shared" si="37"/>
        <v>1</v>
      </c>
      <c r="H24" s="12">
        <f t="shared" si="37"/>
        <v>1</v>
      </c>
      <c r="I24" s="12"/>
      <c r="J24" s="12"/>
      <c r="K24" s="12">
        <f t="shared" ref="K24:O24" si="38">COUNTIF(K4:K14,$C$24&amp;"*")</f>
        <v>1</v>
      </c>
      <c r="L24" s="12">
        <f t="shared" si="38"/>
        <v>1</v>
      </c>
      <c r="M24" s="12">
        <f t="shared" si="38"/>
        <v>1</v>
      </c>
      <c r="N24" s="12">
        <f t="shared" si="38"/>
        <v>1</v>
      </c>
      <c r="O24" s="12">
        <f t="shared" si="38"/>
        <v>1</v>
      </c>
      <c r="P24" s="12"/>
      <c r="Q24" s="12"/>
      <c r="R24" s="12">
        <f t="shared" ref="R24:V24" si="39">COUNTIF(R4:R14,$C$24&amp;"*")</f>
        <v>11</v>
      </c>
      <c r="S24" s="12">
        <f t="shared" si="39"/>
        <v>3</v>
      </c>
      <c r="T24" s="12">
        <f t="shared" si="39"/>
        <v>3</v>
      </c>
      <c r="U24" s="12">
        <f t="shared" si="39"/>
        <v>3</v>
      </c>
      <c r="V24" s="12">
        <f t="shared" si="39"/>
        <v>3</v>
      </c>
      <c r="W24" s="12"/>
      <c r="X24" s="12"/>
      <c r="Y24" s="12">
        <f t="shared" ref="Y24:AC24" si="40">COUNTIF(Y4:Y14,$C$24&amp;"*")</f>
        <v>2</v>
      </c>
      <c r="Z24" s="12">
        <f t="shared" si="40"/>
        <v>2</v>
      </c>
      <c r="AA24" s="12">
        <f t="shared" si="40"/>
        <v>2</v>
      </c>
      <c r="AB24" s="12">
        <f t="shared" si="40"/>
        <v>2</v>
      </c>
      <c r="AC24" s="12">
        <f t="shared" si="40"/>
        <v>2</v>
      </c>
      <c r="AD24" s="12"/>
      <c r="AE24" s="12"/>
      <c r="AF24" s="12">
        <f t="shared" ref="AF24:AJ24" si="41">COUNTIF(AF4:AF14,$C$24&amp;"*")</f>
        <v>2</v>
      </c>
      <c r="AG24" s="12">
        <f t="shared" si="41"/>
        <v>2</v>
      </c>
      <c r="AH24" s="12">
        <f t="shared" si="41"/>
        <v>0</v>
      </c>
      <c r="AI24" s="12">
        <f t="shared" si="41"/>
        <v>0</v>
      </c>
      <c r="AJ24" s="12">
        <f t="shared" si="41"/>
        <v>0</v>
      </c>
      <c r="AK24" s="12">
        <f t="shared" si="20"/>
        <v>45</v>
      </c>
      <c r="AL24" s="41">
        <f t="shared" si="21"/>
        <v>0.1785714286</v>
      </c>
      <c r="AM24" s="12"/>
      <c r="AN24" s="10"/>
      <c r="AO24" s="10"/>
      <c r="AP24" s="13"/>
      <c r="AQ24" s="137"/>
      <c r="AR24" s="10"/>
      <c r="AS24" s="10"/>
    </row>
    <row r="25" ht="24.75" customHeight="1">
      <c r="A25" s="10"/>
      <c r="B25" s="66" t="s">
        <v>92</v>
      </c>
      <c r="C25" s="70" t="s">
        <v>76</v>
      </c>
      <c r="D25" s="12"/>
      <c r="E25" s="12"/>
      <c r="F25" s="12">
        <f t="shared" ref="F25:H25" si="42">COUNTIF(F4:F14,$C$25&amp;"*")</f>
        <v>0</v>
      </c>
      <c r="G25" s="12">
        <f t="shared" si="42"/>
        <v>1</v>
      </c>
      <c r="H25" s="12">
        <f t="shared" si="42"/>
        <v>0</v>
      </c>
      <c r="I25" s="12"/>
      <c r="J25" s="12"/>
      <c r="K25" s="12">
        <f t="shared" ref="K25:O25" si="43">COUNTIF(K4:K14,$C$25&amp;"*")</f>
        <v>1</v>
      </c>
      <c r="L25" s="12">
        <f t="shared" si="43"/>
        <v>2</v>
      </c>
      <c r="M25" s="12">
        <f t="shared" si="43"/>
        <v>2</v>
      </c>
      <c r="N25" s="12">
        <f t="shared" si="43"/>
        <v>2</v>
      </c>
      <c r="O25" s="12">
        <f t="shared" si="43"/>
        <v>1</v>
      </c>
      <c r="P25" s="12"/>
      <c r="Q25" s="12"/>
      <c r="R25" s="12">
        <f t="shared" ref="R25:V25" si="44">COUNTIF(R4:R14,$C$25&amp;"*")</f>
        <v>0</v>
      </c>
      <c r="S25" s="12">
        <f t="shared" si="44"/>
        <v>0</v>
      </c>
      <c r="T25" s="12">
        <f t="shared" si="44"/>
        <v>0</v>
      </c>
      <c r="U25" s="12">
        <f t="shared" si="44"/>
        <v>1</v>
      </c>
      <c r="V25" s="12">
        <f t="shared" si="44"/>
        <v>1</v>
      </c>
      <c r="W25" s="12"/>
      <c r="X25" s="12"/>
      <c r="Y25" s="12">
        <f t="shared" ref="Y25:AC25" si="45">COUNTIF(Y4:Y14,$C$25&amp;"*")</f>
        <v>2</v>
      </c>
      <c r="Z25" s="12">
        <f t="shared" si="45"/>
        <v>1</v>
      </c>
      <c r="AA25" s="12">
        <f t="shared" si="45"/>
        <v>1</v>
      </c>
      <c r="AB25" s="12">
        <f t="shared" si="45"/>
        <v>1</v>
      </c>
      <c r="AC25" s="12">
        <f t="shared" si="45"/>
        <v>1</v>
      </c>
      <c r="AD25" s="12"/>
      <c r="AE25" s="12"/>
      <c r="AF25" s="12">
        <f t="shared" ref="AF25:AJ25" si="46">COUNTIF(AF4:AF14,$C$25&amp;"*")</f>
        <v>3</v>
      </c>
      <c r="AG25" s="12">
        <f t="shared" si="46"/>
        <v>0</v>
      </c>
      <c r="AH25" s="12">
        <f t="shared" si="46"/>
        <v>2</v>
      </c>
      <c r="AI25" s="12">
        <f t="shared" si="46"/>
        <v>2</v>
      </c>
      <c r="AJ25" s="12">
        <f t="shared" si="46"/>
        <v>2</v>
      </c>
      <c r="AK25" s="12">
        <f t="shared" si="20"/>
        <v>26</v>
      </c>
      <c r="AL25" s="41">
        <f t="shared" si="21"/>
        <v>0.1031746032</v>
      </c>
      <c r="AM25" s="12"/>
      <c r="AN25" s="10"/>
      <c r="AO25" s="10"/>
      <c r="AP25" s="13"/>
      <c r="AQ25" s="137"/>
      <c r="AR25" s="10"/>
      <c r="AS25" s="10"/>
    </row>
    <row r="26" ht="24.75" customHeight="1">
      <c r="A26" s="10"/>
      <c r="B26" s="66" t="s">
        <v>93</v>
      </c>
      <c r="C26" s="69" t="s">
        <v>79</v>
      </c>
      <c r="D26" s="12"/>
      <c r="E26" s="12"/>
      <c r="F26" s="12">
        <f t="shared" ref="F26:H26" si="47">(COUNTIF(F4:F14,$C$26&amp;"*")+COUNTIF(F4:F12,""))</f>
        <v>0</v>
      </c>
      <c r="G26" s="12">
        <f t="shared" si="47"/>
        <v>0</v>
      </c>
      <c r="H26" s="12">
        <f t="shared" si="47"/>
        <v>0</v>
      </c>
      <c r="I26" s="12"/>
      <c r="J26" s="12"/>
      <c r="K26" s="12">
        <f t="shared" ref="K26:O26" si="48">(COUNTIF(K4:K14,$C$26&amp;"*")+COUNTIF(K4:K12,""))</f>
        <v>0</v>
      </c>
      <c r="L26" s="12">
        <f t="shared" si="48"/>
        <v>0</v>
      </c>
      <c r="M26" s="12">
        <f t="shared" si="48"/>
        <v>0</v>
      </c>
      <c r="N26" s="12">
        <f t="shared" si="48"/>
        <v>0</v>
      </c>
      <c r="O26" s="12">
        <f t="shared" si="48"/>
        <v>0</v>
      </c>
      <c r="P26" s="12"/>
      <c r="Q26" s="12"/>
      <c r="R26" s="12">
        <f t="shared" ref="R26:V26" si="49">(COUNTIF(R4:R14,$C$26&amp;"*")+COUNTIF(R4:R12,""))</f>
        <v>0</v>
      </c>
      <c r="S26" s="12">
        <f t="shared" si="49"/>
        <v>1</v>
      </c>
      <c r="T26" s="12">
        <f t="shared" si="49"/>
        <v>1</v>
      </c>
      <c r="U26" s="12">
        <f t="shared" si="49"/>
        <v>0</v>
      </c>
      <c r="V26" s="12">
        <f t="shared" si="49"/>
        <v>0</v>
      </c>
      <c r="W26" s="12"/>
      <c r="X26" s="12"/>
      <c r="Y26" s="12">
        <f t="shared" ref="Y26:AC26" si="50">(COUNTIF(Y4:Y14,$C$26&amp;"*")+COUNTIF(Y4:Y12,""))</f>
        <v>0</v>
      </c>
      <c r="Z26" s="12">
        <f t="shared" si="50"/>
        <v>0</v>
      </c>
      <c r="AA26" s="12">
        <f t="shared" si="50"/>
        <v>0</v>
      </c>
      <c r="AB26" s="12">
        <f t="shared" si="50"/>
        <v>0</v>
      </c>
      <c r="AC26" s="12">
        <f t="shared" si="50"/>
        <v>0</v>
      </c>
      <c r="AD26" s="12"/>
      <c r="AE26" s="12"/>
      <c r="AF26" s="12">
        <f t="shared" ref="AF26:AJ26" si="51">(COUNTIF(AF4:AF14,$C$26&amp;"*")+COUNTIF(AF4:AF12,""))</f>
        <v>0</v>
      </c>
      <c r="AG26" s="12">
        <f t="shared" si="51"/>
        <v>0</v>
      </c>
      <c r="AH26" s="12">
        <f t="shared" si="51"/>
        <v>1</v>
      </c>
      <c r="AI26" s="12">
        <f t="shared" si="51"/>
        <v>0</v>
      </c>
      <c r="AJ26" s="12">
        <f t="shared" si="51"/>
        <v>0</v>
      </c>
      <c r="AK26" s="12">
        <f t="shared" si="20"/>
        <v>3</v>
      </c>
      <c r="AL26" s="41">
        <f t="shared" si="21"/>
        <v>0.0119047619</v>
      </c>
      <c r="AM26" s="12"/>
      <c r="AN26" s="10"/>
      <c r="AO26" s="10"/>
      <c r="AP26" s="13"/>
      <c r="AQ26" s="137"/>
      <c r="AR26" s="10"/>
      <c r="AS26" s="10"/>
    </row>
    <row r="27" ht="24.75" customHeight="1">
      <c r="A27" s="10"/>
      <c r="B27" s="66" t="s">
        <v>94</v>
      </c>
      <c r="C27" s="69" t="s">
        <v>81</v>
      </c>
      <c r="D27" s="12"/>
      <c r="E27" s="12"/>
      <c r="F27" s="12">
        <f t="shared" ref="F27:H27" si="52">COUNTIF(F4:F14,$C$27&amp;"*")</f>
        <v>0</v>
      </c>
      <c r="G27" s="12">
        <f t="shared" si="52"/>
        <v>0</v>
      </c>
      <c r="H27" s="12">
        <f t="shared" si="52"/>
        <v>0</v>
      </c>
      <c r="I27" s="12"/>
      <c r="J27" s="12"/>
      <c r="K27" s="12">
        <f t="shared" ref="K27:O27" si="53">COUNTIF(K4:K14,$C$27&amp;"*")</f>
        <v>0</v>
      </c>
      <c r="L27" s="12">
        <f t="shared" si="53"/>
        <v>0</v>
      </c>
      <c r="M27" s="12">
        <f t="shared" si="53"/>
        <v>0</v>
      </c>
      <c r="N27" s="12">
        <f t="shared" si="53"/>
        <v>0</v>
      </c>
      <c r="O27" s="12">
        <f t="shared" si="53"/>
        <v>0</v>
      </c>
      <c r="P27" s="12"/>
      <c r="Q27" s="12"/>
      <c r="R27" s="12">
        <f t="shared" ref="R27:V27" si="54">COUNTIF(R4:R14,$C$27&amp;"*")</f>
        <v>0</v>
      </c>
      <c r="S27" s="12">
        <f t="shared" si="54"/>
        <v>0</v>
      </c>
      <c r="T27" s="12">
        <f t="shared" si="54"/>
        <v>0</v>
      </c>
      <c r="U27" s="12">
        <f t="shared" si="54"/>
        <v>0</v>
      </c>
      <c r="V27" s="12">
        <f t="shared" si="54"/>
        <v>0</v>
      </c>
      <c r="W27" s="12"/>
      <c r="X27" s="12"/>
      <c r="Y27" s="12">
        <f t="shared" ref="Y27:AC27" si="55">COUNTIF(Y4:Y14,$C$27&amp;"*")</f>
        <v>0</v>
      </c>
      <c r="Z27" s="12">
        <f t="shared" si="55"/>
        <v>0</v>
      </c>
      <c r="AA27" s="12">
        <f t="shared" si="55"/>
        <v>0</v>
      </c>
      <c r="AB27" s="12">
        <f t="shared" si="55"/>
        <v>0</v>
      </c>
      <c r="AC27" s="12">
        <f t="shared" si="55"/>
        <v>0</v>
      </c>
      <c r="AD27" s="12"/>
      <c r="AE27" s="12"/>
      <c r="AF27" s="12">
        <f t="shared" ref="AF27:AJ27" si="56">COUNTIF(AF4:AF14,$C$27&amp;"*")</f>
        <v>0</v>
      </c>
      <c r="AG27" s="12">
        <f t="shared" si="56"/>
        <v>0</v>
      </c>
      <c r="AH27" s="12">
        <f t="shared" si="56"/>
        <v>1</v>
      </c>
      <c r="AI27" s="12">
        <f t="shared" si="56"/>
        <v>0</v>
      </c>
      <c r="AJ27" s="12">
        <f t="shared" si="56"/>
        <v>1</v>
      </c>
      <c r="AK27" s="12">
        <f t="shared" si="20"/>
        <v>2</v>
      </c>
      <c r="AL27" s="41">
        <f t="shared" si="21"/>
        <v>0.007936507937</v>
      </c>
      <c r="AM27" s="12"/>
      <c r="AN27" s="10"/>
      <c r="AO27" s="10"/>
      <c r="AP27" s="13"/>
      <c r="AQ27" s="137"/>
      <c r="AR27" s="10"/>
      <c r="AS27" s="10"/>
    </row>
    <row r="28" ht="24.75" customHeight="1">
      <c r="A28" s="10"/>
      <c r="B28" s="10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71">
        <f>SUM(AK19:AK27)</f>
        <v>252</v>
      </c>
      <c r="AL28" s="12"/>
      <c r="AM28" s="12"/>
      <c r="AN28" s="10"/>
      <c r="AO28" s="10"/>
      <c r="AP28" s="13"/>
      <c r="AQ28" s="137"/>
      <c r="AR28" s="10"/>
      <c r="AS28" s="10"/>
    </row>
    <row r="29" ht="24.75" customHeight="1">
      <c r="A29" s="10"/>
      <c r="B29" s="10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3"/>
      <c r="AQ29" s="137"/>
      <c r="AR29" s="10"/>
      <c r="AS29" s="10"/>
    </row>
    <row r="30" ht="24.75" customHeight="1">
      <c r="A30" s="10"/>
      <c r="B30" s="10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3"/>
      <c r="AQ30" s="137"/>
      <c r="AR30" s="10"/>
      <c r="AS30" s="10"/>
    </row>
    <row r="31" ht="24.75" customHeight="1">
      <c r="A31" s="10"/>
      <c r="B31" s="10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3"/>
      <c r="AQ31" s="137"/>
      <c r="AR31" s="10"/>
      <c r="AS31" s="10"/>
    </row>
    <row r="32" ht="24.75" customHeight="1">
      <c r="A32" s="10"/>
      <c r="B32" s="10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3"/>
      <c r="AQ32" s="137"/>
      <c r="AR32" s="10"/>
      <c r="AS32" s="10"/>
    </row>
    <row r="33" ht="24.75" customHeight="1">
      <c r="A33" s="10"/>
      <c r="B33" s="10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3"/>
      <c r="AQ33" s="137"/>
      <c r="AR33" s="10"/>
      <c r="AS33" s="10"/>
    </row>
    <row r="34" ht="24.75" customHeight="1">
      <c r="A34" s="10"/>
      <c r="B34" s="10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3"/>
      <c r="AQ34" s="137"/>
      <c r="AR34" s="10"/>
      <c r="AS34" s="10"/>
    </row>
    <row r="35" ht="24.75" customHeight="1">
      <c r="A35" s="10"/>
      <c r="B35" s="10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3"/>
      <c r="AQ35" s="137"/>
      <c r="AR35" s="10"/>
      <c r="AS35" s="10"/>
    </row>
    <row r="36" ht="24.75" customHeight="1">
      <c r="A36" s="10"/>
      <c r="B36" s="10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3"/>
      <c r="AQ36" s="137"/>
      <c r="AR36" s="10"/>
      <c r="AS36" s="10"/>
    </row>
    <row r="37" ht="24.75" customHeight="1">
      <c r="A37" s="10"/>
      <c r="B37" s="10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3"/>
      <c r="AQ37" s="137"/>
      <c r="AR37" s="10"/>
      <c r="AS37" s="10"/>
    </row>
    <row r="38" ht="24.75" customHeight="1">
      <c r="A38" s="10"/>
      <c r="B38" s="10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3"/>
      <c r="AQ38" s="137"/>
      <c r="AR38" s="10"/>
      <c r="AS38" s="10"/>
    </row>
    <row r="39" ht="24.75" customHeight="1">
      <c r="A39" s="10"/>
      <c r="B39" s="10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3"/>
      <c r="AQ39" s="137"/>
      <c r="AR39" s="10"/>
      <c r="AS39" s="10"/>
    </row>
    <row r="40" ht="24.75" customHeight="1">
      <c r="A40" s="10"/>
      <c r="B40" s="10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3"/>
      <c r="AQ40" s="137"/>
      <c r="AR40" s="10"/>
      <c r="AS40" s="10"/>
    </row>
    <row r="41" ht="24.75" customHeight="1">
      <c r="A41" s="10"/>
      <c r="B41" s="10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3"/>
      <c r="AQ41" s="137"/>
      <c r="AR41" s="10"/>
      <c r="AS41" s="10"/>
    </row>
    <row r="42" ht="24.75" customHeight="1">
      <c r="A42" s="10"/>
      <c r="B42" s="10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3"/>
      <c r="AQ42" s="137"/>
      <c r="AR42" s="10"/>
      <c r="AS42" s="10"/>
    </row>
    <row r="43" ht="24.75" customHeight="1">
      <c r="A43" s="10"/>
      <c r="B43" s="10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3"/>
      <c r="AQ43" s="137"/>
      <c r="AR43" s="10"/>
      <c r="AS43" s="10"/>
    </row>
    <row r="44" ht="24.75" customHeight="1">
      <c r="A44" s="10"/>
      <c r="B44" s="10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3"/>
      <c r="AQ44" s="137"/>
      <c r="AR44" s="10"/>
      <c r="AS44" s="10"/>
    </row>
    <row r="45" ht="24.75" customHeight="1">
      <c r="A45" s="10"/>
      <c r="B45" s="10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3"/>
      <c r="AQ45" s="137"/>
      <c r="AR45" s="10"/>
      <c r="AS45" s="10"/>
    </row>
    <row r="46" ht="24.75" customHeight="1">
      <c r="A46" s="10"/>
      <c r="B46" s="10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3"/>
      <c r="AQ46" s="137"/>
      <c r="AR46" s="10"/>
      <c r="AS46" s="10"/>
    </row>
    <row r="47" ht="24.75" customHeight="1">
      <c r="A47" s="10"/>
      <c r="B47" s="10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3"/>
      <c r="AQ47" s="137"/>
      <c r="AR47" s="10"/>
      <c r="AS47" s="10"/>
    </row>
    <row r="48" ht="24.75" customHeight="1">
      <c r="A48" s="10"/>
      <c r="B48" s="10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3"/>
      <c r="AQ48" s="137"/>
      <c r="AR48" s="10"/>
      <c r="AS48" s="10"/>
    </row>
    <row r="49" ht="24.75" customHeight="1">
      <c r="A49" s="10"/>
      <c r="B49" s="10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3"/>
      <c r="AQ49" s="137"/>
      <c r="AR49" s="10"/>
      <c r="AS49" s="10"/>
    </row>
    <row r="50" ht="24.75" customHeight="1">
      <c r="A50" s="10"/>
      <c r="B50" s="10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3"/>
      <c r="AQ50" s="137"/>
      <c r="AR50" s="10"/>
      <c r="AS50" s="10"/>
    </row>
    <row r="51" ht="24.75" customHeight="1">
      <c r="A51" s="10"/>
      <c r="B51" s="10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3"/>
      <c r="AQ51" s="137"/>
      <c r="AR51" s="10"/>
      <c r="AS51" s="10"/>
    </row>
    <row r="52" ht="24.75" customHeight="1">
      <c r="A52" s="10"/>
      <c r="B52" s="10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3"/>
      <c r="AQ52" s="137"/>
      <c r="AR52" s="10"/>
      <c r="AS52" s="10"/>
    </row>
    <row r="53" ht="24.75" customHeight="1">
      <c r="A53" s="10"/>
      <c r="B53" s="10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3"/>
      <c r="AQ53" s="137"/>
      <c r="AR53" s="10"/>
      <c r="AS53" s="10"/>
    </row>
    <row r="54" ht="24.75" customHeight="1">
      <c r="A54" s="10"/>
      <c r="B54" s="10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3"/>
      <c r="AQ54" s="137"/>
      <c r="AR54" s="10"/>
      <c r="AS54" s="10"/>
    </row>
    <row r="55" ht="24.75" customHeight="1">
      <c r="A55" s="10"/>
      <c r="B55" s="10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3"/>
      <c r="AQ55" s="137"/>
      <c r="AR55" s="10"/>
      <c r="AS55" s="10"/>
    </row>
    <row r="56" ht="24.75" customHeight="1">
      <c r="A56" s="10"/>
      <c r="B56" s="10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3"/>
      <c r="AQ56" s="137"/>
      <c r="AR56" s="10"/>
      <c r="AS56" s="10"/>
    </row>
    <row r="57" ht="24.75" customHeight="1">
      <c r="A57" s="10"/>
      <c r="B57" s="10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3"/>
      <c r="AQ57" s="137"/>
      <c r="AR57" s="10"/>
      <c r="AS57" s="10"/>
    </row>
    <row r="58" ht="24.75" customHeight="1">
      <c r="A58" s="10"/>
      <c r="B58" s="10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3"/>
      <c r="AQ58" s="137"/>
      <c r="AR58" s="10"/>
      <c r="AS58" s="10"/>
    </row>
    <row r="59" ht="24.75" customHeight="1">
      <c r="A59" s="10"/>
      <c r="B59" s="10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3"/>
      <c r="AQ59" s="137"/>
      <c r="AR59" s="10"/>
      <c r="AS59" s="10"/>
    </row>
    <row r="60" ht="24.75" customHeight="1">
      <c r="A60" s="10"/>
      <c r="B60" s="10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3"/>
      <c r="AQ60" s="137"/>
      <c r="AR60" s="10"/>
      <c r="AS60" s="10"/>
    </row>
    <row r="61" ht="24.75" customHeight="1">
      <c r="A61" s="10"/>
      <c r="B61" s="10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3"/>
      <c r="AQ61" s="137"/>
      <c r="AR61" s="10"/>
      <c r="AS61" s="10"/>
    </row>
    <row r="62" ht="24.75" customHeight="1">
      <c r="A62" s="10"/>
      <c r="B62" s="10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3"/>
      <c r="AQ62" s="137"/>
      <c r="AR62" s="10"/>
      <c r="AS62" s="10"/>
    </row>
    <row r="63" ht="24.75" customHeight="1">
      <c r="A63" s="10"/>
      <c r="B63" s="10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3"/>
      <c r="AQ63" s="137"/>
      <c r="AR63" s="10"/>
      <c r="AS63" s="10"/>
    </row>
    <row r="64" ht="24.75" customHeight="1">
      <c r="A64" s="10"/>
      <c r="B64" s="10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3"/>
      <c r="AQ64" s="137"/>
      <c r="AR64" s="10"/>
      <c r="AS64" s="10"/>
    </row>
    <row r="65" ht="24.75" customHeight="1">
      <c r="A65" s="10"/>
      <c r="B65" s="10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3"/>
      <c r="AQ65" s="137"/>
      <c r="AR65" s="10"/>
      <c r="AS65" s="10"/>
    </row>
    <row r="66" ht="24.75" customHeight="1">
      <c r="A66" s="10"/>
      <c r="B66" s="10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3"/>
      <c r="AQ66" s="137"/>
      <c r="AR66" s="10"/>
      <c r="AS66" s="10"/>
    </row>
    <row r="67" ht="24.75" customHeight="1">
      <c r="A67" s="10"/>
      <c r="B67" s="10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3"/>
      <c r="AQ67" s="137"/>
      <c r="AR67" s="10"/>
      <c r="AS67" s="10"/>
    </row>
    <row r="68" ht="24.75" customHeight="1">
      <c r="A68" s="10"/>
      <c r="B68" s="10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3"/>
      <c r="AQ68" s="137"/>
      <c r="AR68" s="10"/>
      <c r="AS68" s="10"/>
    </row>
    <row r="69" ht="24.75" customHeight="1">
      <c r="A69" s="10"/>
      <c r="B69" s="10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3"/>
      <c r="AQ69" s="137"/>
      <c r="AR69" s="10"/>
      <c r="AS69" s="10"/>
    </row>
    <row r="70" ht="24.75" customHeight="1">
      <c r="A70" s="10"/>
      <c r="B70" s="10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3"/>
      <c r="AQ70" s="137"/>
      <c r="AR70" s="10"/>
      <c r="AS70" s="10"/>
    </row>
    <row r="71" ht="24.75" customHeight="1">
      <c r="A71" s="10"/>
      <c r="B71" s="10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3"/>
      <c r="AQ71" s="137"/>
      <c r="AR71" s="10"/>
      <c r="AS71" s="10"/>
    </row>
    <row r="72" ht="24.75" customHeight="1">
      <c r="A72" s="10"/>
      <c r="B72" s="10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3"/>
      <c r="AQ72" s="137"/>
      <c r="AR72" s="10"/>
      <c r="AS72" s="10"/>
    </row>
    <row r="73" ht="24.75" customHeight="1">
      <c r="A73" s="10"/>
      <c r="B73" s="10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3"/>
      <c r="AQ73" s="137"/>
      <c r="AR73" s="10"/>
      <c r="AS73" s="10"/>
    </row>
    <row r="74" ht="24.75" customHeight="1">
      <c r="A74" s="10"/>
      <c r="B74" s="10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3"/>
      <c r="AQ74" s="137"/>
      <c r="AR74" s="10"/>
      <c r="AS74" s="10"/>
    </row>
    <row r="75" ht="24.75" customHeight="1">
      <c r="A75" s="10"/>
      <c r="B75" s="10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3"/>
      <c r="AQ75" s="137"/>
      <c r="AR75" s="10"/>
      <c r="AS75" s="10"/>
    </row>
    <row r="76" ht="24.75" customHeight="1">
      <c r="A76" s="10"/>
      <c r="B76" s="10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3"/>
      <c r="AQ76" s="137"/>
      <c r="AR76" s="10"/>
      <c r="AS76" s="10"/>
    </row>
    <row r="77" ht="24.75" customHeight="1">
      <c r="A77" s="10"/>
      <c r="B77" s="10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3"/>
      <c r="AQ77" s="137"/>
      <c r="AR77" s="10"/>
      <c r="AS77" s="10"/>
    </row>
    <row r="78" ht="24.75" customHeight="1">
      <c r="A78" s="10"/>
      <c r="B78" s="10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3"/>
      <c r="AQ78" s="137"/>
      <c r="AR78" s="10"/>
      <c r="AS78" s="10"/>
    </row>
    <row r="79" ht="24.75" customHeight="1">
      <c r="A79" s="10"/>
      <c r="B79" s="10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3"/>
      <c r="AQ79" s="137"/>
      <c r="AR79" s="10"/>
      <c r="AS79" s="10"/>
    </row>
    <row r="80" ht="24.75" customHeight="1">
      <c r="A80" s="10"/>
      <c r="B80" s="10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3"/>
      <c r="AQ80" s="137"/>
      <c r="AR80" s="10"/>
      <c r="AS80" s="10"/>
    </row>
    <row r="81" ht="24.75" customHeight="1">
      <c r="A81" s="10"/>
      <c r="B81" s="10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3"/>
      <c r="AQ81" s="137"/>
      <c r="AR81" s="10"/>
      <c r="AS81" s="10"/>
    </row>
    <row r="82" ht="24.75" customHeight="1">
      <c r="A82" s="10"/>
      <c r="B82" s="10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3"/>
      <c r="AQ82" s="137"/>
      <c r="AR82" s="10"/>
      <c r="AS82" s="10"/>
    </row>
    <row r="83" ht="24.75" customHeight="1">
      <c r="A83" s="10"/>
      <c r="B83" s="10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3"/>
      <c r="AQ83" s="137"/>
      <c r="AR83" s="10"/>
      <c r="AS83" s="10"/>
    </row>
    <row r="84" ht="24.75" customHeight="1">
      <c r="A84" s="10"/>
      <c r="B84" s="10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3"/>
      <c r="AQ84" s="137"/>
      <c r="AR84" s="10"/>
      <c r="AS84" s="10"/>
    </row>
    <row r="85" ht="24.75" customHeight="1">
      <c r="A85" s="10"/>
      <c r="B85" s="10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3"/>
      <c r="AQ85" s="137"/>
      <c r="AR85" s="10"/>
      <c r="AS85" s="10"/>
    </row>
    <row r="86" ht="24.75" customHeight="1">
      <c r="A86" s="10"/>
      <c r="B86" s="10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3"/>
      <c r="AQ86" s="137"/>
      <c r="AR86" s="10"/>
      <c r="AS86" s="10"/>
    </row>
    <row r="87" ht="24.75" customHeight="1">
      <c r="A87" s="10"/>
      <c r="B87" s="10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3"/>
      <c r="AQ87" s="137"/>
      <c r="AR87" s="10"/>
      <c r="AS87" s="10"/>
    </row>
    <row r="88" ht="24.75" customHeight="1">
      <c r="A88" s="10"/>
      <c r="B88" s="10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3"/>
      <c r="AQ88" s="137"/>
      <c r="AR88" s="10"/>
      <c r="AS88" s="10"/>
    </row>
    <row r="89" ht="24.75" customHeight="1">
      <c r="A89" s="10"/>
      <c r="B89" s="10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3"/>
      <c r="AQ89" s="137"/>
      <c r="AR89" s="10"/>
      <c r="AS89" s="10"/>
    </row>
    <row r="90" ht="24.75" customHeight="1">
      <c r="A90" s="10"/>
      <c r="B90" s="10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3"/>
      <c r="AQ90" s="137"/>
      <c r="AR90" s="10"/>
      <c r="AS90" s="10"/>
    </row>
    <row r="91" ht="24.75" customHeight="1">
      <c r="A91" s="10"/>
      <c r="B91" s="10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3"/>
      <c r="AQ91" s="137"/>
      <c r="AR91" s="10"/>
      <c r="AS91" s="10"/>
    </row>
    <row r="92" ht="24.75" customHeight="1">
      <c r="A92" s="10"/>
      <c r="B92" s="10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3"/>
      <c r="AQ92" s="137"/>
      <c r="AR92" s="10"/>
      <c r="AS92" s="10"/>
    </row>
    <row r="93" ht="24.75" customHeight="1">
      <c r="A93" s="10"/>
      <c r="B93" s="10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3"/>
      <c r="AQ93" s="137"/>
      <c r="AR93" s="10"/>
      <c r="AS93" s="10"/>
    </row>
    <row r="94" ht="24.75" customHeight="1">
      <c r="A94" s="10"/>
      <c r="B94" s="10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3"/>
      <c r="AQ94" s="137"/>
      <c r="AR94" s="10"/>
      <c r="AS94" s="10"/>
    </row>
    <row r="95" ht="24.75" customHeight="1">
      <c r="A95" s="10"/>
      <c r="B95" s="10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3"/>
      <c r="AQ95" s="137"/>
      <c r="AR95" s="10"/>
      <c r="AS95" s="10"/>
    </row>
    <row r="96" ht="24.75" customHeight="1">
      <c r="A96" s="10"/>
      <c r="B96" s="10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3"/>
      <c r="AQ96" s="137"/>
      <c r="AR96" s="10"/>
      <c r="AS96" s="10"/>
    </row>
    <row r="97" ht="24.75" customHeight="1">
      <c r="A97" s="10"/>
      <c r="B97" s="10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3"/>
      <c r="AQ97" s="137"/>
      <c r="AR97" s="10"/>
      <c r="AS97" s="10"/>
    </row>
    <row r="98" ht="24.75" customHeight="1">
      <c r="A98" s="10"/>
      <c r="B98" s="10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3"/>
      <c r="AQ98" s="137"/>
      <c r="AR98" s="10"/>
      <c r="AS98" s="10"/>
    </row>
    <row r="99" ht="24.75" customHeight="1">
      <c r="A99" s="10"/>
      <c r="B99" s="10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3"/>
      <c r="AQ99" s="137"/>
      <c r="AR99" s="10"/>
      <c r="AS99" s="10"/>
    </row>
    <row r="100" ht="24.75" customHeight="1">
      <c r="A100" s="10"/>
      <c r="B100" s="10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3"/>
      <c r="AQ100" s="137"/>
      <c r="AR100" s="10"/>
      <c r="AS100" s="10"/>
    </row>
    <row r="101" ht="24.75" customHeight="1">
      <c r="A101" s="10"/>
      <c r="B101" s="10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3"/>
      <c r="AQ101" s="137"/>
      <c r="AR101" s="10"/>
      <c r="AS101" s="10"/>
    </row>
    <row r="102" ht="24.75" customHeight="1">
      <c r="A102" s="10"/>
      <c r="B102" s="10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3"/>
      <c r="AQ102" s="137"/>
      <c r="AR102" s="10"/>
      <c r="AS102" s="10"/>
    </row>
    <row r="103" ht="24.75" customHeight="1">
      <c r="A103" s="10"/>
      <c r="B103" s="10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3"/>
      <c r="AQ103" s="137"/>
      <c r="AR103" s="10"/>
      <c r="AS103" s="10"/>
    </row>
    <row r="104" ht="24.75" customHeight="1">
      <c r="A104" s="10"/>
      <c r="B104" s="10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3"/>
      <c r="AQ104" s="137"/>
      <c r="AR104" s="10"/>
      <c r="AS104" s="10"/>
    </row>
    <row r="105" ht="24.75" customHeight="1">
      <c r="A105" s="10"/>
      <c r="B105" s="10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3"/>
      <c r="AQ105" s="137"/>
      <c r="AR105" s="10"/>
      <c r="AS105" s="10"/>
    </row>
    <row r="106" ht="24.75" customHeight="1">
      <c r="A106" s="10"/>
      <c r="B106" s="10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3"/>
      <c r="AQ106" s="137"/>
      <c r="AR106" s="10"/>
      <c r="AS106" s="10"/>
    </row>
    <row r="107" ht="24.75" customHeight="1">
      <c r="A107" s="10"/>
      <c r="B107" s="10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3"/>
      <c r="AQ107" s="137"/>
      <c r="AR107" s="10"/>
      <c r="AS107" s="10"/>
    </row>
    <row r="108" ht="24.75" customHeight="1">
      <c r="A108" s="10"/>
      <c r="B108" s="10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3"/>
      <c r="AQ108" s="137"/>
      <c r="AR108" s="10"/>
      <c r="AS108" s="10"/>
    </row>
    <row r="109" ht="24.75" customHeight="1">
      <c r="A109" s="10"/>
      <c r="B109" s="10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3"/>
      <c r="AQ109" s="137"/>
      <c r="AR109" s="10"/>
      <c r="AS109" s="10"/>
    </row>
    <row r="110" ht="24.75" customHeight="1">
      <c r="A110" s="10"/>
      <c r="B110" s="10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3"/>
      <c r="AQ110" s="137"/>
      <c r="AR110" s="10"/>
      <c r="AS110" s="10"/>
    </row>
    <row r="111" ht="24.75" customHeight="1">
      <c r="A111" s="10"/>
      <c r="B111" s="10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3"/>
      <c r="AQ111" s="137"/>
      <c r="AR111" s="10"/>
      <c r="AS111" s="10"/>
    </row>
    <row r="112" ht="24.75" customHeight="1">
      <c r="A112" s="10"/>
      <c r="B112" s="10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3"/>
      <c r="AQ112" s="137"/>
      <c r="AR112" s="10"/>
      <c r="AS112" s="10"/>
    </row>
    <row r="113" ht="24.75" customHeight="1">
      <c r="A113" s="10"/>
      <c r="B113" s="10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3"/>
      <c r="AQ113" s="137"/>
      <c r="AR113" s="10"/>
      <c r="AS113" s="10"/>
    </row>
    <row r="114" ht="24.75" customHeight="1">
      <c r="A114" s="10"/>
      <c r="B114" s="10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3"/>
      <c r="AQ114" s="137"/>
      <c r="AR114" s="10"/>
      <c r="AS114" s="10"/>
    </row>
    <row r="115" ht="24.75" customHeight="1">
      <c r="A115" s="10"/>
      <c r="B115" s="10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3"/>
      <c r="AQ115" s="137"/>
      <c r="AR115" s="10"/>
      <c r="AS115" s="10"/>
    </row>
    <row r="116" ht="24.75" customHeight="1">
      <c r="A116" s="10"/>
      <c r="B116" s="10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3"/>
      <c r="AQ116" s="137"/>
      <c r="AR116" s="10"/>
      <c r="AS116" s="10"/>
    </row>
    <row r="117" ht="24.75" customHeight="1">
      <c r="A117" s="10"/>
      <c r="B117" s="10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3"/>
      <c r="AQ117" s="137"/>
      <c r="AR117" s="10"/>
      <c r="AS117" s="10"/>
    </row>
    <row r="118" ht="24.75" customHeight="1">
      <c r="A118" s="10"/>
      <c r="B118" s="10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3"/>
      <c r="AQ118" s="137"/>
      <c r="AR118" s="10"/>
      <c r="AS118" s="10"/>
    </row>
    <row r="119" ht="24.75" customHeight="1">
      <c r="A119" s="10"/>
      <c r="B119" s="10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3"/>
      <c r="AQ119" s="137"/>
      <c r="AR119" s="10"/>
      <c r="AS119" s="10"/>
    </row>
    <row r="120" ht="24.75" customHeight="1">
      <c r="A120" s="10"/>
      <c r="B120" s="10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3"/>
      <c r="AQ120" s="137"/>
      <c r="AR120" s="10"/>
      <c r="AS120" s="10"/>
    </row>
    <row r="121" ht="24.75" customHeight="1">
      <c r="A121" s="10"/>
      <c r="B121" s="10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3"/>
      <c r="AQ121" s="137"/>
      <c r="AR121" s="10"/>
      <c r="AS121" s="10"/>
    </row>
    <row r="122" ht="24.75" customHeight="1">
      <c r="A122" s="10"/>
      <c r="B122" s="10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3"/>
      <c r="AQ122" s="137"/>
      <c r="AR122" s="10"/>
      <c r="AS122" s="10"/>
    </row>
    <row r="123" ht="24.75" customHeight="1">
      <c r="A123" s="10"/>
      <c r="B123" s="10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3"/>
      <c r="AQ123" s="137"/>
      <c r="AR123" s="10"/>
      <c r="AS123" s="10"/>
    </row>
    <row r="124" ht="24.75" customHeight="1">
      <c r="A124" s="10"/>
      <c r="B124" s="10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3"/>
      <c r="AQ124" s="137"/>
      <c r="AR124" s="10"/>
      <c r="AS124" s="10"/>
    </row>
    <row r="125" ht="24.75" customHeight="1">
      <c r="A125" s="10"/>
      <c r="B125" s="10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3"/>
      <c r="AQ125" s="137"/>
      <c r="AR125" s="10"/>
      <c r="AS125" s="10"/>
    </row>
    <row r="126" ht="24.75" customHeight="1">
      <c r="A126" s="10"/>
      <c r="B126" s="10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3"/>
      <c r="AQ126" s="137"/>
      <c r="AR126" s="10"/>
      <c r="AS126" s="10"/>
    </row>
    <row r="127" ht="24.75" customHeight="1">
      <c r="A127" s="10"/>
      <c r="B127" s="10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3"/>
      <c r="AQ127" s="137"/>
      <c r="AR127" s="10"/>
      <c r="AS127" s="10"/>
    </row>
    <row r="128" ht="24.75" customHeight="1">
      <c r="A128" s="10"/>
      <c r="B128" s="10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3"/>
      <c r="AQ128" s="137"/>
      <c r="AR128" s="10"/>
      <c r="AS128" s="10"/>
    </row>
    <row r="129" ht="24.75" customHeight="1">
      <c r="A129" s="10"/>
      <c r="B129" s="10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3"/>
      <c r="AQ129" s="137"/>
      <c r="AR129" s="10"/>
      <c r="AS129" s="10"/>
    </row>
    <row r="130" ht="24.75" customHeight="1">
      <c r="A130" s="10"/>
      <c r="B130" s="10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3"/>
      <c r="AQ130" s="137"/>
      <c r="AR130" s="10"/>
      <c r="AS130" s="10"/>
    </row>
    <row r="131" ht="24.75" customHeight="1">
      <c r="A131" s="10"/>
      <c r="B131" s="10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3"/>
      <c r="AQ131" s="137"/>
      <c r="AR131" s="10"/>
      <c r="AS131" s="10"/>
    </row>
    <row r="132" ht="24.75" customHeight="1">
      <c r="A132" s="10"/>
      <c r="B132" s="10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3"/>
      <c r="AQ132" s="137"/>
      <c r="AR132" s="10"/>
      <c r="AS132" s="10"/>
    </row>
    <row r="133" ht="24.75" customHeight="1">
      <c r="A133" s="10"/>
      <c r="B133" s="10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3"/>
      <c r="AQ133" s="137"/>
      <c r="AR133" s="10"/>
      <c r="AS133" s="10"/>
    </row>
    <row r="134" ht="24.75" customHeight="1">
      <c r="A134" s="10"/>
      <c r="B134" s="10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3"/>
      <c r="AQ134" s="137"/>
      <c r="AR134" s="10"/>
      <c r="AS134" s="10"/>
    </row>
    <row r="135" ht="24.75" customHeight="1">
      <c r="A135" s="10"/>
      <c r="B135" s="10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3"/>
      <c r="AQ135" s="137"/>
      <c r="AR135" s="10"/>
      <c r="AS135" s="10"/>
    </row>
    <row r="136" ht="24.75" customHeight="1">
      <c r="A136" s="10"/>
      <c r="B136" s="10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3"/>
      <c r="AQ136" s="137"/>
      <c r="AR136" s="10"/>
      <c r="AS136" s="10"/>
    </row>
    <row r="137" ht="24.75" customHeight="1">
      <c r="A137" s="10"/>
      <c r="B137" s="10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3"/>
      <c r="AQ137" s="137"/>
      <c r="AR137" s="10"/>
      <c r="AS137" s="10"/>
    </row>
    <row r="138" ht="24.75" customHeight="1">
      <c r="A138" s="10"/>
      <c r="B138" s="10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3"/>
      <c r="AQ138" s="137"/>
      <c r="AR138" s="10"/>
      <c r="AS138" s="10"/>
    </row>
    <row r="139" ht="24.75" customHeight="1">
      <c r="A139" s="10"/>
      <c r="B139" s="10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3"/>
      <c r="AQ139" s="137"/>
      <c r="AR139" s="10"/>
      <c r="AS139" s="10"/>
    </row>
    <row r="140" ht="24.75" customHeight="1">
      <c r="A140" s="10"/>
      <c r="B140" s="10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3"/>
      <c r="AQ140" s="137"/>
      <c r="AR140" s="10"/>
      <c r="AS140" s="10"/>
    </row>
    <row r="141" ht="24.75" customHeight="1">
      <c r="A141" s="10"/>
      <c r="B141" s="10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3"/>
      <c r="AQ141" s="137"/>
      <c r="AR141" s="10"/>
      <c r="AS141" s="10"/>
    </row>
    <row r="142" ht="24.75" customHeight="1">
      <c r="A142" s="10"/>
      <c r="B142" s="10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3"/>
      <c r="AQ142" s="137"/>
      <c r="AR142" s="10"/>
      <c r="AS142" s="10"/>
    </row>
    <row r="143" ht="24.75" customHeight="1">
      <c r="A143" s="10"/>
      <c r="B143" s="10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3"/>
      <c r="AQ143" s="137"/>
      <c r="AR143" s="10"/>
      <c r="AS143" s="10"/>
    </row>
    <row r="144" ht="24.75" customHeight="1">
      <c r="A144" s="10"/>
      <c r="B144" s="10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3"/>
      <c r="AQ144" s="137"/>
      <c r="AR144" s="10"/>
      <c r="AS144" s="10"/>
    </row>
    <row r="145" ht="24.75" customHeight="1">
      <c r="A145" s="10"/>
      <c r="B145" s="10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3"/>
      <c r="AQ145" s="137"/>
      <c r="AR145" s="10"/>
      <c r="AS145" s="10"/>
    </row>
    <row r="146" ht="24.75" customHeight="1">
      <c r="A146" s="10"/>
      <c r="B146" s="10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3"/>
      <c r="AQ146" s="137"/>
      <c r="AR146" s="10"/>
      <c r="AS146" s="10"/>
    </row>
    <row r="147" ht="24.75" customHeight="1">
      <c r="A147" s="10"/>
      <c r="B147" s="10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3"/>
      <c r="AQ147" s="137"/>
      <c r="AR147" s="10"/>
      <c r="AS147" s="10"/>
    </row>
    <row r="148" ht="24.75" customHeight="1">
      <c r="A148" s="10"/>
      <c r="B148" s="10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3"/>
      <c r="AQ148" s="137"/>
      <c r="AR148" s="10"/>
      <c r="AS148" s="10"/>
    </row>
    <row r="149" ht="24.75" customHeight="1">
      <c r="A149" s="10"/>
      <c r="B149" s="10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3"/>
      <c r="AQ149" s="137"/>
      <c r="AR149" s="10"/>
      <c r="AS149" s="10"/>
    </row>
    <row r="150" ht="24.75" customHeight="1">
      <c r="A150" s="10"/>
      <c r="B150" s="10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3"/>
      <c r="AQ150" s="137"/>
      <c r="AR150" s="10"/>
      <c r="AS150" s="10"/>
    </row>
    <row r="151" ht="24.75" customHeight="1">
      <c r="A151" s="10"/>
      <c r="B151" s="10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3"/>
      <c r="AQ151" s="137"/>
      <c r="AR151" s="10"/>
      <c r="AS151" s="10"/>
    </row>
    <row r="152" ht="24.75" customHeight="1">
      <c r="A152" s="10"/>
      <c r="B152" s="10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3"/>
      <c r="AQ152" s="137"/>
      <c r="AR152" s="10"/>
      <c r="AS152" s="10"/>
    </row>
    <row r="153" ht="24.75" customHeight="1">
      <c r="A153" s="10"/>
      <c r="B153" s="10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3"/>
      <c r="AQ153" s="137"/>
      <c r="AR153" s="10"/>
      <c r="AS153" s="10"/>
    </row>
    <row r="154" ht="24.75" customHeight="1">
      <c r="A154" s="10"/>
      <c r="B154" s="10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3"/>
      <c r="AQ154" s="137"/>
      <c r="AR154" s="10"/>
      <c r="AS154" s="10"/>
    </row>
    <row r="155" ht="24.75" customHeight="1">
      <c r="A155" s="10"/>
      <c r="B155" s="10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3"/>
      <c r="AQ155" s="137"/>
      <c r="AR155" s="10"/>
      <c r="AS155" s="10"/>
    </row>
    <row r="156" ht="24.75" customHeight="1">
      <c r="A156" s="10"/>
      <c r="B156" s="10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3"/>
      <c r="AQ156" s="137"/>
      <c r="AR156" s="10"/>
      <c r="AS156" s="10"/>
    </row>
    <row r="157" ht="24.75" customHeight="1">
      <c r="A157" s="10"/>
      <c r="B157" s="10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3"/>
      <c r="AQ157" s="137"/>
      <c r="AR157" s="10"/>
      <c r="AS157" s="10"/>
    </row>
    <row r="158" ht="24.75" customHeight="1">
      <c r="A158" s="10"/>
      <c r="B158" s="10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3"/>
      <c r="AQ158" s="137"/>
      <c r="AR158" s="10"/>
      <c r="AS158" s="10"/>
    </row>
    <row r="159" ht="24.75" customHeight="1">
      <c r="A159" s="10"/>
      <c r="B159" s="10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3"/>
      <c r="AQ159" s="137"/>
      <c r="AR159" s="10"/>
      <c r="AS159" s="10"/>
    </row>
    <row r="160" ht="24.75" customHeight="1">
      <c r="A160" s="10"/>
      <c r="B160" s="10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3"/>
      <c r="AQ160" s="137"/>
      <c r="AR160" s="10"/>
      <c r="AS160" s="10"/>
    </row>
    <row r="161" ht="24.75" customHeight="1">
      <c r="A161" s="10"/>
      <c r="B161" s="10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3"/>
      <c r="AQ161" s="137"/>
      <c r="AR161" s="10"/>
      <c r="AS161" s="10"/>
    </row>
    <row r="162" ht="24.75" customHeight="1">
      <c r="A162" s="10"/>
      <c r="B162" s="10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3"/>
      <c r="AQ162" s="137"/>
      <c r="AR162" s="10"/>
      <c r="AS162" s="10"/>
    </row>
    <row r="163" ht="24.75" customHeight="1">
      <c r="A163" s="10"/>
      <c r="B163" s="10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3"/>
      <c r="AQ163" s="137"/>
      <c r="AR163" s="10"/>
      <c r="AS163" s="10"/>
    </row>
    <row r="164" ht="24.75" customHeight="1">
      <c r="A164" s="10"/>
      <c r="B164" s="10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3"/>
      <c r="AQ164" s="137"/>
      <c r="AR164" s="10"/>
      <c r="AS164" s="10"/>
    </row>
    <row r="165" ht="24.75" customHeight="1">
      <c r="A165" s="10"/>
      <c r="B165" s="10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3"/>
      <c r="AQ165" s="137"/>
      <c r="AR165" s="10"/>
      <c r="AS165" s="10"/>
    </row>
    <row r="166" ht="24.75" customHeight="1">
      <c r="A166" s="10"/>
      <c r="B166" s="10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3"/>
      <c r="AQ166" s="137"/>
      <c r="AR166" s="10"/>
      <c r="AS166" s="10"/>
    </row>
    <row r="167" ht="24.75" customHeight="1">
      <c r="A167" s="10"/>
      <c r="B167" s="10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3"/>
      <c r="AQ167" s="137"/>
      <c r="AR167" s="10"/>
      <c r="AS167" s="10"/>
    </row>
    <row r="168" ht="24.75" customHeight="1">
      <c r="A168" s="10"/>
      <c r="B168" s="10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3"/>
      <c r="AQ168" s="137"/>
      <c r="AR168" s="10"/>
      <c r="AS168" s="10"/>
    </row>
    <row r="169" ht="24.75" customHeight="1">
      <c r="A169" s="10"/>
      <c r="B169" s="10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3"/>
      <c r="AQ169" s="137"/>
      <c r="AR169" s="10"/>
      <c r="AS169" s="10"/>
    </row>
    <row r="170" ht="24.75" customHeight="1">
      <c r="A170" s="10"/>
      <c r="B170" s="10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3"/>
      <c r="AQ170" s="137"/>
      <c r="AR170" s="10"/>
      <c r="AS170" s="10"/>
    </row>
    <row r="171" ht="24.75" customHeight="1">
      <c r="A171" s="10"/>
      <c r="B171" s="10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3"/>
      <c r="AQ171" s="137"/>
      <c r="AR171" s="10"/>
      <c r="AS171" s="10"/>
    </row>
    <row r="172" ht="24.75" customHeight="1">
      <c r="A172" s="10"/>
      <c r="B172" s="10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3"/>
      <c r="AQ172" s="137"/>
      <c r="AR172" s="10"/>
      <c r="AS172" s="10"/>
    </row>
    <row r="173" ht="24.75" customHeight="1">
      <c r="A173" s="10"/>
      <c r="B173" s="10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3"/>
      <c r="AQ173" s="137"/>
      <c r="AR173" s="10"/>
      <c r="AS173" s="10"/>
    </row>
    <row r="174" ht="24.75" customHeight="1">
      <c r="A174" s="10"/>
      <c r="B174" s="10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3"/>
      <c r="AQ174" s="137"/>
      <c r="AR174" s="10"/>
      <c r="AS174" s="10"/>
    </row>
    <row r="175" ht="24.75" customHeight="1">
      <c r="A175" s="10"/>
      <c r="B175" s="10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3"/>
      <c r="AQ175" s="137"/>
      <c r="AR175" s="10"/>
      <c r="AS175" s="10"/>
    </row>
    <row r="176" ht="24.75" customHeight="1">
      <c r="A176" s="10"/>
      <c r="B176" s="10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3"/>
      <c r="AQ176" s="137"/>
      <c r="AR176" s="10"/>
      <c r="AS176" s="10"/>
    </row>
    <row r="177" ht="24.75" customHeight="1">
      <c r="A177" s="10"/>
      <c r="B177" s="10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3"/>
      <c r="AQ177" s="137"/>
      <c r="AR177" s="10"/>
      <c r="AS177" s="10"/>
    </row>
    <row r="178" ht="24.75" customHeight="1">
      <c r="A178" s="10"/>
      <c r="B178" s="10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3"/>
      <c r="AQ178" s="137"/>
      <c r="AR178" s="10"/>
      <c r="AS178" s="10"/>
    </row>
    <row r="179" ht="24.75" customHeight="1">
      <c r="A179" s="10"/>
      <c r="B179" s="10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3"/>
      <c r="AQ179" s="137"/>
      <c r="AR179" s="10"/>
      <c r="AS179" s="10"/>
    </row>
    <row r="180" ht="24.75" customHeight="1">
      <c r="A180" s="10"/>
      <c r="B180" s="10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3"/>
      <c r="AQ180" s="137"/>
      <c r="AR180" s="10"/>
      <c r="AS180" s="10"/>
    </row>
    <row r="181" ht="24.75" customHeight="1">
      <c r="A181" s="10"/>
      <c r="B181" s="10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3"/>
      <c r="AQ181" s="137"/>
      <c r="AR181" s="10"/>
      <c r="AS181" s="10"/>
    </row>
    <row r="182" ht="24.75" customHeight="1">
      <c r="A182" s="10"/>
      <c r="B182" s="10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3"/>
      <c r="AQ182" s="137"/>
      <c r="AR182" s="10"/>
      <c r="AS182" s="10"/>
    </row>
    <row r="183" ht="24.75" customHeight="1">
      <c r="A183" s="10"/>
      <c r="B183" s="10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3"/>
      <c r="AQ183" s="137"/>
      <c r="AR183" s="10"/>
      <c r="AS183" s="10"/>
    </row>
    <row r="184" ht="24.75" customHeight="1">
      <c r="A184" s="10"/>
      <c r="B184" s="10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3"/>
      <c r="AQ184" s="137"/>
      <c r="AR184" s="10"/>
      <c r="AS184" s="10"/>
    </row>
    <row r="185" ht="24.75" customHeight="1">
      <c r="A185" s="10"/>
      <c r="B185" s="10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3"/>
      <c r="AQ185" s="137"/>
      <c r="AR185" s="10"/>
      <c r="AS185" s="10"/>
    </row>
    <row r="186" ht="24.75" customHeight="1">
      <c r="A186" s="10"/>
      <c r="B186" s="10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3"/>
      <c r="AQ186" s="137"/>
      <c r="AR186" s="10"/>
      <c r="AS186" s="10"/>
    </row>
    <row r="187" ht="24.75" customHeight="1">
      <c r="A187" s="10"/>
      <c r="B187" s="10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3"/>
      <c r="AQ187" s="137"/>
      <c r="AR187" s="10"/>
      <c r="AS187" s="10"/>
    </row>
    <row r="188" ht="24.75" customHeight="1">
      <c r="A188" s="10"/>
      <c r="B188" s="10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3"/>
      <c r="AQ188" s="137"/>
      <c r="AR188" s="10"/>
      <c r="AS188" s="10"/>
    </row>
    <row r="189" ht="24.75" customHeight="1">
      <c r="A189" s="10"/>
      <c r="B189" s="10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3"/>
      <c r="AQ189" s="137"/>
      <c r="AR189" s="10"/>
      <c r="AS189" s="10"/>
    </row>
    <row r="190" ht="24.75" customHeight="1">
      <c r="A190" s="10"/>
      <c r="B190" s="10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3"/>
      <c r="AQ190" s="137"/>
      <c r="AR190" s="10"/>
      <c r="AS190" s="10"/>
    </row>
    <row r="191" ht="24.75" customHeight="1">
      <c r="A191" s="10"/>
      <c r="B191" s="10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3"/>
      <c r="AQ191" s="137"/>
      <c r="AR191" s="10"/>
      <c r="AS191" s="10"/>
    </row>
    <row r="192" ht="24.75" customHeight="1">
      <c r="A192" s="10"/>
      <c r="B192" s="10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3"/>
      <c r="AQ192" s="137"/>
      <c r="AR192" s="10"/>
      <c r="AS192" s="10"/>
    </row>
    <row r="193" ht="24.75" customHeight="1">
      <c r="A193" s="10"/>
      <c r="B193" s="10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3"/>
      <c r="AQ193" s="137"/>
      <c r="AR193" s="10"/>
      <c r="AS193" s="10"/>
    </row>
    <row r="194" ht="24.75" customHeight="1">
      <c r="A194" s="10"/>
      <c r="B194" s="10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3"/>
      <c r="AQ194" s="137"/>
      <c r="AR194" s="10"/>
      <c r="AS194" s="10"/>
    </row>
    <row r="195" ht="24.75" customHeight="1">
      <c r="A195" s="10"/>
      <c r="B195" s="10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3"/>
      <c r="AQ195" s="137"/>
      <c r="AR195" s="10"/>
      <c r="AS195" s="10"/>
    </row>
    <row r="196" ht="24.75" customHeight="1">
      <c r="A196" s="10"/>
      <c r="B196" s="10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3"/>
      <c r="AQ196" s="137"/>
      <c r="AR196" s="10"/>
      <c r="AS196" s="10"/>
    </row>
    <row r="197" ht="24.75" customHeight="1">
      <c r="A197" s="10"/>
      <c r="B197" s="10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3"/>
      <c r="AQ197" s="137"/>
      <c r="AR197" s="10"/>
      <c r="AS197" s="10"/>
    </row>
    <row r="198" ht="24.75" customHeight="1">
      <c r="A198" s="10"/>
      <c r="B198" s="10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3"/>
      <c r="AQ198" s="137"/>
      <c r="AR198" s="10"/>
      <c r="AS198" s="10"/>
    </row>
    <row r="199" ht="24.75" customHeight="1">
      <c r="A199" s="10"/>
      <c r="B199" s="10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3"/>
      <c r="AQ199" s="137"/>
      <c r="AR199" s="10"/>
      <c r="AS199" s="10"/>
    </row>
    <row r="200" ht="24.75" customHeight="1">
      <c r="A200" s="10"/>
      <c r="B200" s="10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3"/>
      <c r="AQ200" s="137"/>
      <c r="AR200" s="10"/>
      <c r="AS200" s="10"/>
    </row>
    <row r="201" ht="24.75" customHeight="1">
      <c r="A201" s="10"/>
      <c r="B201" s="10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3"/>
      <c r="AQ201" s="137"/>
      <c r="AR201" s="10"/>
      <c r="AS201" s="10"/>
    </row>
    <row r="202" ht="24.75" customHeight="1">
      <c r="A202" s="10"/>
      <c r="B202" s="10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3"/>
      <c r="AQ202" s="137"/>
      <c r="AR202" s="10"/>
      <c r="AS202" s="10"/>
    </row>
    <row r="203" ht="24.75" customHeight="1">
      <c r="A203" s="10"/>
      <c r="B203" s="10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3"/>
      <c r="AQ203" s="137"/>
      <c r="AR203" s="10"/>
      <c r="AS203" s="10"/>
    </row>
    <row r="204" ht="24.75" customHeight="1">
      <c r="A204" s="10"/>
      <c r="B204" s="10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3"/>
      <c r="AQ204" s="137"/>
      <c r="AR204" s="10"/>
      <c r="AS204" s="10"/>
    </row>
    <row r="205" ht="24.75" customHeight="1">
      <c r="A205" s="10"/>
      <c r="B205" s="10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3"/>
      <c r="AQ205" s="137"/>
      <c r="AR205" s="10"/>
      <c r="AS205" s="10"/>
    </row>
    <row r="206" ht="24.75" customHeight="1">
      <c r="A206" s="10"/>
      <c r="B206" s="10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3"/>
      <c r="AQ206" s="137"/>
      <c r="AR206" s="10"/>
      <c r="AS206" s="10"/>
    </row>
    <row r="207" ht="24.75" customHeight="1">
      <c r="A207" s="10"/>
      <c r="B207" s="10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3"/>
      <c r="AQ207" s="137"/>
      <c r="AR207" s="10"/>
      <c r="AS207" s="10"/>
    </row>
    <row r="208" ht="24.75" customHeight="1">
      <c r="A208" s="10"/>
      <c r="B208" s="10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3"/>
      <c r="AQ208" s="137"/>
      <c r="AR208" s="10"/>
      <c r="AS208" s="10"/>
    </row>
    <row r="209" ht="24.75" customHeight="1">
      <c r="A209" s="10"/>
      <c r="B209" s="10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3"/>
      <c r="AQ209" s="137"/>
      <c r="AR209" s="10"/>
      <c r="AS209" s="10"/>
    </row>
    <row r="210" ht="24.75" customHeight="1">
      <c r="A210" s="10"/>
      <c r="B210" s="10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3"/>
      <c r="AQ210" s="137"/>
      <c r="AR210" s="10"/>
      <c r="AS210" s="10"/>
    </row>
    <row r="211" ht="24.75" customHeight="1">
      <c r="A211" s="10"/>
      <c r="B211" s="10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3"/>
      <c r="AQ211" s="137"/>
      <c r="AR211" s="10"/>
      <c r="AS211" s="10"/>
    </row>
    <row r="212" ht="24.75" customHeight="1">
      <c r="A212" s="10"/>
      <c r="B212" s="10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3"/>
      <c r="AQ212" s="137"/>
      <c r="AR212" s="10"/>
      <c r="AS212" s="10"/>
    </row>
    <row r="213" ht="24.75" customHeight="1">
      <c r="A213" s="10"/>
      <c r="B213" s="10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3"/>
      <c r="AQ213" s="137"/>
      <c r="AR213" s="10"/>
      <c r="AS213" s="10"/>
    </row>
    <row r="214" ht="24.75" customHeight="1">
      <c r="A214" s="10"/>
      <c r="B214" s="10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3"/>
      <c r="AQ214" s="137"/>
      <c r="AR214" s="10"/>
      <c r="AS214" s="10"/>
    </row>
    <row r="215" ht="24.75" customHeight="1">
      <c r="A215" s="10"/>
      <c r="B215" s="10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3"/>
      <c r="AQ215" s="137"/>
      <c r="AR215" s="10"/>
      <c r="AS215" s="10"/>
    </row>
    <row r="216" ht="24.75" customHeight="1">
      <c r="A216" s="10"/>
      <c r="B216" s="10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3"/>
      <c r="AQ216" s="137"/>
      <c r="AR216" s="10"/>
      <c r="AS216" s="10"/>
    </row>
    <row r="217" ht="24.75" customHeight="1">
      <c r="A217" s="10"/>
      <c r="B217" s="10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3"/>
      <c r="AQ217" s="137"/>
      <c r="AR217" s="10"/>
      <c r="AS217" s="10"/>
    </row>
    <row r="218" ht="24.75" customHeight="1">
      <c r="A218" s="10"/>
      <c r="B218" s="10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3"/>
      <c r="AQ218" s="137"/>
      <c r="AR218" s="10"/>
      <c r="AS218" s="10"/>
    </row>
    <row r="219" ht="24.75" customHeight="1">
      <c r="A219" s="10"/>
      <c r="B219" s="10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3"/>
      <c r="AQ219" s="137"/>
      <c r="AR219" s="10"/>
      <c r="AS219" s="10"/>
    </row>
    <row r="220" ht="24.75" customHeight="1">
      <c r="A220" s="10"/>
      <c r="B220" s="10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3"/>
      <c r="AQ220" s="137"/>
      <c r="AR220" s="10"/>
      <c r="AS220" s="10"/>
    </row>
    <row r="221" ht="24.75" customHeight="1">
      <c r="A221" s="10"/>
      <c r="B221" s="10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3"/>
      <c r="AQ221" s="137"/>
      <c r="AR221" s="10"/>
      <c r="AS221" s="10"/>
    </row>
    <row r="222" ht="24.75" customHeight="1">
      <c r="A222" s="10"/>
      <c r="B222" s="10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3"/>
      <c r="AQ222" s="137"/>
      <c r="AR222" s="10"/>
      <c r="AS222" s="10"/>
    </row>
    <row r="223" ht="24.75" customHeight="1">
      <c r="A223" s="10"/>
      <c r="B223" s="10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3"/>
      <c r="AQ223" s="137"/>
      <c r="AR223" s="10"/>
      <c r="AS223" s="10"/>
    </row>
    <row r="224" ht="24.75" customHeight="1">
      <c r="A224" s="10"/>
      <c r="B224" s="10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3"/>
      <c r="AQ224" s="137"/>
      <c r="AR224" s="10"/>
      <c r="AS224" s="10"/>
    </row>
    <row r="225" ht="24.75" customHeight="1">
      <c r="A225" s="10"/>
      <c r="B225" s="10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3"/>
      <c r="AQ225" s="137"/>
      <c r="AR225" s="10"/>
      <c r="AS225" s="10"/>
    </row>
    <row r="226" ht="24.75" customHeight="1">
      <c r="A226" s="10"/>
      <c r="B226" s="10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3"/>
      <c r="AQ226" s="137"/>
      <c r="AR226" s="10"/>
      <c r="AS226" s="10"/>
    </row>
    <row r="227" ht="24.75" customHeight="1">
      <c r="A227" s="10"/>
      <c r="B227" s="10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3"/>
      <c r="AQ227" s="137"/>
      <c r="AR227" s="10"/>
      <c r="AS227" s="10"/>
    </row>
    <row r="228" ht="24.75" customHeight="1">
      <c r="A228" s="10"/>
      <c r="B228" s="10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3"/>
      <c r="AQ228" s="137"/>
      <c r="AR228" s="10"/>
      <c r="AS228" s="10"/>
    </row>
    <row r="229" ht="24.75" customHeight="1">
      <c r="A229" s="10"/>
      <c r="B229" s="10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3"/>
      <c r="AQ229" s="137"/>
      <c r="AR229" s="10"/>
      <c r="AS229" s="10"/>
    </row>
    <row r="230" ht="24.75" customHeight="1">
      <c r="A230" s="10"/>
      <c r="B230" s="10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3"/>
      <c r="AQ230" s="137"/>
      <c r="AR230" s="10"/>
      <c r="AS230" s="10"/>
    </row>
    <row r="231" ht="24.75" customHeight="1">
      <c r="A231" s="10"/>
      <c r="B231" s="10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3"/>
      <c r="AQ231" s="137"/>
      <c r="AR231" s="10"/>
      <c r="AS231" s="10"/>
    </row>
    <row r="232" ht="24.75" customHeight="1">
      <c r="A232" s="10"/>
      <c r="B232" s="10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3"/>
      <c r="AQ232" s="137"/>
      <c r="AR232" s="10"/>
      <c r="AS232" s="10"/>
    </row>
    <row r="233" ht="24.75" customHeight="1">
      <c r="A233" s="10"/>
      <c r="B233" s="10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3"/>
      <c r="AQ233" s="137"/>
      <c r="AR233" s="10"/>
      <c r="AS233" s="10"/>
    </row>
    <row r="234" ht="24.75" customHeight="1">
      <c r="A234" s="10"/>
      <c r="B234" s="10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3"/>
      <c r="AQ234" s="137"/>
      <c r="AR234" s="10"/>
      <c r="AS234" s="10"/>
    </row>
    <row r="235" ht="24.75" customHeight="1">
      <c r="A235" s="10"/>
      <c r="B235" s="10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3"/>
      <c r="AQ235" s="137"/>
      <c r="AR235" s="10"/>
      <c r="AS235" s="10"/>
    </row>
    <row r="236" ht="24.75" customHeight="1">
      <c r="A236" s="10"/>
      <c r="B236" s="10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3"/>
      <c r="AQ236" s="137"/>
      <c r="AR236" s="10"/>
      <c r="AS236" s="10"/>
    </row>
    <row r="237" ht="24.75" customHeight="1">
      <c r="A237" s="10"/>
      <c r="B237" s="10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3"/>
      <c r="AQ237" s="137"/>
      <c r="AR237" s="10"/>
      <c r="AS237" s="10"/>
    </row>
    <row r="238" ht="24.75" customHeight="1">
      <c r="A238" s="10"/>
      <c r="B238" s="10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3"/>
      <c r="AQ238" s="137"/>
      <c r="AR238" s="10"/>
      <c r="AS238" s="10"/>
    </row>
    <row r="239" ht="24.75" customHeight="1">
      <c r="A239" s="10"/>
      <c r="B239" s="10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3"/>
      <c r="AQ239" s="137"/>
      <c r="AR239" s="10"/>
      <c r="AS239" s="10"/>
    </row>
    <row r="240" ht="24.75" customHeight="1">
      <c r="A240" s="10"/>
      <c r="B240" s="10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3"/>
      <c r="AQ240" s="137"/>
      <c r="AR240" s="10"/>
      <c r="AS240" s="10"/>
    </row>
    <row r="241" ht="24.75" customHeight="1">
      <c r="A241" s="10"/>
      <c r="B241" s="10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3"/>
      <c r="AQ241" s="137"/>
      <c r="AR241" s="10"/>
      <c r="AS241" s="10"/>
    </row>
    <row r="242" ht="24.75" customHeight="1">
      <c r="A242" s="10"/>
      <c r="B242" s="10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3"/>
      <c r="AQ242" s="137"/>
      <c r="AR242" s="10"/>
      <c r="AS242" s="10"/>
    </row>
    <row r="243" ht="24.75" customHeight="1">
      <c r="A243" s="10"/>
      <c r="B243" s="10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3"/>
      <c r="AQ243" s="137"/>
      <c r="AR243" s="10"/>
      <c r="AS243" s="10"/>
    </row>
    <row r="244" ht="24.75" customHeight="1">
      <c r="A244" s="10"/>
      <c r="B244" s="10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3"/>
      <c r="AQ244" s="137"/>
      <c r="AR244" s="10"/>
      <c r="AS244" s="10"/>
    </row>
    <row r="245" ht="24.75" customHeight="1">
      <c r="A245" s="10"/>
      <c r="B245" s="10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3"/>
      <c r="AQ245" s="137"/>
      <c r="AR245" s="10"/>
      <c r="AS245" s="10"/>
    </row>
    <row r="246" ht="24.75" customHeight="1">
      <c r="A246" s="10"/>
      <c r="B246" s="10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3"/>
      <c r="AQ246" s="137"/>
      <c r="AR246" s="10"/>
      <c r="AS246" s="10"/>
    </row>
    <row r="247" ht="24.75" customHeight="1">
      <c r="A247" s="10"/>
      <c r="B247" s="10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3"/>
      <c r="AQ247" s="137"/>
      <c r="AR247" s="10"/>
      <c r="AS247" s="10"/>
    </row>
    <row r="248" ht="24.75" customHeight="1">
      <c r="A248" s="10"/>
      <c r="B248" s="10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3"/>
      <c r="AQ248" s="137"/>
      <c r="AR248" s="10"/>
      <c r="AS248" s="10"/>
    </row>
    <row r="249" ht="24.75" customHeight="1">
      <c r="A249" s="10"/>
      <c r="B249" s="10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3"/>
      <c r="AQ249" s="137"/>
      <c r="AR249" s="10"/>
      <c r="AS249" s="10"/>
    </row>
    <row r="250" ht="24.75" customHeight="1">
      <c r="A250" s="10"/>
      <c r="B250" s="10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3"/>
      <c r="AQ250" s="137"/>
      <c r="AR250" s="10"/>
      <c r="AS250" s="10"/>
    </row>
    <row r="251" ht="24.75" customHeight="1">
      <c r="A251" s="10"/>
      <c r="B251" s="10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3"/>
      <c r="AQ251" s="137"/>
      <c r="AR251" s="10"/>
      <c r="AS251" s="10"/>
    </row>
    <row r="252" ht="24.75" customHeight="1">
      <c r="A252" s="10"/>
      <c r="B252" s="10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3"/>
      <c r="AQ252" s="137"/>
      <c r="AR252" s="10"/>
      <c r="AS252" s="10"/>
    </row>
    <row r="253" ht="24.75" customHeight="1">
      <c r="A253" s="10"/>
      <c r="B253" s="10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3"/>
      <c r="AQ253" s="137"/>
      <c r="AR253" s="10"/>
      <c r="AS253" s="10"/>
    </row>
    <row r="254" ht="24.75" customHeight="1">
      <c r="A254" s="10"/>
      <c r="B254" s="10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3"/>
      <c r="AQ254" s="137"/>
      <c r="AR254" s="10"/>
      <c r="AS254" s="10"/>
    </row>
    <row r="255" ht="24.75" customHeight="1">
      <c r="A255" s="10"/>
      <c r="B255" s="10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3"/>
      <c r="AQ255" s="137"/>
      <c r="AR255" s="10"/>
      <c r="AS255" s="10"/>
    </row>
    <row r="256" ht="24.75" customHeight="1">
      <c r="A256" s="10"/>
      <c r="B256" s="10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3"/>
      <c r="AQ256" s="137"/>
      <c r="AR256" s="10"/>
      <c r="AS256" s="10"/>
    </row>
    <row r="257" ht="24.75" customHeight="1">
      <c r="A257" s="10"/>
      <c r="B257" s="10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3"/>
      <c r="AQ257" s="137"/>
      <c r="AR257" s="10"/>
      <c r="AS257" s="10"/>
    </row>
    <row r="258" ht="24.75" customHeight="1">
      <c r="A258" s="10"/>
      <c r="B258" s="10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3"/>
      <c r="AQ258" s="137"/>
      <c r="AR258" s="10"/>
      <c r="AS258" s="10"/>
    </row>
    <row r="259" ht="24.75" customHeight="1">
      <c r="A259" s="10"/>
      <c r="B259" s="10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3"/>
      <c r="AQ259" s="137"/>
      <c r="AR259" s="10"/>
      <c r="AS259" s="10"/>
    </row>
    <row r="260" ht="24.75" customHeight="1">
      <c r="A260" s="10"/>
      <c r="B260" s="10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3"/>
      <c r="AQ260" s="137"/>
      <c r="AR260" s="10"/>
      <c r="AS260" s="10"/>
    </row>
    <row r="261" ht="24.75" customHeight="1">
      <c r="A261" s="10"/>
      <c r="B261" s="10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3"/>
      <c r="AQ261" s="137"/>
      <c r="AR261" s="10"/>
      <c r="AS261" s="10"/>
    </row>
    <row r="262" ht="24.75" customHeight="1">
      <c r="A262" s="10"/>
      <c r="B262" s="10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3"/>
      <c r="AQ262" s="137"/>
      <c r="AR262" s="10"/>
      <c r="AS262" s="10"/>
    </row>
    <row r="263" ht="24.75" customHeight="1">
      <c r="A263" s="10"/>
      <c r="B263" s="10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3"/>
      <c r="AQ263" s="137"/>
      <c r="AR263" s="10"/>
      <c r="AS263" s="10"/>
    </row>
    <row r="264" ht="24.75" customHeight="1">
      <c r="A264" s="10"/>
      <c r="B264" s="10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3"/>
      <c r="AQ264" s="137"/>
      <c r="AR264" s="10"/>
      <c r="AS264" s="10"/>
    </row>
    <row r="265" ht="24.75" customHeight="1">
      <c r="A265" s="10"/>
      <c r="B265" s="10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3"/>
      <c r="AQ265" s="137"/>
      <c r="AR265" s="10"/>
      <c r="AS265" s="10"/>
    </row>
    <row r="266" ht="24.75" customHeight="1">
      <c r="A266" s="10"/>
      <c r="B266" s="10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3"/>
      <c r="AQ266" s="137"/>
      <c r="AR266" s="10"/>
      <c r="AS266" s="10"/>
    </row>
    <row r="267" ht="24.75" customHeight="1">
      <c r="A267" s="10"/>
      <c r="B267" s="10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3"/>
      <c r="AQ267" s="137"/>
      <c r="AR267" s="10"/>
      <c r="AS267" s="10"/>
    </row>
    <row r="268" ht="24.75" customHeight="1">
      <c r="A268" s="10"/>
      <c r="B268" s="10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3"/>
      <c r="AQ268" s="137"/>
      <c r="AR268" s="10"/>
      <c r="AS268" s="10"/>
    </row>
    <row r="269" ht="24.75" customHeight="1">
      <c r="A269" s="10"/>
      <c r="B269" s="10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3"/>
      <c r="AQ269" s="137"/>
      <c r="AR269" s="10"/>
      <c r="AS269" s="10"/>
    </row>
    <row r="270" ht="24.75" customHeight="1">
      <c r="A270" s="10"/>
      <c r="B270" s="10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3"/>
      <c r="AQ270" s="137"/>
      <c r="AR270" s="10"/>
      <c r="AS270" s="10"/>
    </row>
    <row r="271" ht="24.75" customHeight="1">
      <c r="A271" s="10"/>
      <c r="B271" s="10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3"/>
      <c r="AQ271" s="137"/>
      <c r="AR271" s="10"/>
      <c r="AS271" s="10"/>
    </row>
    <row r="272" ht="24.75" customHeight="1">
      <c r="A272" s="10"/>
      <c r="B272" s="10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3"/>
      <c r="AQ272" s="137"/>
      <c r="AR272" s="10"/>
      <c r="AS272" s="10"/>
    </row>
    <row r="273" ht="24.75" customHeight="1">
      <c r="A273" s="10"/>
      <c r="B273" s="10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3"/>
      <c r="AQ273" s="137"/>
      <c r="AR273" s="10"/>
      <c r="AS273" s="10"/>
    </row>
    <row r="274" ht="24.75" customHeight="1">
      <c r="A274" s="10"/>
      <c r="B274" s="10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3"/>
      <c r="AQ274" s="137"/>
      <c r="AR274" s="10"/>
      <c r="AS274" s="10"/>
    </row>
    <row r="275" ht="24.75" customHeight="1">
      <c r="A275" s="10"/>
      <c r="B275" s="10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3"/>
      <c r="AQ275" s="137"/>
      <c r="AR275" s="10"/>
      <c r="AS275" s="10"/>
    </row>
    <row r="276" ht="24.75" customHeight="1">
      <c r="A276" s="10"/>
      <c r="B276" s="10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3"/>
      <c r="AQ276" s="137"/>
      <c r="AR276" s="10"/>
      <c r="AS276" s="10"/>
    </row>
    <row r="277" ht="24.75" customHeight="1">
      <c r="A277" s="10"/>
      <c r="B277" s="10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3"/>
      <c r="AQ277" s="137"/>
      <c r="AR277" s="10"/>
      <c r="AS277" s="10"/>
    </row>
    <row r="278" ht="24.75" customHeight="1">
      <c r="A278" s="10"/>
      <c r="B278" s="10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3"/>
      <c r="AQ278" s="137"/>
      <c r="AR278" s="10"/>
      <c r="AS278" s="10"/>
    </row>
    <row r="279" ht="24.75" customHeight="1">
      <c r="A279" s="10"/>
      <c r="B279" s="10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3"/>
      <c r="AQ279" s="137"/>
      <c r="AR279" s="10"/>
      <c r="AS279" s="10"/>
    </row>
    <row r="280" ht="24.75" customHeight="1">
      <c r="A280" s="10"/>
      <c r="B280" s="10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3"/>
      <c r="AQ280" s="137"/>
      <c r="AR280" s="10"/>
      <c r="AS280" s="10"/>
    </row>
    <row r="281" ht="24.75" customHeight="1">
      <c r="A281" s="10"/>
      <c r="B281" s="10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3"/>
      <c r="AQ281" s="137"/>
      <c r="AR281" s="10"/>
      <c r="AS281" s="10"/>
    </row>
    <row r="282" ht="24.75" customHeight="1">
      <c r="A282" s="10"/>
      <c r="B282" s="10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3"/>
      <c r="AQ282" s="137"/>
      <c r="AR282" s="10"/>
      <c r="AS282" s="10"/>
    </row>
    <row r="283" ht="24.75" customHeight="1">
      <c r="A283" s="10"/>
      <c r="B283" s="10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3"/>
      <c r="AQ283" s="137"/>
      <c r="AR283" s="10"/>
      <c r="AS283" s="10"/>
    </row>
    <row r="284" ht="24.75" customHeight="1">
      <c r="A284" s="10"/>
      <c r="B284" s="10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3"/>
      <c r="AQ284" s="137"/>
      <c r="AR284" s="10"/>
      <c r="AS284" s="10"/>
    </row>
    <row r="285" ht="24.75" customHeight="1">
      <c r="A285" s="10"/>
      <c r="B285" s="10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3"/>
      <c r="AQ285" s="137"/>
      <c r="AR285" s="10"/>
      <c r="AS285" s="10"/>
    </row>
    <row r="286" ht="24.75" customHeight="1">
      <c r="A286" s="10"/>
      <c r="B286" s="10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3"/>
      <c r="AQ286" s="137"/>
      <c r="AR286" s="10"/>
      <c r="AS286" s="10"/>
    </row>
    <row r="287" ht="24.75" customHeight="1">
      <c r="A287" s="10"/>
      <c r="B287" s="10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3"/>
      <c r="AQ287" s="137"/>
      <c r="AR287" s="10"/>
      <c r="AS287" s="10"/>
    </row>
    <row r="288" ht="24.75" customHeight="1">
      <c r="A288" s="10"/>
      <c r="B288" s="10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3"/>
      <c r="AQ288" s="137"/>
      <c r="AR288" s="10"/>
      <c r="AS288" s="10"/>
    </row>
    <row r="289" ht="24.75" customHeight="1">
      <c r="A289" s="10"/>
      <c r="B289" s="10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3"/>
      <c r="AQ289" s="137"/>
      <c r="AR289" s="10"/>
      <c r="AS289" s="10"/>
    </row>
    <row r="290" ht="24.75" customHeight="1">
      <c r="A290" s="10"/>
      <c r="B290" s="10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3"/>
      <c r="AQ290" s="137"/>
      <c r="AR290" s="10"/>
      <c r="AS290" s="10"/>
    </row>
    <row r="291" ht="24.75" customHeight="1">
      <c r="A291" s="10"/>
      <c r="B291" s="10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3"/>
      <c r="AQ291" s="137"/>
      <c r="AR291" s="10"/>
      <c r="AS291" s="10"/>
    </row>
    <row r="292" ht="24.75" customHeight="1">
      <c r="A292" s="10"/>
      <c r="B292" s="10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3"/>
      <c r="AQ292" s="137"/>
      <c r="AR292" s="10"/>
      <c r="AS292" s="10"/>
    </row>
    <row r="293" ht="24.75" customHeight="1">
      <c r="A293" s="10"/>
      <c r="B293" s="10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3"/>
      <c r="AQ293" s="137"/>
      <c r="AR293" s="10"/>
      <c r="AS293" s="10"/>
    </row>
    <row r="294" ht="24.75" customHeight="1">
      <c r="A294" s="10"/>
      <c r="B294" s="10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3"/>
      <c r="AQ294" s="137"/>
      <c r="AR294" s="10"/>
      <c r="AS294" s="10"/>
    </row>
    <row r="295" ht="24.75" customHeight="1">
      <c r="A295" s="10"/>
      <c r="B295" s="10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3"/>
      <c r="AQ295" s="137"/>
      <c r="AR295" s="10"/>
      <c r="AS295" s="10"/>
    </row>
    <row r="296" ht="24.75" customHeight="1">
      <c r="A296" s="10"/>
      <c r="B296" s="10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3"/>
      <c r="AQ296" s="137"/>
      <c r="AR296" s="10"/>
      <c r="AS296" s="10"/>
    </row>
    <row r="297" ht="24.75" customHeight="1">
      <c r="A297" s="10"/>
      <c r="B297" s="10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3"/>
      <c r="AQ297" s="137"/>
      <c r="AR297" s="10"/>
      <c r="AS297" s="10"/>
    </row>
    <row r="298" ht="24.75" customHeight="1">
      <c r="A298" s="10"/>
      <c r="B298" s="10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3"/>
      <c r="AQ298" s="137"/>
      <c r="AR298" s="10"/>
      <c r="AS298" s="10"/>
    </row>
    <row r="299" ht="24.75" customHeight="1">
      <c r="A299" s="10"/>
      <c r="B299" s="10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3"/>
      <c r="AQ299" s="137"/>
      <c r="AR299" s="10"/>
      <c r="AS299" s="10"/>
    </row>
    <row r="300" ht="24.75" customHeight="1">
      <c r="A300" s="10"/>
      <c r="B300" s="10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3"/>
      <c r="AQ300" s="137"/>
      <c r="AR300" s="10"/>
      <c r="AS300" s="10"/>
    </row>
    <row r="301" ht="24.75" customHeight="1">
      <c r="A301" s="10"/>
      <c r="B301" s="10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3"/>
      <c r="AQ301" s="137"/>
      <c r="AR301" s="10"/>
      <c r="AS301" s="10"/>
    </row>
    <row r="302" ht="24.75" customHeight="1">
      <c r="A302" s="10"/>
      <c r="B302" s="10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3"/>
      <c r="AQ302" s="137"/>
      <c r="AR302" s="10"/>
      <c r="AS302" s="10"/>
    </row>
    <row r="303" ht="24.75" customHeight="1">
      <c r="A303" s="10"/>
      <c r="B303" s="10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3"/>
      <c r="AQ303" s="137"/>
      <c r="AR303" s="10"/>
      <c r="AS303" s="10"/>
    </row>
    <row r="304" ht="24.75" customHeight="1">
      <c r="A304" s="10"/>
      <c r="B304" s="10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3"/>
      <c r="AQ304" s="137"/>
      <c r="AR304" s="10"/>
      <c r="AS304" s="10"/>
    </row>
    <row r="305" ht="24.75" customHeight="1">
      <c r="A305" s="10"/>
      <c r="B305" s="10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3"/>
      <c r="AQ305" s="137"/>
      <c r="AR305" s="10"/>
      <c r="AS305" s="10"/>
    </row>
    <row r="306" ht="24.75" customHeight="1">
      <c r="A306" s="10"/>
      <c r="B306" s="10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3"/>
      <c r="AQ306" s="137"/>
      <c r="AR306" s="10"/>
      <c r="AS306" s="10"/>
    </row>
    <row r="307" ht="24.75" customHeight="1">
      <c r="A307" s="10"/>
      <c r="B307" s="10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3"/>
      <c r="AQ307" s="137"/>
      <c r="AR307" s="10"/>
      <c r="AS307" s="10"/>
    </row>
    <row r="308" ht="24.75" customHeight="1">
      <c r="A308" s="10"/>
      <c r="B308" s="10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3"/>
      <c r="AQ308" s="137"/>
      <c r="AR308" s="10"/>
      <c r="AS308" s="10"/>
    </row>
    <row r="309" ht="24.75" customHeight="1">
      <c r="A309" s="10"/>
      <c r="B309" s="10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3"/>
      <c r="AQ309" s="137"/>
      <c r="AR309" s="10"/>
      <c r="AS309" s="10"/>
    </row>
    <row r="310" ht="24.75" customHeight="1">
      <c r="A310" s="10"/>
      <c r="B310" s="10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3"/>
      <c r="AQ310" s="137"/>
      <c r="AR310" s="10"/>
      <c r="AS310" s="10"/>
    </row>
    <row r="311" ht="24.75" customHeight="1">
      <c r="A311" s="10"/>
      <c r="B311" s="10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3"/>
      <c r="AQ311" s="137"/>
      <c r="AR311" s="10"/>
      <c r="AS311" s="10"/>
    </row>
    <row r="312" ht="24.75" customHeight="1">
      <c r="A312" s="10"/>
      <c r="B312" s="10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3"/>
      <c r="AQ312" s="137"/>
      <c r="AR312" s="10"/>
      <c r="AS312" s="10"/>
    </row>
    <row r="313" ht="24.75" customHeight="1">
      <c r="A313" s="10"/>
      <c r="B313" s="10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3"/>
      <c r="AQ313" s="137"/>
      <c r="AR313" s="10"/>
      <c r="AS313" s="10"/>
    </row>
    <row r="314" ht="24.75" customHeight="1">
      <c r="A314" s="10"/>
      <c r="B314" s="10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3"/>
      <c r="AQ314" s="137"/>
      <c r="AR314" s="10"/>
      <c r="AS314" s="10"/>
    </row>
    <row r="315" ht="24.75" customHeight="1">
      <c r="A315" s="10"/>
      <c r="B315" s="10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3"/>
      <c r="AQ315" s="137"/>
      <c r="AR315" s="10"/>
      <c r="AS315" s="10"/>
    </row>
    <row r="316" ht="24.75" customHeight="1">
      <c r="A316" s="10"/>
      <c r="B316" s="10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3"/>
      <c r="AQ316" s="137"/>
      <c r="AR316" s="10"/>
      <c r="AS316" s="10"/>
    </row>
    <row r="317" ht="24.75" customHeight="1">
      <c r="A317" s="10"/>
      <c r="B317" s="10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3"/>
      <c r="AQ317" s="137"/>
      <c r="AR317" s="10"/>
      <c r="AS317" s="10"/>
    </row>
    <row r="318" ht="24.75" customHeight="1">
      <c r="A318" s="10"/>
      <c r="B318" s="10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3"/>
      <c r="AQ318" s="137"/>
      <c r="AR318" s="10"/>
      <c r="AS318" s="10"/>
    </row>
    <row r="319" ht="24.75" customHeight="1">
      <c r="A319" s="10"/>
      <c r="B319" s="10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3"/>
      <c r="AQ319" s="137"/>
      <c r="AR319" s="10"/>
      <c r="AS319" s="10"/>
    </row>
    <row r="320" ht="24.75" customHeight="1">
      <c r="A320" s="10"/>
      <c r="B320" s="10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3"/>
      <c r="AQ320" s="137"/>
      <c r="AR320" s="10"/>
      <c r="AS320" s="10"/>
    </row>
    <row r="321" ht="24.75" customHeight="1">
      <c r="A321" s="10"/>
      <c r="B321" s="10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3"/>
      <c r="AQ321" s="137"/>
      <c r="AR321" s="10"/>
      <c r="AS321" s="10"/>
    </row>
    <row r="322" ht="24.75" customHeight="1">
      <c r="A322" s="10"/>
      <c r="B322" s="10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3"/>
      <c r="AQ322" s="137"/>
      <c r="AR322" s="10"/>
      <c r="AS322" s="10"/>
    </row>
    <row r="323" ht="24.75" customHeight="1">
      <c r="A323" s="10"/>
      <c r="B323" s="10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3"/>
      <c r="AQ323" s="137"/>
      <c r="AR323" s="10"/>
      <c r="AS323" s="10"/>
    </row>
    <row r="324" ht="24.75" customHeight="1">
      <c r="A324" s="10"/>
      <c r="B324" s="10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3"/>
      <c r="AQ324" s="137"/>
      <c r="AR324" s="10"/>
      <c r="AS324" s="10"/>
    </row>
    <row r="325" ht="24.75" customHeight="1">
      <c r="A325" s="10"/>
      <c r="B325" s="10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3"/>
      <c r="AQ325" s="137"/>
      <c r="AR325" s="10"/>
      <c r="AS325" s="10"/>
    </row>
    <row r="326" ht="24.75" customHeight="1">
      <c r="A326" s="10"/>
      <c r="B326" s="10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3"/>
      <c r="AQ326" s="137"/>
      <c r="AR326" s="10"/>
      <c r="AS326" s="10"/>
    </row>
    <row r="327" ht="24.75" customHeight="1">
      <c r="A327" s="10"/>
      <c r="B327" s="10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3"/>
      <c r="AQ327" s="137"/>
      <c r="AR327" s="10"/>
      <c r="AS327" s="10"/>
    </row>
    <row r="328" ht="24.75" customHeight="1">
      <c r="A328" s="10"/>
      <c r="B328" s="10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3"/>
      <c r="AQ328" s="137"/>
      <c r="AR328" s="10"/>
      <c r="AS328" s="10"/>
    </row>
    <row r="329" ht="24.75" customHeight="1">
      <c r="A329" s="10"/>
      <c r="B329" s="10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3"/>
      <c r="AQ329" s="137"/>
      <c r="AR329" s="10"/>
      <c r="AS329" s="10"/>
    </row>
    <row r="330" ht="24.75" customHeight="1">
      <c r="A330" s="10"/>
      <c r="B330" s="10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3"/>
      <c r="AQ330" s="137"/>
      <c r="AR330" s="10"/>
      <c r="AS330" s="10"/>
    </row>
    <row r="331" ht="24.75" customHeight="1">
      <c r="A331" s="10"/>
      <c r="B331" s="10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3"/>
      <c r="AQ331" s="137"/>
      <c r="AR331" s="10"/>
      <c r="AS331" s="10"/>
    </row>
    <row r="332" ht="24.75" customHeight="1">
      <c r="A332" s="10"/>
      <c r="B332" s="10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3"/>
      <c r="AQ332" s="137"/>
      <c r="AR332" s="10"/>
      <c r="AS332" s="10"/>
    </row>
    <row r="333" ht="24.75" customHeight="1">
      <c r="A333" s="10"/>
      <c r="B333" s="10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3"/>
      <c r="AQ333" s="137"/>
      <c r="AR333" s="10"/>
      <c r="AS333" s="10"/>
    </row>
    <row r="334" ht="24.75" customHeight="1">
      <c r="A334" s="10"/>
      <c r="B334" s="10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3"/>
      <c r="AQ334" s="137"/>
      <c r="AR334" s="10"/>
      <c r="AS334" s="10"/>
    </row>
    <row r="335" ht="24.75" customHeight="1">
      <c r="A335" s="10"/>
      <c r="B335" s="10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3"/>
      <c r="AQ335" s="137"/>
      <c r="AR335" s="10"/>
      <c r="AS335" s="10"/>
    </row>
    <row r="336" ht="24.75" customHeight="1">
      <c r="A336" s="10"/>
      <c r="B336" s="10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3"/>
      <c r="AQ336" s="137"/>
      <c r="AR336" s="10"/>
      <c r="AS336" s="10"/>
    </row>
    <row r="337" ht="24.75" customHeight="1">
      <c r="A337" s="10"/>
      <c r="B337" s="10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3"/>
      <c r="AQ337" s="137"/>
      <c r="AR337" s="10"/>
      <c r="AS337" s="10"/>
    </row>
    <row r="338" ht="24.75" customHeight="1">
      <c r="A338" s="10"/>
      <c r="B338" s="10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3"/>
      <c r="AQ338" s="137"/>
      <c r="AR338" s="10"/>
      <c r="AS338" s="10"/>
    </row>
    <row r="339" ht="24.75" customHeight="1">
      <c r="A339" s="10"/>
      <c r="B339" s="10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3"/>
      <c r="AQ339" s="137"/>
      <c r="AR339" s="10"/>
      <c r="AS339" s="10"/>
    </row>
    <row r="340" ht="24.75" customHeight="1">
      <c r="A340" s="10"/>
      <c r="B340" s="10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3"/>
      <c r="AQ340" s="137"/>
      <c r="AR340" s="10"/>
      <c r="AS340" s="10"/>
    </row>
    <row r="341" ht="24.75" customHeight="1">
      <c r="A341" s="10"/>
      <c r="B341" s="10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3"/>
      <c r="AQ341" s="137"/>
      <c r="AR341" s="10"/>
      <c r="AS341" s="10"/>
    </row>
    <row r="342" ht="24.75" customHeight="1">
      <c r="A342" s="10"/>
      <c r="B342" s="10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3"/>
      <c r="AQ342" s="137"/>
      <c r="AR342" s="10"/>
      <c r="AS342" s="10"/>
    </row>
    <row r="343" ht="24.75" customHeight="1">
      <c r="A343" s="10"/>
      <c r="B343" s="10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3"/>
      <c r="AQ343" s="137"/>
      <c r="AR343" s="10"/>
      <c r="AS343" s="10"/>
    </row>
    <row r="344" ht="24.75" customHeight="1">
      <c r="A344" s="10"/>
      <c r="B344" s="10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3"/>
      <c r="AQ344" s="137"/>
      <c r="AR344" s="10"/>
      <c r="AS344" s="10"/>
    </row>
    <row r="345" ht="24.75" customHeight="1">
      <c r="A345" s="10"/>
      <c r="B345" s="10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3"/>
      <c r="AQ345" s="137"/>
      <c r="AR345" s="10"/>
      <c r="AS345" s="10"/>
    </row>
    <row r="346" ht="24.75" customHeight="1">
      <c r="A346" s="10"/>
      <c r="B346" s="10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3"/>
      <c r="AQ346" s="137"/>
      <c r="AR346" s="10"/>
      <c r="AS346" s="10"/>
    </row>
    <row r="347" ht="24.75" customHeight="1">
      <c r="A347" s="10"/>
      <c r="B347" s="10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3"/>
      <c r="AQ347" s="137"/>
      <c r="AR347" s="10"/>
      <c r="AS347" s="10"/>
    </row>
    <row r="348" ht="24.75" customHeight="1">
      <c r="A348" s="10"/>
      <c r="B348" s="10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3"/>
      <c r="AQ348" s="137"/>
      <c r="AR348" s="10"/>
      <c r="AS348" s="10"/>
    </row>
    <row r="349" ht="24.75" customHeight="1">
      <c r="A349" s="10"/>
      <c r="B349" s="10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3"/>
      <c r="AQ349" s="137"/>
      <c r="AR349" s="10"/>
      <c r="AS349" s="10"/>
    </row>
    <row r="350" ht="24.75" customHeight="1">
      <c r="A350" s="10"/>
      <c r="B350" s="10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3"/>
      <c r="AQ350" s="137"/>
      <c r="AR350" s="10"/>
      <c r="AS350" s="10"/>
    </row>
    <row r="351" ht="24.75" customHeight="1">
      <c r="A351" s="10"/>
      <c r="B351" s="10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3"/>
      <c r="AQ351" s="137"/>
      <c r="AR351" s="10"/>
      <c r="AS351" s="10"/>
    </row>
    <row r="352" ht="24.75" customHeight="1">
      <c r="A352" s="10"/>
      <c r="B352" s="10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3"/>
      <c r="AQ352" s="137"/>
      <c r="AR352" s="10"/>
      <c r="AS352" s="10"/>
    </row>
    <row r="353" ht="24.75" customHeight="1">
      <c r="A353" s="10"/>
      <c r="B353" s="10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3"/>
      <c r="AQ353" s="137"/>
      <c r="AR353" s="10"/>
      <c r="AS353" s="10"/>
    </row>
    <row r="354" ht="24.75" customHeight="1">
      <c r="A354" s="10"/>
      <c r="B354" s="10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3"/>
      <c r="AQ354" s="137"/>
      <c r="AR354" s="10"/>
      <c r="AS354" s="10"/>
    </row>
    <row r="355" ht="24.75" customHeight="1">
      <c r="A355" s="10"/>
      <c r="B355" s="10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3"/>
      <c r="AQ355" s="137"/>
      <c r="AR355" s="10"/>
      <c r="AS355" s="10"/>
    </row>
    <row r="356" ht="24.75" customHeight="1">
      <c r="A356" s="10"/>
      <c r="B356" s="10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3"/>
      <c r="AQ356" s="137"/>
      <c r="AR356" s="10"/>
      <c r="AS356" s="10"/>
    </row>
    <row r="357" ht="24.75" customHeight="1">
      <c r="A357" s="10"/>
      <c r="B357" s="10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3"/>
      <c r="AQ357" s="137"/>
      <c r="AR357" s="10"/>
      <c r="AS357" s="10"/>
    </row>
    <row r="358" ht="24.75" customHeight="1">
      <c r="A358" s="10"/>
      <c r="B358" s="10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3"/>
      <c r="AQ358" s="137"/>
      <c r="AR358" s="10"/>
      <c r="AS358" s="10"/>
    </row>
    <row r="359" ht="24.75" customHeight="1">
      <c r="A359" s="10"/>
      <c r="B359" s="10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3"/>
      <c r="AQ359" s="137"/>
      <c r="AR359" s="10"/>
      <c r="AS359" s="10"/>
    </row>
    <row r="360" ht="24.75" customHeight="1">
      <c r="A360" s="10"/>
      <c r="B360" s="10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3"/>
      <c r="AQ360" s="137"/>
      <c r="AR360" s="10"/>
      <c r="AS360" s="10"/>
    </row>
    <row r="361" ht="24.75" customHeight="1">
      <c r="A361" s="10"/>
      <c r="B361" s="10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3"/>
      <c r="AQ361" s="137"/>
      <c r="AR361" s="10"/>
      <c r="AS361" s="10"/>
    </row>
    <row r="362" ht="24.75" customHeight="1">
      <c r="A362" s="10"/>
      <c r="B362" s="10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3"/>
      <c r="AQ362" s="137"/>
      <c r="AR362" s="10"/>
      <c r="AS362" s="10"/>
    </row>
    <row r="363" ht="24.75" customHeight="1">
      <c r="A363" s="10"/>
      <c r="B363" s="10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3"/>
      <c r="AQ363" s="137"/>
      <c r="AR363" s="10"/>
      <c r="AS363" s="10"/>
    </row>
    <row r="364" ht="24.75" customHeight="1">
      <c r="A364" s="10"/>
      <c r="B364" s="10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3"/>
      <c r="AQ364" s="137"/>
      <c r="AR364" s="10"/>
      <c r="AS364" s="10"/>
    </row>
    <row r="365" ht="24.75" customHeight="1">
      <c r="A365" s="10"/>
      <c r="B365" s="10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3"/>
      <c r="AQ365" s="137"/>
      <c r="AR365" s="10"/>
      <c r="AS365" s="10"/>
    </row>
    <row r="366" ht="24.75" customHeight="1">
      <c r="A366" s="10"/>
      <c r="B366" s="10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3"/>
      <c r="AQ366" s="137"/>
      <c r="AR366" s="10"/>
      <c r="AS366" s="10"/>
    </row>
    <row r="367" ht="24.75" customHeight="1">
      <c r="A367" s="10"/>
      <c r="B367" s="10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3"/>
      <c r="AQ367" s="137"/>
      <c r="AR367" s="10"/>
      <c r="AS367" s="10"/>
    </row>
    <row r="368" ht="24.75" customHeight="1">
      <c r="A368" s="10"/>
      <c r="B368" s="10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3"/>
      <c r="AQ368" s="137"/>
      <c r="AR368" s="10"/>
      <c r="AS368" s="10"/>
    </row>
    <row r="369" ht="24.75" customHeight="1">
      <c r="A369" s="10"/>
      <c r="B369" s="10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3"/>
      <c r="AQ369" s="137"/>
      <c r="AR369" s="10"/>
      <c r="AS369" s="10"/>
    </row>
    <row r="370" ht="24.75" customHeight="1">
      <c r="A370" s="10"/>
      <c r="B370" s="10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3"/>
      <c r="AQ370" s="137"/>
      <c r="AR370" s="10"/>
      <c r="AS370" s="10"/>
    </row>
    <row r="371" ht="24.75" customHeight="1">
      <c r="A371" s="10"/>
      <c r="B371" s="10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3"/>
      <c r="AQ371" s="137"/>
      <c r="AR371" s="10"/>
      <c r="AS371" s="10"/>
    </row>
    <row r="372" ht="24.75" customHeight="1">
      <c r="A372" s="10"/>
      <c r="B372" s="10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3"/>
      <c r="AQ372" s="137"/>
      <c r="AR372" s="10"/>
      <c r="AS372" s="10"/>
    </row>
    <row r="373" ht="24.75" customHeight="1">
      <c r="A373" s="10"/>
      <c r="B373" s="10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3"/>
      <c r="AQ373" s="137"/>
      <c r="AR373" s="10"/>
      <c r="AS373" s="10"/>
    </row>
    <row r="374" ht="24.75" customHeight="1">
      <c r="A374" s="10"/>
      <c r="B374" s="10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3"/>
      <c r="AQ374" s="137"/>
      <c r="AR374" s="10"/>
      <c r="AS374" s="10"/>
    </row>
    <row r="375" ht="24.75" customHeight="1">
      <c r="A375" s="10"/>
      <c r="B375" s="10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3"/>
      <c r="AQ375" s="137"/>
      <c r="AR375" s="10"/>
      <c r="AS375" s="10"/>
    </row>
    <row r="376" ht="24.75" customHeight="1">
      <c r="A376" s="10"/>
      <c r="B376" s="10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3"/>
      <c r="AQ376" s="137"/>
      <c r="AR376" s="10"/>
      <c r="AS376" s="10"/>
    </row>
    <row r="377" ht="24.75" customHeight="1">
      <c r="A377" s="10"/>
      <c r="B377" s="10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3"/>
      <c r="AQ377" s="137"/>
      <c r="AR377" s="10"/>
      <c r="AS377" s="10"/>
    </row>
    <row r="378" ht="24.75" customHeight="1">
      <c r="A378" s="10"/>
      <c r="B378" s="10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3"/>
      <c r="AQ378" s="137"/>
      <c r="AR378" s="10"/>
      <c r="AS378" s="10"/>
    </row>
    <row r="379" ht="24.75" customHeight="1">
      <c r="A379" s="10"/>
      <c r="B379" s="10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3"/>
      <c r="AQ379" s="137"/>
      <c r="AR379" s="10"/>
      <c r="AS379" s="10"/>
    </row>
    <row r="380" ht="24.75" customHeight="1">
      <c r="A380" s="10"/>
      <c r="B380" s="10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3"/>
      <c r="AQ380" s="137"/>
      <c r="AR380" s="10"/>
      <c r="AS380" s="10"/>
    </row>
    <row r="381" ht="24.75" customHeight="1">
      <c r="A381" s="10"/>
      <c r="B381" s="10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3"/>
      <c r="AQ381" s="137"/>
      <c r="AR381" s="10"/>
      <c r="AS381" s="10"/>
    </row>
    <row r="382" ht="24.75" customHeight="1">
      <c r="A382" s="10"/>
      <c r="B382" s="10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3"/>
      <c r="AQ382" s="137"/>
      <c r="AR382" s="10"/>
      <c r="AS382" s="10"/>
    </row>
    <row r="383" ht="24.75" customHeight="1">
      <c r="A383" s="10"/>
      <c r="B383" s="10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3"/>
      <c r="AQ383" s="137"/>
      <c r="AR383" s="10"/>
      <c r="AS383" s="10"/>
    </row>
    <row r="384" ht="24.75" customHeight="1">
      <c r="A384" s="10"/>
      <c r="B384" s="10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3"/>
      <c r="AQ384" s="137"/>
      <c r="AR384" s="10"/>
      <c r="AS384" s="10"/>
    </row>
    <row r="385" ht="24.75" customHeight="1">
      <c r="A385" s="10"/>
      <c r="B385" s="10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3"/>
      <c r="AQ385" s="137"/>
      <c r="AR385" s="10"/>
      <c r="AS385" s="10"/>
    </row>
    <row r="386" ht="24.75" customHeight="1">
      <c r="A386" s="10"/>
      <c r="B386" s="10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3"/>
      <c r="AQ386" s="137"/>
      <c r="AR386" s="10"/>
      <c r="AS386" s="10"/>
    </row>
    <row r="387" ht="24.75" customHeight="1">
      <c r="A387" s="10"/>
      <c r="B387" s="10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3"/>
      <c r="AQ387" s="137"/>
      <c r="AR387" s="10"/>
      <c r="AS387" s="10"/>
    </row>
    <row r="388" ht="24.75" customHeight="1">
      <c r="A388" s="10"/>
      <c r="B388" s="10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3"/>
      <c r="AQ388" s="137"/>
      <c r="AR388" s="10"/>
      <c r="AS388" s="10"/>
    </row>
    <row r="389" ht="24.75" customHeight="1">
      <c r="A389" s="10"/>
      <c r="B389" s="10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3"/>
      <c r="AQ389" s="137"/>
      <c r="AR389" s="10"/>
      <c r="AS389" s="10"/>
    </row>
    <row r="390" ht="24.75" customHeight="1">
      <c r="A390" s="10"/>
      <c r="B390" s="10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3"/>
      <c r="AQ390" s="137"/>
      <c r="AR390" s="10"/>
      <c r="AS390" s="10"/>
    </row>
    <row r="391" ht="24.75" customHeight="1">
      <c r="A391" s="10"/>
      <c r="B391" s="10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3"/>
      <c r="AQ391" s="137"/>
      <c r="AR391" s="10"/>
      <c r="AS391" s="10"/>
    </row>
    <row r="392" ht="24.75" customHeight="1">
      <c r="A392" s="10"/>
      <c r="B392" s="10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3"/>
      <c r="AQ392" s="137"/>
      <c r="AR392" s="10"/>
      <c r="AS392" s="10"/>
    </row>
    <row r="393" ht="24.75" customHeight="1">
      <c r="A393" s="10"/>
      <c r="B393" s="10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3"/>
      <c r="AQ393" s="137"/>
      <c r="AR393" s="10"/>
      <c r="AS393" s="10"/>
    </row>
    <row r="394" ht="24.75" customHeight="1">
      <c r="A394" s="10"/>
      <c r="B394" s="10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3"/>
      <c r="AQ394" s="137"/>
      <c r="AR394" s="10"/>
      <c r="AS394" s="10"/>
    </row>
    <row r="395" ht="24.75" customHeight="1">
      <c r="A395" s="10"/>
      <c r="B395" s="10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3"/>
      <c r="AQ395" s="137"/>
      <c r="AR395" s="10"/>
      <c r="AS395" s="10"/>
    </row>
    <row r="396" ht="24.75" customHeight="1">
      <c r="A396" s="10"/>
      <c r="B396" s="10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3"/>
      <c r="AQ396" s="137"/>
      <c r="AR396" s="10"/>
      <c r="AS396" s="10"/>
    </row>
    <row r="397" ht="24.75" customHeight="1">
      <c r="A397" s="10"/>
      <c r="B397" s="10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3"/>
      <c r="AQ397" s="137"/>
      <c r="AR397" s="10"/>
      <c r="AS397" s="10"/>
    </row>
    <row r="398" ht="24.75" customHeight="1">
      <c r="A398" s="10"/>
      <c r="B398" s="10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3"/>
      <c r="AQ398" s="137"/>
      <c r="AR398" s="10"/>
      <c r="AS398" s="10"/>
    </row>
    <row r="399" ht="24.75" customHeight="1">
      <c r="A399" s="10"/>
      <c r="B399" s="10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3"/>
      <c r="AQ399" s="137"/>
      <c r="AR399" s="10"/>
      <c r="AS399" s="10"/>
    </row>
    <row r="400" ht="24.75" customHeight="1">
      <c r="A400" s="10"/>
      <c r="B400" s="10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3"/>
      <c r="AQ400" s="137"/>
      <c r="AR400" s="10"/>
      <c r="AS400" s="10"/>
    </row>
    <row r="401" ht="24.75" customHeight="1">
      <c r="A401" s="10"/>
      <c r="B401" s="10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3"/>
      <c r="AQ401" s="137"/>
      <c r="AR401" s="10"/>
      <c r="AS401" s="10"/>
    </row>
    <row r="402" ht="24.75" customHeight="1">
      <c r="A402" s="10"/>
      <c r="B402" s="10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3"/>
      <c r="AQ402" s="137"/>
      <c r="AR402" s="10"/>
      <c r="AS402" s="10"/>
    </row>
    <row r="403" ht="24.75" customHeight="1">
      <c r="A403" s="10"/>
      <c r="B403" s="10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3"/>
      <c r="AQ403" s="137"/>
      <c r="AR403" s="10"/>
      <c r="AS403" s="10"/>
    </row>
    <row r="404" ht="24.75" customHeight="1">
      <c r="A404" s="10"/>
      <c r="B404" s="10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3"/>
      <c r="AQ404" s="137"/>
      <c r="AR404" s="10"/>
      <c r="AS404" s="10"/>
    </row>
    <row r="405" ht="24.75" customHeight="1">
      <c r="A405" s="10"/>
      <c r="B405" s="10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3"/>
      <c r="AQ405" s="137"/>
      <c r="AR405" s="10"/>
      <c r="AS405" s="10"/>
    </row>
    <row r="406" ht="24.75" customHeight="1">
      <c r="A406" s="10"/>
      <c r="B406" s="10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3"/>
      <c r="AQ406" s="137"/>
      <c r="AR406" s="10"/>
      <c r="AS406" s="10"/>
    </row>
    <row r="407" ht="24.75" customHeight="1">
      <c r="A407" s="10"/>
      <c r="B407" s="10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3"/>
      <c r="AQ407" s="137"/>
      <c r="AR407" s="10"/>
      <c r="AS407" s="10"/>
    </row>
    <row r="408" ht="24.75" customHeight="1">
      <c r="A408" s="10"/>
      <c r="B408" s="10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3"/>
      <c r="AQ408" s="137"/>
      <c r="AR408" s="10"/>
      <c r="AS408" s="10"/>
    </row>
    <row r="409" ht="24.75" customHeight="1">
      <c r="A409" s="10"/>
      <c r="B409" s="10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3"/>
      <c r="AQ409" s="137"/>
      <c r="AR409" s="10"/>
      <c r="AS409" s="10"/>
    </row>
    <row r="410" ht="24.75" customHeight="1">
      <c r="A410" s="10"/>
      <c r="B410" s="10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3"/>
      <c r="AQ410" s="137"/>
      <c r="AR410" s="10"/>
      <c r="AS410" s="10"/>
    </row>
    <row r="411" ht="24.75" customHeight="1">
      <c r="A411" s="10"/>
      <c r="B411" s="10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3"/>
      <c r="AQ411" s="137"/>
      <c r="AR411" s="10"/>
      <c r="AS411" s="10"/>
    </row>
    <row r="412" ht="24.75" customHeight="1">
      <c r="A412" s="10"/>
      <c r="B412" s="10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3"/>
      <c r="AQ412" s="137"/>
      <c r="AR412" s="10"/>
      <c r="AS412" s="10"/>
    </row>
    <row r="413" ht="24.75" customHeight="1">
      <c r="A413" s="10"/>
      <c r="B413" s="10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3"/>
      <c r="AQ413" s="137"/>
      <c r="AR413" s="10"/>
      <c r="AS413" s="10"/>
    </row>
    <row r="414" ht="24.75" customHeight="1">
      <c r="A414" s="10"/>
      <c r="B414" s="10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3"/>
      <c r="AQ414" s="137"/>
      <c r="AR414" s="10"/>
      <c r="AS414" s="10"/>
    </row>
    <row r="415" ht="24.75" customHeight="1">
      <c r="A415" s="10"/>
      <c r="B415" s="10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3"/>
      <c r="AQ415" s="137"/>
      <c r="AR415" s="10"/>
      <c r="AS415" s="10"/>
    </row>
    <row r="416" ht="24.75" customHeight="1">
      <c r="A416" s="10"/>
      <c r="B416" s="10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3"/>
      <c r="AQ416" s="137"/>
      <c r="AR416" s="10"/>
      <c r="AS416" s="10"/>
    </row>
    <row r="417" ht="24.75" customHeight="1">
      <c r="A417" s="10"/>
      <c r="B417" s="10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3"/>
      <c r="AQ417" s="137"/>
      <c r="AR417" s="10"/>
      <c r="AS417" s="10"/>
    </row>
    <row r="418" ht="24.75" customHeight="1">
      <c r="A418" s="10"/>
      <c r="B418" s="10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3"/>
      <c r="AQ418" s="137"/>
      <c r="AR418" s="10"/>
      <c r="AS418" s="10"/>
    </row>
    <row r="419" ht="24.75" customHeight="1">
      <c r="A419" s="10"/>
      <c r="B419" s="10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3"/>
      <c r="AQ419" s="137"/>
      <c r="AR419" s="10"/>
      <c r="AS419" s="10"/>
    </row>
    <row r="420" ht="24.75" customHeight="1">
      <c r="A420" s="10"/>
      <c r="B420" s="10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3"/>
      <c r="AQ420" s="137"/>
      <c r="AR420" s="10"/>
      <c r="AS420" s="10"/>
    </row>
    <row r="421" ht="24.75" customHeight="1">
      <c r="A421" s="10"/>
      <c r="B421" s="10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3"/>
      <c r="AQ421" s="137"/>
      <c r="AR421" s="10"/>
      <c r="AS421" s="10"/>
    </row>
    <row r="422" ht="24.75" customHeight="1">
      <c r="A422" s="10"/>
      <c r="B422" s="10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3"/>
      <c r="AQ422" s="137"/>
      <c r="AR422" s="10"/>
      <c r="AS422" s="10"/>
    </row>
    <row r="423" ht="24.75" customHeight="1">
      <c r="A423" s="10"/>
      <c r="B423" s="10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3"/>
      <c r="AQ423" s="137"/>
      <c r="AR423" s="10"/>
      <c r="AS423" s="10"/>
    </row>
    <row r="424" ht="24.75" customHeight="1">
      <c r="A424" s="10"/>
      <c r="B424" s="10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3"/>
      <c r="AQ424" s="137"/>
      <c r="AR424" s="10"/>
      <c r="AS424" s="10"/>
    </row>
    <row r="425" ht="24.75" customHeight="1">
      <c r="A425" s="10"/>
      <c r="B425" s="10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3"/>
      <c r="AQ425" s="137"/>
      <c r="AR425" s="10"/>
      <c r="AS425" s="10"/>
    </row>
    <row r="426" ht="24.75" customHeight="1">
      <c r="A426" s="10"/>
      <c r="B426" s="10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3"/>
      <c r="AQ426" s="137"/>
      <c r="AR426" s="10"/>
      <c r="AS426" s="10"/>
    </row>
    <row r="427" ht="24.75" customHeight="1">
      <c r="A427" s="10"/>
      <c r="B427" s="10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3"/>
      <c r="AQ427" s="137"/>
      <c r="AR427" s="10"/>
      <c r="AS427" s="10"/>
    </row>
    <row r="428" ht="24.75" customHeight="1">
      <c r="A428" s="10"/>
      <c r="B428" s="10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3"/>
      <c r="AQ428" s="137"/>
      <c r="AR428" s="10"/>
      <c r="AS428" s="10"/>
    </row>
    <row r="429" ht="24.75" customHeight="1">
      <c r="A429" s="10"/>
      <c r="B429" s="10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3"/>
      <c r="AQ429" s="137"/>
      <c r="AR429" s="10"/>
      <c r="AS429" s="10"/>
    </row>
    <row r="430" ht="24.75" customHeight="1">
      <c r="A430" s="10"/>
      <c r="B430" s="10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3"/>
      <c r="AQ430" s="137"/>
      <c r="AR430" s="10"/>
      <c r="AS430" s="10"/>
    </row>
    <row r="431" ht="24.75" customHeight="1">
      <c r="A431" s="10"/>
      <c r="B431" s="10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3"/>
      <c r="AQ431" s="137"/>
      <c r="AR431" s="10"/>
      <c r="AS431" s="10"/>
    </row>
    <row r="432" ht="24.75" customHeight="1">
      <c r="A432" s="10"/>
      <c r="B432" s="10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3"/>
      <c r="AQ432" s="137"/>
      <c r="AR432" s="10"/>
      <c r="AS432" s="10"/>
    </row>
    <row r="433" ht="24.75" customHeight="1">
      <c r="A433" s="10"/>
      <c r="B433" s="10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3"/>
      <c r="AQ433" s="137"/>
      <c r="AR433" s="10"/>
      <c r="AS433" s="10"/>
    </row>
    <row r="434" ht="24.75" customHeight="1">
      <c r="A434" s="10"/>
      <c r="B434" s="10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3"/>
      <c r="AQ434" s="137"/>
      <c r="AR434" s="10"/>
      <c r="AS434" s="10"/>
    </row>
    <row r="435" ht="24.75" customHeight="1">
      <c r="A435" s="10"/>
      <c r="B435" s="10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3"/>
      <c r="AQ435" s="137"/>
      <c r="AR435" s="10"/>
      <c r="AS435" s="10"/>
    </row>
    <row r="436" ht="24.75" customHeight="1">
      <c r="A436" s="10"/>
      <c r="B436" s="10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3"/>
      <c r="AQ436" s="137"/>
      <c r="AR436" s="10"/>
      <c r="AS436" s="10"/>
    </row>
    <row r="437" ht="24.75" customHeight="1">
      <c r="A437" s="10"/>
      <c r="B437" s="10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3"/>
      <c r="AQ437" s="137"/>
      <c r="AR437" s="10"/>
      <c r="AS437" s="10"/>
    </row>
    <row r="438" ht="24.75" customHeight="1">
      <c r="A438" s="10"/>
      <c r="B438" s="10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3"/>
      <c r="AQ438" s="137"/>
      <c r="AR438" s="10"/>
      <c r="AS438" s="10"/>
    </row>
    <row r="439" ht="24.75" customHeight="1">
      <c r="A439" s="10"/>
      <c r="B439" s="10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3"/>
      <c r="AQ439" s="137"/>
      <c r="AR439" s="10"/>
      <c r="AS439" s="10"/>
    </row>
    <row r="440" ht="24.75" customHeight="1">
      <c r="A440" s="10"/>
      <c r="B440" s="10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3"/>
      <c r="AQ440" s="137"/>
      <c r="AR440" s="10"/>
      <c r="AS440" s="10"/>
    </row>
    <row r="441" ht="24.75" customHeight="1">
      <c r="A441" s="10"/>
      <c r="B441" s="10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3"/>
      <c r="AQ441" s="137"/>
      <c r="AR441" s="10"/>
      <c r="AS441" s="10"/>
    </row>
    <row r="442" ht="24.75" customHeight="1">
      <c r="A442" s="10"/>
      <c r="B442" s="10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3"/>
      <c r="AQ442" s="137"/>
      <c r="AR442" s="10"/>
      <c r="AS442" s="10"/>
    </row>
    <row r="443" ht="24.75" customHeight="1">
      <c r="A443" s="10"/>
      <c r="B443" s="10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3"/>
      <c r="AQ443" s="137"/>
      <c r="AR443" s="10"/>
      <c r="AS443" s="10"/>
    </row>
    <row r="444" ht="24.75" customHeight="1">
      <c r="A444" s="10"/>
      <c r="B444" s="10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3"/>
      <c r="AQ444" s="137"/>
      <c r="AR444" s="10"/>
      <c r="AS444" s="10"/>
    </row>
    <row r="445" ht="24.75" customHeight="1">
      <c r="A445" s="10"/>
      <c r="B445" s="10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3"/>
      <c r="AQ445" s="137"/>
      <c r="AR445" s="10"/>
      <c r="AS445" s="10"/>
    </row>
    <row r="446" ht="24.75" customHeight="1">
      <c r="A446" s="10"/>
      <c r="B446" s="10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3"/>
      <c r="AQ446" s="137"/>
      <c r="AR446" s="10"/>
      <c r="AS446" s="10"/>
    </row>
    <row r="447" ht="24.75" customHeight="1">
      <c r="A447" s="10"/>
      <c r="B447" s="10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3"/>
      <c r="AQ447" s="137"/>
      <c r="AR447" s="10"/>
      <c r="AS447" s="10"/>
    </row>
    <row r="448" ht="24.75" customHeight="1">
      <c r="A448" s="10"/>
      <c r="B448" s="10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3"/>
      <c r="AQ448" s="137"/>
      <c r="AR448" s="10"/>
      <c r="AS448" s="10"/>
    </row>
    <row r="449" ht="24.75" customHeight="1">
      <c r="A449" s="10"/>
      <c r="B449" s="10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3"/>
      <c r="AQ449" s="137"/>
      <c r="AR449" s="10"/>
      <c r="AS449" s="10"/>
    </row>
    <row r="450" ht="24.75" customHeight="1">
      <c r="A450" s="10"/>
      <c r="B450" s="10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3"/>
      <c r="AQ450" s="137"/>
      <c r="AR450" s="10"/>
      <c r="AS450" s="10"/>
    </row>
    <row r="451" ht="24.75" customHeight="1">
      <c r="A451" s="10"/>
      <c r="B451" s="10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3"/>
      <c r="AQ451" s="137"/>
      <c r="AR451" s="10"/>
      <c r="AS451" s="10"/>
    </row>
    <row r="452" ht="24.75" customHeight="1">
      <c r="A452" s="10"/>
      <c r="B452" s="10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3"/>
      <c r="AQ452" s="137"/>
      <c r="AR452" s="10"/>
      <c r="AS452" s="10"/>
    </row>
    <row r="453" ht="24.75" customHeight="1">
      <c r="A453" s="10"/>
      <c r="B453" s="10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3"/>
      <c r="AQ453" s="137"/>
      <c r="AR453" s="10"/>
      <c r="AS453" s="10"/>
    </row>
    <row r="454" ht="24.75" customHeight="1">
      <c r="A454" s="10"/>
      <c r="B454" s="10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3"/>
      <c r="AQ454" s="137"/>
      <c r="AR454" s="10"/>
      <c r="AS454" s="10"/>
    </row>
    <row r="455" ht="24.75" customHeight="1">
      <c r="A455" s="10"/>
      <c r="B455" s="10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3"/>
      <c r="AQ455" s="137"/>
      <c r="AR455" s="10"/>
      <c r="AS455" s="10"/>
    </row>
    <row r="456" ht="24.75" customHeight="1">
      <c r="A456" s="10"/>
      <c r="B456" s="10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3"/>
      <c r="AQ456" s="137"/>
      <c r="AR456" s="10"/>
      <c r="AS456" s="10"/>
    </row>
    <row r="457" ht="24.75" customHeight="1">
      <c r="A457" s="10"/>
      <c r="B457" s="10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3"/>
      <c r="AQ457" s="137"/>
      <c r="AR457" s="10"/>
      <c r="AS457" s="10"/>
    </row>
    <row r="458" ht="24.75" customHeight="1">
      <c r="A458" s="10"/>
      <c r="B458" s="10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3"/>
      <c r="AQ458" s="137"/>
      <c r="AR458" s="10"/>
      <c r="AS458" s="10"/>
    </row>
    <row r="459" ht="24.75" customHeight="1">
      <c r="A459" s="10"/>
      <c r="B459" s="10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3"/>
      <c r="AQ459" s="137"/>
      <c r="AR459" s="10"/>
      <c r="AS459" s="10"/>
    </row>
    <row r="460" ht="24.75" customHeight="1">
      <c r="A460" s="10"/>
      <c r="B460" s="10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3"/>
      <c r="AQ460" s="137"/>
      <c r="AR460" s="10"/>
      <c r="AS460" s="10"/>
    </row>
    <row r="461" ht="24.75" customHeight="1">
      <c r="A461" s="10"/>
      <c r="B461" s="10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3"/>
      <c r="AQ461" s="137"/>
      <c r="AR461" s="10"/>
      <c r="AS461" s="10"/>
    </row>
    <row r="462" ht="24.75" customHeight="1">
      <c r="A462" s="10"/>
      <c r="B462" s="10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3"/>
      <c r="AQ462" s="137"/>
      <c r="AR462" s="10"/>
      <c r="AS462" s="10"/>
    </row>
    <row r="463" ht="24.75" customHeight="1">
      <c r="A463" s="10"/>
      <c r="B463" s="10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3"/>
      <c r="AQ463" s="137"/>
      <c r="AR463" s="10"/>
      <c r="AS463" s="10"/>
    </row>
    <row r="464" ht="24.75" customHeight="1">
      <c r="A464" s="10"/>
      <c r="B464" s="10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3"/>
      <c r="AQ464" s="137"/>
      <c r="AR464" s="10"/>
      <c r="AS464" s="10"/>
    </row>
    <row r="465" ht="24.75" customHeight="1">
      <c r="A465" s="10"/>
      <c r="B465" s="10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3"/>
      <c r="AQ465" s="137"/>
      <c r="AR465" s="10"/>
      <c r="AS465" s="10"/>
    </row>
    <row r="466" ht="24.75" customHeight="1">
      <c r="A466" s="10"/>
      <c r="B466" s="10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3"/>
      <c r="AQ466" s="137"/>
      <c r="AR466" s="10"/>
      <c r="AS466" s="10"/>
    </row>
    <row r="467" ht="24.75" customHeight="1">
      <c r="A467" s="10"/>
      <c r="B467" s="10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3"/>
      <c r="AQ467" s="137"/>
      <c r="AR467" s="10"/>
      <c r="AS467" s="10"/>
    </row>
    <row r="468" ht="24.75" customHeight="1">
      <c r="A468" s="10"/>
      <c r="B468" s="10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3"/>
      <c r="AQ468" s="137"/>
      <c r="AR468" s="10"/>
      <c r="AS468" s="10"/>
    </row>
    <row r="469" ht="24.75" customHeight="1">
      <c r="A469" s="10"/>
      <c r="B469" s="10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3"/>
      <c r="AQ469" s="137"/>
      <c r="AR469" s="10"/>
      <c r="AS469" s="10"/>
    </row>
    <row r="470" ht="24.75" customHeight="1">
      <c r="A470" s="10"/>
      <c r="B470" s="10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3"/>
      <c r="AQ470" s="137"/>
      <c r="AR470" s="10"/>
      <c r="AS470" s="10"/>
    </row>
    <row r="471" ht="24.75" customHeight="1">
      <c r="A471" s="10"/>
      <c r="B471" s="10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3"/>
      <c r="AQ471" s="137"/>
      <c r="AR471" s="10"/>
      <c r="AS471" s="10"/>
    </row>
    <row r="472" ht="24.75" customHeight="1">
      <c r="A472" s="10"/>
      <c r="B472" s="10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3"/>
      <c r="AQ472" s="137"/>
      <c r="AR472" s="10"/>
      <c r="AS472" s="10"/>
    </row>
    <row r="473" ht="24.75" customHeight="1">
      <c r="A473" s="10"/>
      <c r="B473" s="10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3"/>
      <c r="AQ473" s="137"/>
      <c r="AR473" s="10"/>
      <c r="AS473" s="10"/>
    </row>
    <row r="474" ht="24.75" customHeight="1">
      <c r="A474" s="10"/>
      <c r="B474" s="10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3"/>
      <c r="AQ474" s="137"/>
      <c r="AR474" s="10"/>
      <c r="AS474" s="10"/>
    </row>
    <row r="475" ht="24.75" customHeight="1">
      <c r="A475" s="10"/>
      <c r="B475" s="10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3"/>
      <c r="AQ475" s="137"/>
      <c r="AR475" s="10"/>
      <c r="AS475" s="10"/>
    </row>
    <row r="476" ht="24.75" customHeight="1">
      <c r="A476" s="10"/>
      <c r="B476" s="10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3"/>
      <c r="AQ476" s="137"/>
      <c r="AR476" s="10"/>
      <c r="AS476" s="10"/>
    </row>
    <row r="477" ht="24.75" customHeight="1">
      <c r="A477" s="10"/>
      <c r="B477" s="10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3"/>
      <c r="AQ477" s="137"/>
      <c r="AR477" s="10"/>
      <c r="AS477" s="10"/>
    </row>
    <row r="478" ht="24.75" customHeight="1">
      <c r="A478" s="10"/>
      <c r="B478" s="10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3"/>
      <c r="AQ478" s="137"/>
      <c r="AR478" s="10"/>
      <c r="AS478" s="10"/>
    </row>
    <row r="479" ht="24.75" customHeight="1">
      <c r="A479" s="10"/>
      <c r="B479" s="10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3"/>
      <c r="AQ479" s="137"/>
      <c r="AR479" s="10"/>
      <c r="AS479" s="10"/>
    </row>
    <row r="480" ht="24.75" customHeight="1">
      <c r="A480" s="10"/>
      <c r="B480" s="10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3"/>
      <c r="AQ480" s="137"/>
      <c r="AR480" s="10"/>
      <c r="AS480" s="10"/>
    </row>
    <row r="481" ht="24.75" customHeight="1">
      <c r="A481" s="10"/>
      <c r="B481" s="10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3"/>
      <c r="AQ481" s="137"/>
      <c r="AR481" s="10"/>
      <c r="AS481" s="10"/>
    </row>
    <row r="482" ht="24.75" customHeight="1">
      <c r="A482" s="10"/>
      <c r="B482" s="10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3"/>
      <c r="AQ482" s="137"/>
      <c r="AR482" s="10"/>
      <c r="AS482" s="10"/>
    </row>
    <row r="483" ht="24.75" customHeight="1">
      <c r="A483" s="10"/>
      <c r="B483" s="10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3"/>
      <c r="AQ483" s="137"/>
      <c r="AR483" s="10"/>
      <c r="AS483" s="10"/>
    </row>
    <row r="484" ht="24.75" customHeight="1">
      <c r="A484" s="10"/>
      <c r="B484" s="10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3"/>
      <c r="AQ484" s="137"/>
      <c r="AR484" s="10"/>
      <c r="AS484" s="10"/>
    </row>
    <row r="485" ht="24.75" customHeight="1">
      <c r="A485" s="10"/>
      <c r="B485" s="10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3"/>
      <c r="AQ485" s="137"/>
      <c r="AR485" s="10"/>
      <c r="AS485" s="10"/>
    </row>
    <row r="486" ht="24.75" customHeight="1">
      <c r="A486" s="10"/>
      <c r="B486" s="10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3"/>
      <c r="AQ486" s="137"/>
      <c r="AR486" s="10"/>
      <c r="AS486" s="10"/>
    </row>
    <row r="487" ht="24.75" customHeight="1">
      <c r="A487" s="10"/>
      <c r="B487" s="10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3"/>
      <c r="AQ487" s="137"/>
      <c r="AR487" s="10"/>
      <c r="AS487" s="10"/>
    </row>
    <row r="488" ht="24.75" customHeight="1">
      <c r="A488" s="10"/>
      <c r="B488" s="10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3"/>
      <c r="AQ488" s="137"/>
      <c r="AR488" s="10"/>
      <c r="AS488" s="10"/>
    </row>
    <row r="489" ht="24.75" customHeight="1">
      <c r="A489" s="10"/>
      <c r="B489" s="10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3"/>
      <c r="AQ489" s="137"/>
      <c r="AR489" s="10"/>
      <c r="AS489" s="10"/>
    </row>
    <row r="490" ht="24.75" customHeight="1">
      <c r="A490" s="10"/>
      <c r="B490" s="10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3"/>
      <c r="AQ490" s="137"/>
      <c r="AR490" s="10"/>
      <c r="AS490" s="10"/>
    </row>
    <row r="491" ht="24.75" customHeight="1">
      <c r="A491" s="10"/>
      <c r="B491" s="10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3"/>
      <c r="AQ491" s="137"/>
      <c r="AR491" s="10"/>
      <c r="AS491" s="10"/>
    </row>
    <row r="492" ht="24.75" customHeight="1">
      <c r="A492" s="10"/>
      <c r="B492" s="10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3"/>
      <c r="AQ492" s="137"/>
      <c r="AR492" s="10"/>
      <c r="AS492" s="10"/>
    </row>
    <row r="493" ht="24.75" customHeight="1">
      <c r="A493" s="10"/>
      <c r="B493" s="10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3"/>
      <c r="AQ493" s="137"/>
      <c r="AR493" s="10"/>
      <c r="AS493" s="10"/>
    </row>
    <row r="494" ht="24.75" customHeight="1">
      <c r="A494" s="10"/>
      <c r="B494" s="10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3"/>
      <c r="AQ494" s="137"/>
      <c r="AR494" s="10"/>
      <c r="AS494" s="10"/>
    </row>
    <row r="495" ht="24.75" customHeight="1">
      <c r="A495" s="10"/>
      <c r="B495" s="10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3"/>
      <c r="AQ495" s="137"/>
      <c r="AR495" s="10"/>
      <c r="AS495" s="10"/>
    </row>
    <row r="496" ht="24.75" customHeight="1">
      <c r="A496" s="10"/>
      <c r="B496" s="10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3"/>
      <c r="AQ496" s="137"/>
      <c r="AR496" s="10"/>
      <c r="AS496" s="10"/>
    </row>
    <row r="497" ht="24.75" customHeight="1">
      <c r="A497" s="10"/>
      <c r="B497" s="10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3"/>
      <c r="AQ497" s="137"/>
      <c r="AR497" s="10"/>
      <c r="AS497" s="10"/>
    </row>
    <row r="498" ht="24.75" customHeight="1">
      <c r="A498" s="10"/>
      <c r="B498" s="10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3"/>
      <c r="AQ498" s="137"/>
      <c r="AR498" s="10"/>
      <c r="AS498" s="10"/>
    </row>
    <row r="499" ht="24.75" customHeight="1">
      <c r="A499" s="10"/>
      <c r="B499" s="10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3"/>
      <c r="AQ499" s="137"/>
      <c r="AR499" s="10"/>
      <c r="AS499" s="10"/>
    </row>
    <row r="500" ht="24.75" customHeight="1">
      <c r="A500" s="10"/>
      <c r="B500" s="10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3"/>
      <c r="AQ500" s="137"/>
      <c r="AR500" s="10"/>
      <c r="AS500" s="10"/>
    </row>
    <row r="501" ht="24.75" customHeight="1">
      <c r="A501" s="10"/>
      <c r="B501" s="10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3"/>
      <c r="AQ501" s="137"/>
      <c r="AR501" s="10"/>
      <c r="AS501" s="10"/>
    </row>
    <row r="502" ht="24.75" customHeight="1">
      <c r="A502" s="10"/>
      <c r="B502" s="10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3"/>
      <c r="AQ502" s="137"/>
      <c r="AR502" s="10"/>
      <c r="AS502" s="10"/>
    </row>
    <row r="503" ht="24.75" customHeight="1">
      <c r="A503" s="10"/>
      <c r="B503" s="10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3"/>
      <c r="AQ503" s="137"/>
      <c r="AR503" s="10"/>
      <c r="AS503" s="10"/>
    </row>
    <row r="504" ht="24.75" customHeight="1">
      <c r="A504" s="10"/>
      <c r="B504" s="10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3"/>
      <c r="AQ504" s="137"/>
      <c r="AR504" s="10"/>
      <c r="AS504" s="10"/>
    </row>
    <row r="505" ht="24.75" customHeight="1">
      <c r="A505" s="10"/>
      <c r="B505" s="10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3"/>
      <c r="AQ505" s="137"/>
      <c r="AR505" s="10"/>
      <c r="AS505" s="10"/>
    </row>
    <row r="506" ht="24.75" customHeight="1">
      <c r="A506" s="10"/>
      <c r="B506" s="10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3"/>
      <c r="AQ506" s="137"/>
      <c r="AR506" s="10"/>
      <c r="AS506" s="10"/>
    </row>
    <row r="507" ht="24.75" customHeight="1">
      <c r="A507" s="10"/>
      <c r="B507" s="10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3"/>
      <c r="AQ507" s="137"/>
      <c r="AR507" s="10"/>
      <c r="AS507" s="10"/>
    </row>
    <row r="508" ht="24.75" customHeight="1">
      <c r="A508" s="10"/>
      <c r="B508" s="10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3"/>
      <c r="AQ508" s="137"/>
      <c r="AR508" s="10"/>
      <c r="AS508" s="10"/>
    </row>
    <row r="509" ht="24.75" customHeight="1">
      <c r="A509" s="10"/>
      <c r="B509" s="10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3"/>
      <c r="AQ509" s="137"/>
      <c r="AR509" s="10"/>
      <c r="AS509" s="10"/>
    </row>
    <row r="510" ht="24.75" customHeight="1">
      <c r="A510" s="10"/>
      <c r="B510" s="10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3"/>
      <c r="AQ510" s="137"/>
      <c r="AR510" s="10"/>
      <c r="AS510" s="10"/>
    </row>
    <row r="511" ht="24.75" customHeight="1">
      <c r="A511" s="10"/>
      <c r="B511" s="10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3"/>
      <c r="AQ511" s="137"/>
      <c r="AR511" s="10"/>
      <c r="AS511" s="10"/>
    </row>
    <row r="512" ht="24.75" customHeight="1">
      <c r="A512" s="10"/>
      <c r="B512" s="10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3"/>
      <c r="AQ512" s="137"/>
      <c r="AR512" s="10"/>
      <c r="AS512" s="10"/>
    </row>
    <row r="513" ht="24.75" customHeight="1">
      <c r="A513" s="10"/>
      <c r="B513" s="10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3"/>
      <c r="AQ513" s="137"/>
      <c r="AR513" s="10"/>
      <c r="AS513" s="10"/>
    </row>
    <row r="514" ht="24.75" customHeight="1">
      <c r="A514" s="10"/>
      <c r="B514" s="10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3"/>
      <c r="AQ514" s="137"/>
      <c r="AR514" s="10"/>
      <c r="AS514" s="10"/>
    </row>
    <row r="515" ht="24.75" customHeight="1">
      <c r="A515" s="10"/>
      <c r="B515" s="10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3"/>
      <c r="AQ515" s="137"/>
      <c r="AR515" s="10"/>
      <c r="AS515" s="10"/>
    </row>
    <row r="516" ht="24.75" customHeight="1">
      <c r="A516" s="10"/>
      <c r="B516" s="10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3"/>
      <c r="AQ516" s="137"/>
      <c r="AR516" s="10"/>
      <c r="AS516" s="10"/>
    </row>
    <row r="517" ht="24.75" customHeight="1">
      <c r="A517" s="10"/>
      <c r="B517" s="10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3"/>
      <c r="AQ517" s="137"/>
      <c r="AR517" s="10"/>
      <c r="AS517" s="10"/>
    </row>
    <row r="518" ht="24.75" customHeight="1">
      <c r="A518" s="10"/>
      <c r="B518" s="10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3"/>
      <c r="AQ518" s="137"/>
      <c r="AR518" s="10"/>
      <c r="AS518" s="10"/>
    </row>
    <row r="519" ht="24.75" customHeight="1">
      <c r="A519" s="10"/>
      <c r="B519" s="10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3"/>
      <c r="AQ519" s="137"/>
      <c r="AR519" s="10"/>
      <c r="AS519" s="10"/>
    </row>
    <row r="520" ht="24.75" customHeight="1">
      <c r="A520" s="10"/>
      <c r="B520" s="10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3"/>
      <c r="AQ520" s="137"/>
      <c r="AR520" s="10"/>
      <c r="AS520" s="10"/>
    </row>
    <row r="521" ht="24.75" customHeight="1">
      <c r="A521" s="10"/>
      <c r="B521" s="10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3"/>
      <c r="AQ521" s="137"/>
      <c r="AR521" s="10"/>
      <c r="AS521" s="10"/>
    </row>
    <row r="522" ht="24.75" customHeight="1">
      <c r="A522" s="10"/>
      <c r="B522" s="10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3"/>
      <c r="AQ522" s="137"/>
      <c r="AR522" s="10"/>
      <c r="AS522" s="10"/>
    </row>
    <row r="523" ht="24.75" customHeight="1">
      <c r="A523" s="10"/>
      <c r="B523" s="10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3"/>
      <c r="AQ523" s="137"/>
      <c r="AR523" s="10"/>
      <c r="AS523" s="10"/>
    </row>
    <row r="524" ht="24.75" customHeight="1">
      <c r="A524" s="10"/>
      <c r="B524" s="10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3"/>
      <c r="AQ524" s="137"/>
      <c r="AR524" s="10"/>
      <c r="AS524" s="10"/>
    </row>
    <row r="525" ht="24.75" customHeight="1">
      <c r="A525" s="10"/>
      <c r="B525" s="10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3"/>
      <c r="AQ525" s="137"/>
      <c r="AR525" s="10"/>
      <c r="AS525" s="10"/>
    </row>
    <row r="526" ht="24.75" customHeight="1">
      <c r="A526" s="10"/>
      <c r="B526" s="10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3"/>
      <c r="AQ526" s="137"/>
      <c r="AR526" s="10"/>
      <c r="AS526" s="10"/>
    </row>
    <row r="527" ht="24.75" customHeight="1">
      <c r="A527" s="10"/>
      <c r="B527" s="10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3"/>
      <c r="AQ527" s="137"/>
      <c r="AR527" s="10"/>
      <c r="AS527" s="10"/>
    </row>
    <row r="528" ht="24.75" customHeight="1">
      <c r="A528" s="10"/>
      <c r="B528" s="10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3"/>
      <c r="AQ528" s="137"/>
      <c r="AR528" s="10"/>
      <c r="AS528" s="10"/>
    </row>
    <row r="529" ht="24.75" customHeight="1">
      <c r="A529" s="10"/>
      <c r="B529" s="10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3"/>
      <c r="AQ529" s="137"/>
      <c r="AR529" s="10"/>
      <c r="AS529" s="10"/>
    </row>
    <row r="530" ht="24.75" customHeight="1">
      <c r="A530" s="10"/>
      <c r="B530" s="10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3"/>
      <c r="AQ530" s="137"/>
      <c r="AR530" s="10"/>
      <c r="AS530" s="10"/>
    </row>
    <row r="531" ht="24.75" customHeight="1">
      <c r="A531" s="10"/>
      <c r="B531" s="10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3"/>
      <c r="AQ531" s="137"/>
      <c r="AR531" s="10"/>
      <c r="AS531" s="10"/>
    </row>
    <row r="532" ht="24.75" customHeight="1">
      <c r="A532" s="10"/>
      <c r="B532" s="10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3"/>
      <c r="AQ532" s="137"/>
      <c r="AR532" s="10"/>
      <c r="AS532" s="10"/>
    </row>
    <row r="533" ht="24.75" customHeight="1">
      <c r="A533" s="10"/>
      <c r="B533" s="10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3"/>
      <c r="AQ533" s="137"/>
      <c r="AR533" s="10"/>
      <c r="AS533" s="10"/>
    </row>
    <row r="534" ht="24.75" customHeight="1">
      <c r="A534" s="10"/>
      <c r="B534" s="10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3"/>
      <c r="AQ534" s="137"/>
      <c r="AR534" s="10"/>
      <c r="AS534" s="10"/>
    </row>
    <row r="535" ht="24.75" customHeight="1">
      <c r="A535" s="10"/>
      <c r="B535" s="10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3"/>
      <c r="AQ535" s="137"/>
      <c r="AR535" s="10"/>
      <c r="AS535" s="10"/>
    </row>
    <row r="536" ht="24.75" customHeight="1">
      <c r="A536" s="10"/>
      <c r="B536" s="10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3"/>
      <c r="AQ536" s="137"/>
      <c r="AR536" s="10"/>
      <c r="AS536" s="10"/>
    </row>
    <row r="537" ht="24.75" customHeight="1">
      <c r="A537" s="10"/>
      <c r="B537" s="10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3"/>
      <c r="AQ537" s="137"/>
      <c r="AR537" s="10"/>
      <c r="AS537" s="10"/>
    </row>
    <row r="538" ht="24.75" customHeight="1">
      <c r="A538" s="10"/>
      <c r="B538" s="10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3"/>
      <c r="AQ538" s="137"/>
      <c r="AR538" s="10"/>
      <c r="AS538" s="10"/>
    </row>
    <row r="539" ht="24.75" customHeight="1">
      <c r="A539" s="10"/>
      <c r="B539" s="10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3"/>
      <c r="AQ539" s="137"/>
      <c r="AR539" s="10"/>
      <c r="AS539" s="10"/>
    </row>
    <row r="540" ht="24.75" customHeight="1">
      <c r="A540" s="10"/>
      <c r="B540" s="10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3"/>
      <c r="AQ540" s="137"/>
      <c r="AR540" s="10"/>
      <c r="AS540" s="10"/>
    </row>
    <row r="541" ht="24.75" customHeight="1">
      <c r="A541" s="10"/>
      <c r="B541" s="10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3"/>
      <c r="AQ541" s="137"/>
      <c r="AR541" s="10"/>
      <c r="AS541" s="10"/>
    </row>
    <row r="542" ht="24.75" customHeight="1">
      <c r="A542" s="10"/>
      <c r="B542" s="10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3"/>
      <c r="AQ542" s="137"/>
      <c r="AR542" s="10"/>
      <c r="AS542" s="10"/>
    </row>
    <row r="543" ht="24.75" customHeight="1">
      <c r="A543" s="10"/>
      <c r="B543" s="10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3"/>
      <c r="AQ543" s="137"/>
      <c r="AR543" s="10"/>
      <c r="AS543" s="10"/>
    </row>
    <row r="544" ht="24.75" customHeight="1">
      <c r="A544" s="10"/>
      <c r="B544" s="10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3"/>
      <c r="AQ544" s="137"/>
      <c r="AR544" s="10"/>
      <c r="AS544" s="10"/>
    </row>
    <row r="545" ht="24.75" customHeight="1">
      <c r="A545" s="10"/>
      <c r="B545" s="10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3"/>
      <c r="AQ545" s="137"/>
      <c r="AR545" s="10"/>
      <c r="AS545" s="10"/>
    </row>
    <row r="546" ht="24.75" customHeight="1">
      <c r="A546" s="10"/>
      <c r="B546" s="10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3"/>
      <c r="AQ546" s="137"/>
      <c r="AR546" s="10"/>
      <c r="AS546" s="10"/>
    </row>
    <row r="547" ht="24.75" customHeight="1">
      <c r="A547" s="10"/>
      <c r="B547" s="10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3"/>
      <c r="AQ547" s="137"/>
      <c r="AR547" s="10"/>
      <c r="AS547" s="10"/>
    </row>
    <row r="548" ht="24.75" customHeight="1">
      <c r="A548" s="10"/>
      <c r="B548" s="10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3"/>
      <c r="AQ548" s="137"/>
      <c r="AR548" s="10"/>
      <c r="AS548" s="10"/>
    </row>
    <row r="549" ht="24.75" customHeight="1">
      <c r="A549" s="10"/>
      <c r="B549" s="10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3"/>
      <c r="AQ549" s="137"/>
      <c r="AR549" s="10"/>
      <c r="AS549" s="10"/>
    </row>
    <row r="550" ht="24.75" customHeight="1">
      <c r="A550" s="10"/>
      <c r="B550" s="10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3"/>
      <c r="AQ550" s="137"/>
      <c r="AR550" s="10"/>
      <c r="AS550" s="10"/>
    </row>
    <row r="551" ht="24.75" customHeight="1">
      <c r="A551" s="10"/>
      <c r="B551" s="10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3"/>
      <c r="AQ551" s="137"/>
      <c r="AR551" s="10"/>
      <c r="AS551" s="10"/>
    </row>
    <row r="552" ht="24.75" customHeight="1">
      <c r="A552" s="10"/>
      <c r="B552" s="10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3"/>
      <c r="AQ552" s="137"/>
      <c r="AR552" s="10"/>
      <c r="AS552" s="10"/>
    </row>
    <row r="553" ht="24.75" customHeight="1">
      <c r="A553" s="10"/>
      <c r="B553" s="10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3"/>
      <c r="AQ553" s="137"/>
      <c r="AR553" s="10"/>
      <c r="AS553" s="10"/>
    </row>
    <row r="554" ht="24.75" customHeight="1">
      <c r="A554" s="10"/>
      <c r="B554" s="10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3"/>
      <c r="AQ554" s="137"/>
      <c r="AR554" s="10"/>
      <c r="AS554" s="10"/>
    </row>
    <row r="555" ht="24.75" customHeight="1">
      <c r="A555" s="10"/>
      <c r="B555" s="10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3"/>
      <c r="AQ555" s="137"/>
      <c r="AR555" s="10"/>
      <c r="AS555" s="10"/>
    </row>
    <row r="556" ht="24.75" customHeight="1">
      <c r="A556" s="10"/>
      <c r="B556" s="10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3"/>
      <c r="AQ556" s="137"/>
      <c r="AR556" s="10"/>
      <c r="AS556" s="10"/>
    </row>
    <row r="557" ht="24.75" customHeight="1">
      <c r="A557" s="10"/>
      <c r="B557" s="10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3"/>
      <c r="AQ557" s="137"/>
      <c r="AR557" s="10"/>
      <c r="AS557" s="10"/>
    </row>
    <row r="558" ht="24.75" customHeight="1">
      <c r="A558" s="10"/>
      <c r="B558" s="10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3"/>
      <c r="AQ558" s="137"/>
      <c r="AR558" s="10"/>
      <c r="AS558" s="10"/>
    </row>
    <row r="559" ht="24.75" customHeight="1">
      <c r="A559" s="10"/>
      <c r="B559" s="10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3"/>
      <c r="AQ559" s="137"/>
      <c r="AR559" s="10"/>
      <c r="AS559" s="10"/>
    </row>
    <row r="560" ht="24.75" customHeight="1">
      <c r="A560" s="10"/>
      <c r="B560" s="10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3"/>
      <c r="AQ560" s="137"/>
      <c r="AR560" s="10"/>
      <c r="AS560" s="10"/>
    </row>
    <row r="561" ht="24.75" customHeight="1">
      <c r="A561" s="10"/>
      <c r="B561" s="10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3"/>
      <c r="AQ561" s="137"/>
      <c r="AR561" s="10"/>
      <c r="AS561" s="10"/>
    </row>
    <row r="562" ht="24.75" customHeight="1">
      <c r="A562" s="10"/>
      <c r="B562" s="10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3"/>
      <c r="AQ562" s="137"/>
      <c r="AR562" s="10"/>
      <c r="AS562" s="10"/>
    </row>
    <row r="563" ht="24.75" customHeight="1">
      <c r="A563" s="10"/>
      <c r="B563" s="10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3"/>
      <c r="AQ563" s="137"/>
      <c r="AR563" s="10"/>
      <c r="AS563" s="10"/>
    </row>
    <row r="564" ht="24.75" customHeight="1">
      <c r="A564" s="10"/>
      <c r="B564" s="10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3"/>
      <c r="AQ564" s="137"/>
      <c r="AR564" s="10"/>
      <c r="AS564" s="10"/>
    </row>
    <row r="565" ht="24.75" customHeight="1">
      <c r="A565" s="10"/>
      <c r="B565" s="10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3"/>
      <c r="AQ565" s="137"/>
      <c r="AR565" s="10"/>
      <c r="AS565" s="10"/>
    </row>
    <row r="566" ht="24.75" customHeight="1">
      <c r="A566" s="10"/>
      <c r="B566" s="10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3"/>
      <c r="AQ566" s="137"/>
      <c r="AR566" s="10"/>
      <c r="AS566" s="10"/>
    </row>
    <row r="567" ht="24.75" customHeight="1">
      <c r="A567" s="10"/>
      <c r="B567" s="10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3"/>
      <c r="AQ567" s="137"/>
      <c r="AR567" s="10"/>
      <c r="AS567" s="10"/>
    </row>
    <row r="568" ht="24.75" customHeight="1">
      <c r="A568" s="10"/>
      <c r="B568" s="10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3"/>
      <c r="AQ568" s="137"/>
      <c r="AR568" s="10"/>
      <c r="AS568" s="10"/>
    </row>
    <row r="569" ht="24.75" customHeight="1">
      <c r="A569" s="10"/>
      <c r="B569" s="10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3"/>
      <c r="AQ569" s="137"/>
      <c r="AR569" s="10"/>
      <c r="AS569" s="10"/>
    </row>
    <row r="570" ht="24.75" customHeight="1">
      <c r="A570" s="10"/>
      <c r="B570" s="10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3"/>
      <c r="AQ570" s="137"/>
      <c r="AR570" s="10"/>
      <c r="AS570" s="10"/>
    </row>
    <row r="571" ht="24.75" customHeight="1">
      <c r="A571" s="10"/>
      <c r="B571" s="10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3"/>
      <c r="AQ571" s="137"/>
      <c r="AR571" s="10"/>
      <c r="AS571" s="10"/>
    </row>
    <row r="572" ht="24.75" customHeight="1">
      <c r="A572" s="10"/>
      <c r="B572" s="10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3"/>
      <c r="AQ572" s="137"/>
      <c r="AR572" s="10"/>
      <c r="AS572" s="10"/>
    </row>
    <row r="573" ht="24.75" customHeight="1">
      <c r="A573" s="10"/>
      <c r="B573" s="10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3"/>
      <c r="AQ573" s="137"/>
      <c r="AR573" s="10"/>
      <c r="AS573" s="10"/>
    </row>
    <row r="574" ht="24.75" customHeight="1">
      <c r="A574" s="10"/>
      <c r="B574" s="10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3"/>
      <c r="AQ574" s="137"/>
      <c r="AR574" s="10"/>
      <c r="AS574" s="10"/>
    </row>
    <row r="575" ht="24.75" customHeight="1">
      <c r="A575" s="10"/>
      <c r="B575" s="10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3"/>
      <c r="AQ575" s="137"/>
      <c r="AR575" s="10"/>
      <c r="AS575" s="10"/>
    </row>
    <row r="576" ht="24.75" customHeight="1">
      <c r="A576" s="10"/>
      <c r="B576" s="10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3"/>
      <c r="AQ576" s="137"/>
      <c r="AR576" s="10"/>
      <c r="AS576" s="10"/>
    </row>
    <row r="577" ht="24.75" customHeight="1">
      <c r="A577" s="10"/>
      <c r="B577" s="10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3"/>
      <c r="AQ577" s="137"/>
      <c r="AR577" s="10"/>
      <c r="AS577" s="10"/>
    </row>
    <row r="578" ht="24.75" customHeight="1">
      <c r="A578" s="10"/>
      <c r="B578" s="10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3"/>
      <c r="AQ578" s="137"/>
      <c r="AR578" s="10"/>
      <c r="AS578" s="10"/>
    </row>
    <row r="579" ht="24.75" customHeight="1">
      <c r="A579" s="10"/>
      <c r="B579" s="10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3"/>
      <c r="AQ579" s="137"/>
      <c r="AR579" s="10"/>
      <c r="AS579" s="10"/>
    </row>
    <row r="580" ht="24.75" customHeight="1">
      <c r="A580" s="10"/>
      <c r="B580" s="10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3"/>
      <c r="AQ580" s="137"/>
      <c r="AR580" s="10"/>
      <c r="AS580" s="10"/>
    </row>
    <row r="581" ht="24.75" customHeight="1">
      <c r="A581" s="10"/>
      <c r="B581" s="10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3"/>
      <c r="AQ581" s="137"/>
      <c r="AR581" s="10"/>
      <c r="AS581" s="10"/>
    </row>
    <row r="582" ht="24.75" customHeight="1">
      <c r="A582" s="10"/>
      <c r="B582" s="10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3"/>
      <c r="AQ582" s="137"/>
      <c r="AR582" s="10"/>
      <c r="AS582" s="10"/>
    </row>
    <row r="583" ht="24.75" customHeight="1">
      <c r="A583" s="10"/>
      <c r="B583" s="10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3"/>
      <c r="AQ583" s="137"/>
      <c r="AR583" s="10"/>
      <c r="AS583" s="10"/>
    </row>
    <row r="584" ht="24.75" customHeight="1">
      <c r="A584" s="10"/>
      <c r="B584" s="10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3"/>
      <c r="AQ584" s="137"/>
      <c r="AR584" s="10"/>
      <c r="AS584" s="10"/>
    </row>
    <row r="585" ht="24.75" customHeight="1">
      <c r="A585" s="10"/>
      <c r="B585" s="10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3"/>
      <c r="AQ585" s="137"/>
      <c r="AR585" s="10"/>
      <c r="AS585" s="10"/>
    </row>
    <row r="586" ht="24.75" customHeight="1">
      <c r="A586" s="10"/>
      <c r="B586" s="10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3"/>
      <c r="AQ586" s="137"/>
      <c r="AR586" s="10"/>
      <c r="AS586" s="10"/>
    </row>
    <row r="587" ht="24.75" customHeight="1">
      <c r="A587" s="10"/>
      <c r="B587" s="10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3"/>
      <c r="AQ587" s="137"/>
      <c r="AR587" s="10"/>
      <c r="AS587" s="10"/>
    </row>
    <row r="588" ht="24.75" customHeight="1">
      <c r="A588" s="10"/>
      <c r="B588" s="10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3"/>
      <c r="AQ588" s="137"/>
      <c r="AR588" s="10"/>
      <c r="AS588" s="10"/>
    </row>
    <row r="589" ht="24.75" customHeight="1">
      <c r="A589" s="10"/>
      <c r="B589" s="10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3"/>
      <c r="AQ589" s="137"/>
      <c r="AR589" s="10"/>
      <c r="AS589" s="10"/>
    </row>
    <row r="590" ht="24.75" customHeight="1">
      <c r="A590" s="10"/>
      <c r="B590" s="10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3"/>
      <c r="AQ590" s="137"/>
      <c r="AR590" s="10"/>
      <c r="AS590" s="10"/>
    </row>
    <row r="591" ht="24.75" customHeight="1">
      <c r="A591" s="10"/>
      <c r="B591" s="10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3"/>
      <c r="AQ591" s="137"/>
      <c r="AR591" s="10"/>
      <c r="AS591" s="10"/>
    </row>
    <row r="592" ht="24.75" customHeight="1">
      <c r="A592" s="10"/>
      <c r="B592" s="10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3"/>
      <c r="AQ592" s="137"/>
      <c r="AR592" s="10"/>
      <c r="AS592" s="10"/>
    </row>
    <row r="593" ht="24.75" customHeight="1">
      <c r="A593" s="10"/>
      <c r="B593" s="10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3"/>
      <c r="AQ593" s="137"/>
      <c r="AR593" s="10"/>
      <c r="AS593" s="10"/>
    </row>
    <row r="594" ht="24.75" customHeight="1">
      <c r="A594" s="10"/>
      <c r="B594" s="10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3"/>
      <c r="AQ594" s="137"/>
      <c r="AR594" s="10"/>
      <c r="AS594" s="10"/>
    </row>
    <row r="595" ht="24.75" customHeight="1">
      <c r="A595" s="10"/>
      <c r="B595" s="10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3"/>
      <c r="AQ595" s="137"/>
      <c r="AR595" s="10"/>
      <c r="AS595" s="10"/>
    </row>
    <row r="596" ht="24.75" customHeight="1">
      <c r="A596" s="10"/>
      <c r="B596" s="10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3"/>
      <c r="AQ596" s="137"/>
      <c r="AR596" s="10"/>
      <c r="AS596" s="10"/>
    </row>
    <row r="597" ht="24.75" customHeight="1">
      <c r="A597" s="10"/>
      <c r="B597" s="10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3"/>
      <c r="AQ597" s="137"/>
      <c r="AR597" s="10"/>
      <c r="AS597" s="10"/>
    </row>
    <row r="598" ht="24.75" customHeight="1">
      <c r="A598" s="10"/>
      <c r="B598" s="10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3"/>
      <c r="AQ598" s="137"/>
      <c r="AR598" s="10"/>
      <c r="AS598" s="10"/>
    </row>
    <row r="599" ht="24.75" customHeight="1">
      <c r="A599" s="10"/>
      <c r="B599" s="10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3"/>
      <c r="AQ599" s="137"/>
      <c r="AR599" s="10"/>
      <c r="AS599" s="10"/>
    </row>
    <row r="600" ht="24.75" customHeight="1">
      <c r="A600" s="10"/>
      <c r="B600" s="10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3"/>
      <c r="AQ600" s="137"/>
      <c r="AR600" s="10"/>
      <c r="AS600" s="10"/>
    </row>
    <row r="601" ht="24.75" customHeight="1">
      <c r="A601" s="10"/>
      <c r="B601" s="10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3"/>
      <c r="AQ601" s="137"/>
      <c r="AR601" s="10"/>
      <c r="AS601" s="10"/>
    </row>
    <row r="602" ht="24.75" customHeight="1">
      <c r="A602" s="10"/>
      <c r="B602" s="10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3"/>
      <c r="AQ602" s="137"/>
      <c r="AR602" s="10"/>
      <c r="AS602" s="10"/>
    </row>
    <row r="603" ht="24.75" customHeight="1">
      <c r="A603" s="10"/>
      <c r="B603" s="10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3"/>
      <c r="AQ603" s="137"/>
      <c r="AR603" s="10"/>
      <c r="AS603" s="10"/>
    </row>
    <row r="604" ht="24.75" customHeight="1">
      <c r="A604" s="10"/>
      <c r="B604" s="10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3"/>
      <c r="AQ604" s="137"/>
      <c r="AR604" s="10"/>
      <c r="AS604" s="10"/>
    </row>
    <row r="605" ht="24.75" customHeight="1">
      <c r="A605" s="10"/>
      <c r="B605" s="10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3"/>
      <c r="AQ605" s="137"/>
      <c r="AR605" s="10"/>
      <c r="AS605" s="10"/>
    </row>
    <row r="606" ht="24.75" customHeight="1">
      <c r="A606" s="10"/>
      <c r="B606" s="10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3"/>
      <c r="AQ606" s="137"/>
      <c r="AR606" s="10"/>
      <c r="AS606" s="10"/>
    </row>
    <row r="607" ht="24.75" customHeight="1">
      <c r="A607" s="10"/>
      <c r="B607" s="10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3"/>
      <c r="AQ607" s="137"/>
      <c r="AR607" s="10"/>
      <c r="AS607" s="10"/>
    </row>
    <row r="608" ht="24.75" customHeight="1">
      <c r="A608" s="10"/>
      <c r="B608" s="10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3"/>
      <c r="AQ608" s="137"/>
      <c r="AR608" s="10"/>
      <c r="AS608" s="10"/>
    </row>
    <row r="609" ht="24.75" customHeight="1">
      <c r="A609" s="10"/>
      <c r="B609" s="10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3"/>
      <c r="AQ609" s="137"/>
      <c r="AR609" s="10"/>
      <c r="AS609" s="10"/>
    </row>
    <row r="610" ht="24.75" customHeight="1">
      <c r="A610" s="10"/>
      <c r="B610" s="10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3"/>
      <c r="AQ610" s="137"/>
      <c r="AR610" s="10"/>
      <c r="AS610" s="10"/>
    </row>
    <row r="611" ht="24.75" customHeight="1">
      <c r="A611" s="10"/>
      <c r="B611" s="10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3"/>
      <c r="AQ611" s="137"/>
      <c r="AR611" s="10"/>
      <c r="AS611" s="10"/>
    </row>
    <row r="612" ht="24.75" customHeight="1">
      <c r="A612" s="10"/>
      <c r="B612" s="10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3"/>
      <c r="AQ612" s="137"/>
      <c r="AR612" s="10"/>
      <c r="AS612" s="10"/>
    </row>
    <row r="613" ht="24.75" customHeight="1">
      <c r="A613" s="10"/>
      <c r="B613" s="10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3"/>
      <c r="AQ613" s="137"/>
      <c r="AR613" s="10"/>
      <c r="AS613" s="10"/>
    </row>
    <row r="614" ht="24.75" customHeight="1">
      <c r="A614" s="10"/>
      <c r="B614" s="10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3"/>
      <c r="AQ614" s="137"/>
      <c r="AR614" s="10"/>
      <c r="AS614" s="10"/>
    </row>
    <row r="615" ht="24.75" customHeight="1">
      <c r="A615" s="10"/>
      <c r="B615" s="10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3"/>
      <c r="AQ615" s="137"/>
      <c r="AR615" s="10"/>
      <c r="AS615" s="10"/>
    </row>
    <row r="616" ht="24.75" customHeight="1">
      <c r="A616" s="10"/>
      <c r="B616" s="10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3"/>
      <c r="AQ616" s="137"/>
      <c r="AR616" s="10"/>
      <c r="AS616" s="10"/>
    </row>
    <row r="617" ht="24.75" customHeight="1">
      <c r="A617" s="10"/>
      <c r="B617" s="10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3"/>
      <c r="AQ617" s="137"/>
      <c r="AR617" s="10"/>
      <c r="AS617" s="10"/>
    </row>
    <row r="618" ht="24.75" customHeight="1">
      <c r="A618" s="10"/>
      <c r="B618" s="10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3"/>
      <c r="AQ618" s="137"/>
      <c r="AR618" s="10"/>
      <c r="AS618" s="10"/>
    </row>
    <row r="619" ht="24.75" customHeight="1">
      <c r="A619" s="10"/>
      <c r="B619" s="10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3"/>
      <c r="AQ619" s="137"/>
      <c r="AR619" s="10"/>
      <c r="AS619" s="10"/>
    </row>
    <row r="620" ht="24.75" customHeight="1">
      <c r="A620" s="10"/>
      <c r="B620" s="10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3"/>
      <c r="AQ620" s="137"/>
      <c r="AR620" s="10"/>
      <c r="AS620" s="10"/>
    </row>
    <row r="621" ht="24.75" customHeight="1">
      <c r="A621" s="10"/>
      <c r="B621" s="10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3"/>
      <c r="AQ621" s="137"/>
      <c r="AR621" s="10"/>
      <c r="AS621" s="10"/>
    </row>
    <row r="622" ht="24.75" customHeight="1">
      <c r="A622" s="10"/>
      <c r="B622" s="10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3"/>
      <c r="AQ622" s="137"/>
      <c r="AR622" s="10"/>
      <c r="AS622" s="10"/>
    </row>
    <row r="623" ht="24.75" customHeight="1">
      <c r="A623" s="10"/>
      <c r="B623" s="10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3"/>
      <c r="AQ623" s="137"/>
      <c r="AR623" s="10"/>
      <c r="AS623" s="10"/>
    </row>
    <row r="624" ht="24.75" customHeight="1">
      <c r="A624" s="10"/>
      <c r="B624" s="10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3"/>
      <c r="AQ624" s="137"/>
      <c r="AR624" s="10"/>
      <c r="AS624" s="10"/>
    </row>
    <row r="625" ht="24.75" customHeight="1">
      <c r="A625" s="10"/>
      <c r="B625" s="10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3"/>
      <c r="AQ625" s="137"/>
      <c r="AR625" s="10"/>
      <c r="AS625" s="10"/>
    </row>
    <row r="626" ht="24.75" customHeight="1">
      <c r="A626" s="10"/>
      <c r="B626" s="10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3"/>
      <c r="AQ626" s="137"/>
      <c r="AR626" s="10"/>
      <c r="AS626" s="10"/>
    </row>
    <row r="627" ht="24.75" customHeight="1">
      <c r="A627" s="10"/>
      <c r="B627" s="10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3"/>
      <c r="AQ627" s="137"/>
      <c r="AR627" s="10"/>
      <c r="AS627" s="10"/>
    </row>
    <row r="628" ht="24.75" customHeight="1">
      <c r="A628" s="10"/>
      <c r="B628" s="10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3"/>
      <c r="AQ628" s="137"/>
      <c r="AR628" s="10"/>
      <c r="AS628" s="10"/>
    </row>
    <row r="629" ht="24.75" customHeight="1">
      <c r="A629" s="10"/>
      <c r="B629" s="10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3"/>
      <c r="AQ629" s="137"/>
      <c r="AR629" s="10"/>
      <c r="AS629" s="10"/>
    </row>
    <row r="630" ht="24.75" customHeight="1">
      <c r="A630" s="10"/>
      <c r="B630" s="10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3"/>
      <c r="AQ630" s="137"/>
      <c r="AR630" s="10"/>
      <c r="AS630" s="10"/>
    </row>
    <row r="631" ht="24.75" customHeight="1">
      <c r="A631" s="10"/>
      <c r="B631" s="10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3"/>
      <c r="AQ631" s="137"/>
      <c r="AR631" s="10"/>
      <c r="AS631" s="10"/>
    </row>
    <row r="632" ht="24.75" customHeight="1">
      <c r="A632" s="10"/>
      <c r="B632" s="10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3"/>
      <c r="AQ632" s="137"/>
      <c r="AR632" s="10"/>
      <c r="AS632" s="10"/>
    </row>
    <row r="633" ht="24.75" customHeight="1">
      <c r="A633" s="10"/>
      <c r="B633" s="10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3"/>
      <c r="AQ633" s="137"/>
      <c r="AR633" s="10"/>
      <c r="AS633" s="10"/>
    </row>
    <row r="634" ht="24.75" customHeight="1">
      <c r="A634" s="10"/>
      <c r="B634" s="10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3"/>
      <c r="AQ634" s="137"/>
      <c r="AR634" s="10"/>
      <c r="AS634" s="10"/>
    </row>
    <row r="635" ht="24.75" customHeight="1">
      <c r="A635" s="10"/>
      <c r="B635" s="10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3"/>
      <c r="AQ635" s="137"/>
      <c r="AR635" s="10"/>
      <c r="AS635" s="10"/>
    </row>
    <row r="636" ht="24.75" customHeight="1">
      <c r="A636" s="10"/>
      <c r="B636" s="10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3"/>
      <c r="AQ636" s="137"/>
      <c r="AR636" s="10"/>
      <c r="AS636" s="10"/>
    </row>
    <row r="637" ht="24.75" customHeight="1">
      <c r="A637" s="10"/>
      <c r="B637" s="10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3"/>
      <c r="AQ637" s="137"/>
      <c r="AR637" s="10"/>
      <c r="AS637" s="10"/>
    </row>
    <row r="638" ht="24.75" customHeight="1">
      <c r="A638" s="10"/>
      <c r="B638" s="10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3"/>
      <c r="AQ638" s="137"/>
      <c r="AR638" s="10"/>
      <c r="AS638" s="10"/>
    </row>
    <row r="639" ht="24.75" customHeight="1">
      <c r="A639" s="10"/>
      <c r="B639" s="10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3"/>
      <c r="AQ639" s="137"/>
      <c r="AR639" s="10"/>
      <c r="AS639" s="10"/>
    </row>
    <row r="640" ht="24.75" customHeight="1">
      <c r="A640" s="10"/>
      <c r="B640" s="10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3"/>
      <c r="AQ640" s="137"/>
      <c r="AR640" s="10"/>
      <c r="AS640" s="10"/>
    </row>
    <row r="641" ht="24.75" customHeight="1">
      <c r="A641" s="10"/>
      <c r="B641" s="10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3"/>
      <c r="AQ641" s="137"/>
      <c r="AR641" s="10"/>
      <c r="AS641" s="10"/>
    </row>
    <row r="642" ht="24.75" customHeight="1">
      <c r="A642" s="10"/>
      <c r="B642" s="10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3"/>
      <c r="AQ642" s="137"/>
      <c r="AR642" s="10"/>
      <c r="AS642" s="10"/>
    </row>
    <row r="643" ht="24.75" customHeight="1">
      <c r="A643" s="10"/>
      <c r="B643" s="10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3"/>
      <c r="AQ643" s="137"/>
      <c r="AR643" s="10"/>
      <c r="AS643" s="10"/>
    </row>
    <row r="644" ht="24.75" customHeight="1">
      <c r="A644" s="10"/>
      <c r="B644" s="10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3"/>
      <c r="AQ644" s="137"/>
      <c r="AR644" s="10"/>
      <c r="AS644" s="10"/>
    </row>
    <row r="645" ht="24.75" customHeight="1">
      <c r="A645" s="10"/>
      <c r="B645" s="10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3"/>
      <c r="AQ645" s="137"/>
      <c r="AR645" s="10"/>
      <c r="AS645" s="10"/>
    </row>
    <row r="646" ht="24.75" customHeight="1">
      <c r="A646" s="10"/>
      <c r="B646" s="10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3"/>
      <c r="AQ646" s="137"/>
      <c r="AR646" s="10"/>
      <c r="AS646" s="10"/>
    </row>
    <row r="647" ht="24.75" customHeight="1">
      <c r="A647" s="10"/>
      <c r="B647" s="10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3"/>
      <c r="AQ647" s="137"/>
      <c r="AR647" s="10"/>
      <c r="AS647" s="10"/>
    </row>
    <row r="648" ht="24.75" customHeight="1">
      <c r="A648" s="10"/>
      <c r="B648" s="10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3"/>
      <c r="AQ648" s="137"/>
      <c r="AR648" s="10"/>
      <c r="AS648" s="10"/>
    </row>
    <row r="649" ht="24.75" customHeight="1">
      <c r="A649" s="10"/>
      <c r="B649" s="10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3"/>
      <c r="AQ649" s="137"/>
      <c r="AR649" s="10"/>
      <c r="AS649" s="10"/>
    </row>
    <row r="650" ht="24.75" customHeight="1">
      <c r="A650" s="10"/>
      <c r="B650" s="10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3"/>
      <c r="AQ650" s="137"/>
      <c r="AR650" s="10"/>
      <c r="AS650" s="10"/>
    </row>
    <row r="651" ht="24.75" customHeight="1">
      <c r="A651" s="10"/>
      <c r="B651" s="10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3"/>
      <c r="AQ651" s="137"/>
      <c r="AR651" s="10"/>
      <c r="AS651" s="10"/>
    </row>
    <row r="652" ht="24.75" customHeight="1">
      <c r="A652" s="10"/>
      <c r="B652" s="10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3"/>
      <c r="AQ652" s="137"/>
      <c r="AR652" s="10"/>
      <c r="AS652" s="10"/>
    </row>
    <row r="653" ht="24.75" customHeight="1">
      <c r="A653" s="10"/>
      <c r="B653" s="10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3"/>
      <c r="AQ653" s="137"/>
      <c r="AR653" s="10"/>
      <c r="AS653" s="10"/>
    </row>
    <row r="654" ht="24.75" customHeight="1">
      <c r="A654" s="10"/>
      <c r="B654" s="10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3"/>
      <c r="AQ654" s="137"/>
      <c r="AR654" s="10"/>
      <c r="AS654" s="10"/>
    </row>
    <row r="655" ht="24.75" customHeight="1">
      <c r="A655" s="10"/>
      <c r="B655" s="10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3"/>
      <c r="AQ655" s="137"/>
      <c r="AR655" s="10"/>
      <c r="AS655" s="10"/>
    </row>
    <row r="656" ht="24.75" customHeight="1">
      <c r="A656" s="10"/>
      <c r="B656" s="10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3"/>
      <c r="AQ656" s="137"/>
      <c r="AR656" s="10"/>
      <c r="AS656" s="10"/>
    </row>
    <row r="657" ht="24.75" customHeight="1">
      <c r="A657" s="10"/>
      <c r="B657" s="10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3"/>
      <c r="AQ657" s="137"/>
      <c r="AR657" s="10"/>
      <c r="AS657" s="10"/>
    </row>
    <row r="658" ht="24.75" customHeight="1">
      <c r="A658" s="10"/>
      <c r="B658" s="10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3"/>
      <c r="AQ658" s="137"/>
      <c r="AR658" s="10"/>
      <c r="AS658" s="10"/>
    </row>
    <row r="659" ht="24.75" customHeight="1">
      <c r="A659" s="10"/>
      <c r="B659" s="10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3"/>
      <c r="AQ659" s="137"/>
      <c r="AR659" s="10"/>
      <c r="AS659" s="10"/>
    </row>
    <row r="660" ht="24.75" customHeight="1">
      <c r="A660" s="10"/>
      <c r="B660" s="10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3"/>
      <c r="AQ660" s="137"/>
      <c r="AR660" s="10"/>
      <c r="AS660" s="10"/>
    </row>
    <row r="661" ht="24.75" customHeight="1">
      <c r="A661" s="10"/>
      <c r="B661" s="10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3"/>
      <c r="AQ661" s="137"/>
      <c r="AR661" s="10"/>
      <c r="AS661" s="10"/>
    </row>
    <row r="662" ht="24.75" customHeight="1">
      <c r="A662" s="10"/>
      <c r="B662" s="10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3"/>
      <c r="AQ662" s="137"/>
      <c r="AR662" s="10"/>
      <c r="AS662" s="10"/>
    </row>
    <row r="663" ht="24.75" customHeight="1">
      <c r="A663" s="10"/>
      <c r="B663" s="10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3"/>
      <c r="AQ663" s="137"/>
      <c r="AR663" s="10"/>
      <c r="AS663" s="10"/>
    </row>
    <row r="664" ht="24.75" customHeight="1">
      <c r="A664" s="10"/>
      <c r="B664" s="10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3"/>
      <c r="AQ664" s="137"/>
      <c r="AR664" s="10"/>
      <c r="AS664" s="10"/>
    </row>
    <row r="665" ht="24.75" customHeight="1">
      <c r="A665" s="10"/>
      <c r="B665" s="10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3"/>
      <c r="AQ665" s="137"/>
      <c r="AR665" s="10"/>
      <c r="AS665" s="10"/>
    </row>
    <row r="666" ht="24.75" customHeight="1">
      <c r="A666" s="10"/>
      <c r="B666" s="10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3"/>
      <c r="AQ666" s="137"/>
      <c r="AR666" s="10"/>
      <c r="AS666" s="10"/>
    </row>
    <row r="667" ht="24.75" customHeight="1">
      <c r="A667" s="10"/>
      <c r="B667" s="10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3"/>
      <c r="AQ667" s="137"/>
      <c r="AR667" s="10"/>
      <c r="AS667" s="10"/>
    </row>
    <row r="668" ht="24.75" customHeight="1">
      <c r="A668" s="10"/>
      <c r="B668" s="10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3"/>
      <c r="AQ668" s="137"/>
      <c r="AR668" s="10"/>
      <c r="AS668" s="10"/>
    </row>
    <row r="669" ht="24.75" customHeight="1">
      <c r="A669" s="10"/>
      <c r="B669" s="10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3"/>
      <c r="AQ669" s="137"/>
      <c r="AR669" s="10"/>
      <c r="AS669" s="10"/>
    </row>
    <row r="670" ht="24.75" customHeight="1">
      <c r="A670" s="10"/>
      <c r="B670" s="10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3"/>
      <c r="AQ670" s="137"/>
      <c r="AR670" s="10"/>
      <c r="AS670" s="10"/>
    </row>
    <row r="671" ht="24.75" customHeight="1">
      <c r="A671" s="10"/>
      <c r="B671" s="10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3"/>
      <c r="AQ671" s="137"/>
      <c r="AR671" s="10"/>
      <c r="AS671" s="10"/>
    </row>
    <row r="672" ht="24.75" customHeight="1">
      <c r="A672" s="10"/>
      <c r="B672" s="10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3"/>
      <c r="AQ672" s="137"/>
      <c r="AR672" s="10"/>
      <c r="AS672" s="10"/>
    </row>
    <row r="673" ht="24.75" customHeight="1">
      <c r="A673" s="10"/>
      <c r="B673" s="10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3"/>
      <c r="AQ673" s="137"/>
      <c r="AR673" s="10"/>
      <c r="AS673" s="10"/>
    </row>
    <row r="674" ht="24.75" customHeight="1">
      <c r="A674" s="10"/>
      <c r="B674" s="10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3"/>
      <c r="AQ674" s="137"/>
      <c r="AR674" s="10"/>
      <c r="AS674" s="10"/>
    </row>
    <row r="675" ht="24.75" customHeight="1">
      <c r="A675" s="10"/>
      <c r="B675" s="10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3"/>
      <c r="AQ675" s="137"/>
      <c r="AR675" s="10"/>
      <c r="AS675" s="10"/>
    </row>
    <row r="676" ht="24.75" customHeight="1">
      <c r="A676" s="10"/>
      <c r="B676" s="10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3"/>
      <c r="AQ676" s="137"/>
      <c r="AR676" s="10"/>
      <c r="AS676" s="10"/>
    </row>
    <row r="677" ht="24.75" customHeight="1">
      <c r="A677" s="10"/>
      <c r="B677" s="10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3"/>
      <c r="AQ677" s="137"/>
      <c r="AR677" s="10"/>
      <c r="AS677" s="10"/>
    </row>
    <row r="678" ht="24.75" customHeight="1">
      <c r="A678" s="10"/>
      <c r="B678" s="10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3"/>
      <c r="AQ678" s="137"/>
      <c r="AR678" s="10"/>
      <c r="AS678" s="10"/>
    </row>
    <row r="679" ht="24.75" customHeight="1">
      <c r="A679" s="10"/>
      <c r="B679" s="10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3"/>
      <c r="AQ679" s="137"/>
      <c r="AR679" s="10"/>
      <c r="AS679" s="10"/>
    </row>
    <row r="680" ht="24.75" customHeight="1">
      <c r="A680" s="10"/>
      <c r="B680" s="10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3"/>
      <c r="AQ680" s="137"/>
      <c r="AR680" s="10"/>
      <c r="AS680" s="10"/>
    </row>
    <row r="681" ht="24.75" customHeight="1">
      <c r="A681" s="10"/>
      <c r="B681" s="10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3"/>
      <c r="AQ681" s="137"/>
      <c r="AR681" s="10"/>
      <c r="AS681" s="10"/>
    </row>
    <row r="682" ht="24.75" customHeight="1">
      <c r="A682" s="10"/>
      <c r="B682" s="10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3"/>
      <c r="AQ682" s="137"/>
      <c r="AR682" s="10"/>
      <c r="AS682" s="10"/>
    </row>
    <row r="683" ht="24.75" customHeight="1">
      <c r="A683" s="10"/>
      <c r="B683" s="10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3"/>
      <c r="AQ683" s="137"/>
      <c r="AR683" s="10"/>
      <c r="AS683" s="10"/>
    </row>
    <row r="684" ht="24.75" customHeight="1">
      <c r="A684" s="10"/>
      <c r="B684" s="10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3"/>
      <c r="AQ684" s="137"/>
      <c r="AR684" s="10"/>
      <c r="AS684" s="10"/>
    </row>
    <row r="685" ht="24.75" customHeight="1">
      <c r="A685" s="10"/>
      <c r="B685" s="10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3"/>
      <c r="AQ685" s="137"/>
      <c r="AR685" s="10"/>
      <c r="AS685" s="10"/>
    </row>
    <row r="686" ht="24.75" customHeight="1">
      <c r="A686" s="10"/>
      <c r="B686" s="10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3"/>
      <c r="AQ686" s="137"/>
      <c r="AR686" s="10"/>
      <c r="AS686" s="10"/>
    </row>
    <row r="687" ht="24.75" customHeight="1">
      <c r="A687" s="10"/>
      <c r="B687" s="10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3"/>
      <c r="AQ687" s="137"/>
      <c r="AR687" s="10"/>
      <c r="AS687" s="10"/>
    </row>
    <row r="688" ht="24.75" customHeight="1">
      <c r="A688" s="10"/>
      <c r="B688" s="10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3"/>
      <c r="AQ688" s="137"/>
      <c r="AR688" s="10"/>
      <c r="AS688" s="10"/>
    </row>
    <row r="689" ht="24.75" customHeight="1">
      <c r="A689" s="10"/>
      <c r="B689" s="10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3"/>
      <c r="AQ689" s="137"/>
      <c r="AR689" s="10"/>
      <c r="AS689" s="10"/>
    </row>
    <row r="690" ht="24.75" customHeight="1">
      <c r="A690" s="10"/>
      <c r="B690" s="10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3"/>
      <c r="AQ690" s="137"/>
      <c r="AR690" s="10"/>
      <c r="AS690" s="10"/>
    </row>
    <row r="691" ht="24.75" customHeight="1">
      <c r="A691" s="10"/>
      <c r="B691" s="10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3"/>
      <c r="AQ691" s="137"/>
      <c r="AR691" s="10"/>
      <c r="AS691" s="10"/>
    </row>
    <row r="692" ht="24.75" customHeight="1">
      <c r="A692" s="10"/>
      <c r="B692" s="10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3"/>
      <c r="AQ692" s="137"/>
      <c r="AR692" s="10"/>
      <c r="AS692" s="10"/>
    </row>
    <row r="693" ht="24.75" customHeight="1">
      <c r="A693" s="10"/>
      <c r="B693" s="10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3"/>
      <c r="AQ693" s="137"/>
      <c r="AR693" s="10"/>
      <c r="AS693" s="10"/>
    </row>
    <row r="694" ht="24.75" customHeight="1">
      <c r="A694" s="10"/>
      <c r="B694" s="10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3"/>
      <c r="AQ694" s="137"/>
      <c r="AR694" s="10"/>
      <c r="AS694" s="10"/>
    </row>
    <row r="695" ht="24.75" customHeight="1">
      <c r="A695" s="10"/>
      <c r="B695" s="10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3"/>
      <c r="AQ695" s="137"/>
      <c r="AR695" s="10"/>
      <c r="AS695" s="10"/>
    </row>
    <row r="696" ht="24.75" customHeight="1">
      <c r="A696" s="10"/>
      <c r="B696" s="10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3"/>
      <c r="AQ696" s="137"/>
      <c r="AR696" s="10"/>
      <c r="AS696" s="10"/>
    </row>
    <row r="697" ht="24.75" customHeight="1">
      <c r="A697" s="10"/>
      <c r="B697" s="10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3"/>
      <c r="AQ697" s="137"/>
      <c r="AR697" s="10"/>
      <c r="AS697" s="10"/>
    </row>
    <row r="698" ht="24.75" customHeight="1">
      <c r="A698" s="10"/>
      <c r="B698" s="10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3"/>
      <c r="AQ698" s="137"/>
      <c r="AR698" s="10"/>
      <c r="AS698" s="10"/>
    </row>
    <row r="699" ht="24.75" customHeight="1">
      <c r="A699" s="10"/>
      <c r="B699" s="10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3"/>
      <c r="AQ699" s="137"/>
      <c r="AR699" s="10"/>
      <c r="AS699" s="10"/>
    </row>
    <row r="700" ht="24.75" customHeight="1">
      <c r="A700" s="10"/>
      <c r="B700" s="10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3"/>
      <c r="AQ700" s="137"/>
      <c r="AR700" s="10"/>
      <c r="AS700" s="10"/>
    </row>
    <row r="701" ht="24.75" customHeight="1">
      <c r="A701" s="10"/>
      <c r="B701" s="10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3"/>
      <c r="AQ701" s="137"/>
      <c r="AR701" s="10"/>
      <c r="AS701" s="10"/>
    </row>
    <row r="702" ht="24.75" customHeight="1">
      <c r="A702" s="10"/>
      <c r="B702" s="10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3"/>
      <c r="AQ702" s="137"/>
      <c r="AR702" s="10"/>
      <c r="AS702" s="10"/>
    </row>
    <row r="703" ht="24.75" customHeight="1">
      <c r="A703" s="10"/>
      <c r="B703" s="10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3"/>
      <c r="AQ703" s="137"/>
      <c r="AR703" s="10"/>
      <c r="AS703" s="10"/>
    </row>
    <row r="704" ht="24.75" customHeight="1">
      <c r="A704" s="10"/>
      <c r="B704" s="10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3"/>
      <c r="AQ704" s="137"/>
      <c r="AR704" s="10"/>
      <c r="AS704" s="10"/>
    </row>
    <row r="705" ht="24.75" customHeight="1">
      <c r="A705" s="10"/>
      <c r="B705" s="10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3"/>
      <c r="AQ705" s="137"/>
      <c r="AR705" s="10"/>
      <c r="AS705" s="10"/>
    </row>
    <row r="706" ht="24.75" customHeight="1">
      <c r="A706" s="10"/>
      <c r="B706" s="10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3"/>
      <c r="AQ706" s="137"/>
      <c r="AR706" s="10"/>
      <c r="AS706" s="10"/>
    </row>
    <row r="707" ht="24.75" customHeight="1">
      <c r="A707" s="10"/>
      <c r="B707" s="10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3"/>
      <c r="AQ707" s="137"/>
      <c r="AR707" s="10"/>
      <c r="AS707" s="10"/>
    </row>
    <row r="708" ht="24.75" customHeight="1">
      <c r="A708" s="10"/>
      <c r="B708" s="10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3"/>
      <c r="AQ708" s="137"/>
      <c r="AR708" s="10"/>
      <c r="AS708" s="10"/>
    </row>
    <row r="709" ht="24.75" customHeight="1">
      <c r="A709" s="10"/>
      <c r="B709" s="10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3"/>
      <c r="AQ709" s="137"/>
      <c r="AR709" s="10"/>
      <c r="AS709" s="10"/>
    </row>
    <row r="710" ht="24.75" customHeight="1">
      <c r="A710" s="10"/>
      <c r="B710" s="10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3"/>
      <c r="AQ710" s="137"/>
      <c r="AR710" s="10"/>
      <c r="AS710" s="10"/>
    </row>
    <row r="711" ht="24.75" customHeight="1">
      <c r="A711" s="10"/>
      <c r="B711" s="10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3"/>
      <c r="AQ711" s="137"/>
      <c r="AR711" s="10"/>
      <c r="AS711" s="10"/>
    </row>
    <row r="712" ht="24.75" customHeight="1">
      <c r="A712" s="10"/>
      <c r="B712" s="10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3"/>
      <c r="AQ712" s="137"/>
      <c r="AR712" s="10"/>
      <c r="AS712" s="10"/>
    </row>
    <row r="713" ht="24.75" customHeight="1">
      <c r="A713" s="10"/>
      <c r="B713" s="10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3"/>
      <c r="AQ713" s="137"/>
      <c r="AR713" s="10"/>
      <c r="AS713" s="10"/>
    </row>
    <row r="714" ht="24.75" customHeight="1">
      <c r="A714" s="10"/>
      <c r="B714" s="10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3"/>
      <c r="AQ714" s="137"/>
      <c r="AR714" s="10"/>
      <c r="AS714" s="10"/>
    </row>
    <row r="715" ht="24.75" customHeight="1">
      <c r="A715" s="10"/>
      <c r="B715" s="10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3"/>
      <c r="AQ715" s="137"/>
      <c r="AR715" s="10"/>
      <c r="AS715" s="10"/>
    </row>
    <row r="716" ht="24.75" customHeight="1">
      <c r="A716" s="10"/>
      <c r="B716" s="10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3"/>
      <c r="AQ716" s="137"/>
      <c r="AR716" s="10"/>
      <c r="AS716" s="10"/>
    </row>
    <row r="717" ht="24.75" customHeight="1">
      <c r="A717" s="10"/>
      <c r="B717" s="10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3"/>
      <c r="AQ717" s="137"/>
      <c r="AR717" s="10"/>
      <c r="AS717" s="10"/>
    </row>
    <row r="718" ht="24.75" customHeight="1">
      <c r="A718" s="10"/>
      <c r="B718" s="10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3"/>
      <c r="AQ718" s="137"/>
      <c r="AR718" s="10"/>
      <c r="AS718" s="10"/>
    </row>
    <row r="719" ht="24.75" customHeight="1">
      <c r="A719" s="10"/>
      <c r="B719" s="10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3"/>
      <c r="AQ719" s="137"/>
      <c r="AR719" s="10"/>
      <c r="AS719" s="10"/>
    </row>
    <row r="720" ht="24.75" customHeight="1">
      <c r="A720" s="10"/>
      <c r="B720" s="10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3"/>
      <c r="AQ720" s="137"/>
      <c r="AR720" s="10"/>
      <c r="AS720" s="10"/>
    </row>
    <row r="721" ht="24.75" customHeight="1">
      <c r="A721" s="10"/>
      <c r="B721" s="10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3"/>
      <c r="AQ721" s="137"/>
      <c r="AR721" s="10"/>
      <c r="AS721" s="10"/>
    </row>
    <row r="722" ht="24.75" customHeight="1">
      <c r="A722" s="10"/>
      <c r="B722" s="10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3"/>
      <c r="AQ722" s="137"/>
      <c r="AR722" s="10"/>
      <c r="AS722" s="10"/>
    </row>
    <row r="723" ht="24.75" customHeight="1">
      <c r="A723" s="10"/>
      <c r="B723" s="10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3"/>
      <c r="AQ723" s="137"/>
      <c r="AR723" s="10"/>
      <c r="AS723" s="10"/>
    </row>
    <row r="724" ht="24.75" customHeight="1">
      <c r="A724" s="10"/>
      <c r="B724" s="10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3"/>
      <c r="AQ724" s="137"/>
      <c r="AR724" s="10"/>
      <c r="AS724" s="10"/>
    </row>
    <row r="725" ht="24.75" customHeight="1">
      <c r="A725" s="10"/>
      <c r="B725" s="10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3"/>
      <c r="AQ725" s="137"/>
      <c r="AR725" s="10"/>
      <c r="AS725" s="10"/>
    </row>
    <row r="726" ht="24.75" customHeight="1">
      <c r="A726" s="10"/>
      <c r="B726" s="10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3"/>
      <c r="AQ726" s="137"/>
      <c r="AR726" s="10"/>
      <c r="AS726" s="10"/>
    </row>
    <row r="727" ht="24.75" customHeight="1">
      <c r="A727" s="10"/>
      <c r="B727" s="10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3"/>
      <c r="AQ727" s="137"/>
      <c r="AR727" s="10"/>
      <c r="AS727" s="10"/>
    </row>
    <row r="728" ht="24.75" customHeight="1">
      <c r="A728" s="10"/>
      <c r="B728" s="10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3"/>
      <c r="AQ728" s="137"/>
      <c r="AR728" s="10"/>
      <c r="AS728" s="10"/>
    </row>
    <row r="729" ht="24.75" customHeight="1">
      <c r="A729" s="10"/>
      <c r="B729" s="10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3"/>
      <c r="AQ729" s="137"/>
      <c r="AR729" s="10"/>
      <c r="AS729" s="10"/>
    </row>
    <row r="730" ht="24.75" customHeight="1">
      <c r="A730" s="10"/>
      <c r="B730" s="10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3"/>
      <c r="AQ730" s="137"/>
      <c r="AR730" s="10"/>
      <c r="AS730" s="10"/>
    </row>
    <row r="731" ht="24.75" customHeight="1">
      <c r="A731" s="10"/>
      <c r="B731" s="10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3"/>
      <c r="AQ731" s="137"/>
      <c r="AR731" s="10"/>
      <c r="AS731" s="10"/>
    </row>
    <row r="732" ht="24.75" customHeight="1">
      <c r="A732" s="10"/>
      <c r="B732" s="10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3"/>
      <c r="AQ732" s="137"/>
      <c r="AR732" s="10"/>
      <c r="AS732" s="10"/>
    </row>
    <row r="733" ht="24.75" customHeight="1">
      <c r="A733" s="10"/>
      <c r="B733" s="10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3"/>
      <c r="AQ733" s="137"/>
      <c r="AR733" s="10"/>
      <c r="AS733" s="10"/>
    </row>
    <row r="734" ht="24.75" customHeight="1">
      <c r="A734" s="10"/>
      <c r="B734" s="10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3"/>
      <c r="AQ734" s="137"/>
      <c r="AR734" s="10"/>
      <c r="AS734" s="10"/>
    </row>
    <row r="735" ht="24.75" customHeight="1">
      <c r="A735" s="10"/>
      <c r="B735" s="10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3"/>
      <c r="AQ735" s="137"/>
      <c r="AR735" s="10"/>
      <c r="AS735" s="10"/>
    </row>
    <row r="736" ht="24.75" customHeight="1">
      <c r="A736" s="10"/>
      <c r="B736" s="10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3"/>
      <c r="AQ736" s="137"/>
      <c r="AR736" s="10"/>
      <c r="AS736" s="10"/>
    </row>
    <row r="737" ht="24.75" customHeight="1">
      <c r="A737" s="10"/>
      <c r="B737" s="10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3"/>
      <c r="AQ737" s="137"/>
      <c r="AR737" s="10"/>
      <c r="AS737" s="10"/>
    </row>
    <row r="738" ht="24.75" customHeight="1">
      <c r="A738" s="10"/>
      <c r="B738" s="10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3"/>
      <c r="AQ738" s="137"/>
      <c r="AR738" s="10"/>
      <c r="AS738" s="10"/>
    </row>
    <row r="739" ht="24.75" customHeight="1">
      <c r="A739" s="10"/>
      <c r="B739" s="10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3"/>
      <c r="AQ739" s="137"/>
      <c r="AR739" s="10"/>
      <c r="AS739" s="10"/>
    </row>
    <row r="740" ht="24.75" customHeight="1">
      <c r="A740" s="10"/>
      <c r="B740" s="10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3"/>
      <c r="AQ740" s="137"/>
      <c r="AR740" s="10"/>
      <c r="AS740" s="10"/>
    </row>
    <row r="741" ht="24.75" customHeight="1">
      <c r="A741" s="10"/>
      <c r="B741" s="10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3"/>
      <c r="AQ741" s="137"/>
      <c r="AR741" s="10"/>
      <c r="AS741" s="10"/>
    </row>
    <row r="742" ht="24.75" customHeight="1">
      <c r="A742" s="10"/>
      <c r="B742" s="10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3"/>
      <c r="AQ742" s="137"/>
      <c r="AR742" s="10"/>
      <c r="AS742" s="10"/>
    </row>
    <row r="743" ht="24.75" customHeight="1">
      <c r="A743" s="10"/>
      <c r="B743" s="10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3"/>
      <c r="AQ743" s="137"/>
      <c r="AR743" s="10"/>
      <c r="AS743" s="10"/>
    </row>
    <row r="744" ht="24.75" customHeight="1">
      <c r="A744" s="10"/>
      <c r="B744" s="10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3"/>
      <c r="AQ744" s="137"/>
      <c r="AR744" s="10"/>
      <c r="AS744" s="10"/>
    </row>
    <row r="745" ht="24.75" customHeight="1">
      <c r="A745" s="10"/>
      <c r="B745" s="10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3"/>
      <c r="AQ745" s="137"/>
      <c r="AR745" s="10"/>
      <c r="AS745" s="10"/>
    </row>
    <row r="746" ht="24.75" customHeight="1">
      <c r="A746" s="10"/>
      <c r="B746" s="10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3"/>
      <c r="AQ746" s="137"/>
      <c r="AR746" s="10"/>
      <c r="AS746" s="10"/>
    </row>
    <row r="747" ht="24.75" customHeight="1">
      <c r="A747" s="10"/>
      <c r="B747" s="10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3"/>
      <c r="AQ747" s="137"/>
      <c r="AR747" s="10"/>
      <c r="AS747" s="10"/>
    </row>
    <row r="748" ht="24.75" customHeight="1">
      <c r="A748" s="10"/>
      <c r="B748" s="10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3"/>
      <c r="AQ748" s="137"/>
      <c r="AR748" s="10"/>
      <c r="AS748" s="10"/>
    </row>
    <row r="749" ht="24.75" customHeight="1">
      <c r="A749" s="10"/>
      <c r="B749" s="10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3"/>
      <c r="AQ749" s="137"/>
      <c r="AR749" s="10"/>
      <c r="AS749" s="10"/>
    </row>
    <row r="750" ht="24.75" customHeight="1">
      <c r="A750" s="10"/>
      <c r="B750" s="10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3"/>
      <c r="AQ750" s="137"/>
      <c r="AR750" s="10"/>
      <c r="AS750" s="10"/>
    </row>
    <row r="751" ht="24.75" customHeight="1">
      <c r="A751" s="10"/>
      <c r="B751" s="10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3"/>
      <c r="AQ751" s="137"/>
      <c r="AR751" s="10"/>
      <c r="AS751" s="10"/>
    </row>
    <row r="752" ht="24.75" customHeight="1">
      <c r="A752" s="10"/>
      <c r="B752" s="10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3"/>
      <c r="AQ752" s="137"/>
      <c r="AR752" s="10"/>
      <c r="AS752" s="10"/>
    </row>
    <row r="753" ht="24.75" customHeight="1">
      <c r="A753" s="10"/>
      <c r="B753" s="10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3"/>
      <c r="AQ753" s="137"/>
      <c r="AR753" s="10"/>
      <c r="AS753" s="10"/>
    </row>
    <row r="754" ht="24.75" customHeight="1">
      <c r="A754" s="10"/>
      <c r="B754" s="10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3"/>
      <c r="AQ754" s="137"/>
      <c r="AR754" s="10"/>
      <c r="AS754" s="10"/>
    </row>
    <row r="755" ht="24.75" customHeight="1">
      <c r="A755" s="10"/>
      <c r="B755" s="10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3"/>
      <c r="AQ755" s="137"/>
      <c r="AR755" s="10"/>
      <c r="AS755" s="10"/>
    </row>
    <row r="756" ht="24.75" customHeight="1">
      <c r="A756" s="10"/>
      <c r="B756" s="10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3"/>
      <c r="AQ756" s="137"/>
      <c r="AR756" s="10"/>
      <c r="AS756" s="10"/>
    </row>
    <row r="757" ht="24.75" customHeight="1">
      <c r="A757" s="10"/>
      <c r="B757" s="10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3"/>
      <c r="AQ757" s="137"/>
      <c r="AR757" s="10"/>
      <c r="AS757" s="10"/>
    </row>
    <row r="758" ht="24.75" customHeight="1">
      <c r="A758" s="10"/>
      <c r="B758" s="10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3"/>
      <c r="AQ758" s="137"/>
      <c r="AR758" s="10"/>
      <c r="AS758" s="10"/>
    </row>
    <row r="759" ht="24.75" customHeight="1">
      <c r="A759" s="10"/>
      <c r="B759" s="10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3"/>
      <c r="AQ759" s="137"/>
      <c r="AR759" s="10"/>
      <c r="AS759" s="10"/>
    </row>
    <row r="760" ht="24.75" customHeight="1">
      <c r="A760" s="10"/>
      <c r="B760" s="10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3"/>
      <c r="AQ760" s="137"/>
      <c r="AR760" s="10"/>
      <c r="AS760" s="10"/>
    </row>
    <row r="761" ht="24.75" customHeight="1">
      <c r="A761" s="10"/>
      <c r="B761" s="10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3"/>
      <c r="AQ761" s="137"/>
      <c r="AR761" s="10"/>
      <c r="AS761" s="10"/>
    </row>
    <row r="762" ht="24.75" customHeight="1">
      <c r="A762" s="10"/>
      <c r="B762" s="10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3"/>
      <c r="AQ762" s="137"/>
      <c r="AR762" s="10"/>
      <c r="AS762" s="10"/>
    </row>
    <row r="763" ht="24.75" customHeight="1">
      <c r="A763" s="10"/>
      <c r="B763" s="10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3"/>
      <c r="AQ763" s="137"/>
      <c r="AR763" s="10"/>
      <c r="AS763" s="10"/>
    </row>
    <row r="764" ht="24.75" customHeight="1">
      <c r="A764" s="10"/>
      <c r="B764" s="10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3"/>
      <c r="AQ764" s="137"/>
      <c r="AR764" s="10"/>
      <c r="AS764" s="10"/>
    </row>
    <row r="765" ht="24.75" customHeight="1">
      <c r="A765" s="10"/>
      <c r="B765" s="10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3"/>
      <c r="AQ765" s="137"/>
      <c r="AR765" s="10"/>
      <c r="AS765" s="10"/>
    </row>
    <row r="766" ht="24.75" customHeight="1">
      <c r="A766" s="10"/>
      <c r="B766" s="10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3"/>
      <c r="AQ766" s="137"/>
      <c r="AR766" s="10"/>
      <c r="AS766" s="10"/>
    </row>
    <row r="767" ht="24.75" customHeight="1">
      <c r="A767" s="10"/>
      <c r="B767" s="10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3"/>
      <c r="AQ767" s="137"/>
      <c r="AR767" s="10"/>
      <c r="AS767" s="10"/>
    </row>
    <row r="768" ht="24.75" customHeight="1">
      <c r="A768" s="10"/>
      <c r="B768" s="10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3"/>
      <c r="AQ768" s="137"/>
      <c r="AR768" s="10"/>
      <c r="AS768" s="10"/>
    </row>
    <row r="769" ht="24.75" customHeight="1">
      <c r="A769" s="10"/>
      <c r="B769" s="10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3"/>
      <c r="AQ769" s="137"/>
      <c r="AR769" s="10"/>
      <c r="AS769" s="10"/>
    </row>
    <row r="770" ht="24.75" customHeight="1">
      <c r="A770" s="10"/>
      <c r="B770" s="10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3"/>
      <c r="AQ770" s="137"/>
      <c r="AR770" s="10"/>
      <c r="AS770" s="10"/>
    </row>
    <row r="771" ht="24.75" customHeight="1">
      <c r="A771" s="10"/>
      <c r="B771" s="10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3"/>
      <c r="AQ771" s="137"/>
      <c r="AR771" s="10"/>
      <c r="AS771" s="10"/>
    </row>
    <row r="772" ht="24.75" customHeight="1">
      <c r="A772" s="10"/>
      <c r="B772" s="10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3"/>
      <c r="AQ772" s="137"/>
      <c r="AR772" s="10"/>
      <c r="AS772" s="10"/>
    </row>
    <row r="773" ht="24.75" customHeight="1">
      <c r="A773" s="10"/>
      <c r="B773" s="10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3"/>
      <c r="AQ773" s="137"/>
      <c r="AR773" s="10"/>
      <c r="AS773" s="10"/>
    </row>
    <row r="774" ht="24.75" customHeight="1">
      <c r="A774" s="10"/>
      <c r="B774" s="10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3"/>
      <c r="AQ774" s="137"/>
      <c r="AR774" s="10"/>
      <c r="AS774" s="10"/>
    </row>
    <row r="775" ht="24.75" customHeight="1">
      <c r="A775" s="10"/>
      <c r="B775" s="10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3"/>
      <c r="AQ775" s="137"/>
      <c r="AR775" s="10"/>
      <c r="AS775" s="10"/>
    </row>
    <row r="776" ht="24.75" customHeight="1">
      <c r="A776" s="10"/>
      <c r="B776" s="10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3"/>
      <c r="AQ776" s="137"/>
      <c r="AR776" s="10"/>
      <c r="AS776" s="10"/>
    </row>
    <row r="777" ht="24.75" customHeight="1">
      <c r="A777" s="10"/>
      <c r="B777" s="10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3"/>
      <c r="AQ777" s="137"/>
      <c r="AR777" s="10"/>
      <c r="AS777" s="10"/>
    </row>
    <row r="778" ht="24.75" customHeight="1">
      <c r="A778" s="10"/>
      <c r="B778" s="10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3"/>
      <c r="AQ778" s="137"/>
      <c r="AR778" s="10"/>
      <c r="AS778" s="10"/>
    </row>
    <row r="779" ht="24.75" customHeight="1">
      <c r="A779" s="10"/>
      <c r="B779" s="10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3"/>
      <c r="AQ779" s="137"/>
      <c r="AR779" s="10"/>
      <c r="AS779" s="10"/>
    </row>
    <row r="780" ht="24.75" customHeight="1">
      <c r="A780" s="10"/>
      <c r="B780" s="10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3"/>
      <c r="AQ780" s="137"/>
      <c r="AR780" s="10"/>
      <c r="AS780" s="10"/>
    </row>
    <row r="781" ht="24.75" customHeight="1">
      <c r="A781" s="10"/>
      <c r="B781" s="10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3"/>
      <c r="AQ781" s="137"/>
      <c r="AR781" s="10"/>
      <c r="AS781" s="10"/>
    </row>
    <row r="782" ht="24.75" customHeight="1">
      <c r="A782" s="10"/>
      <c r="B782" s="10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3"/>
      <c r="AQ782" s="137"/>
      <c r="AR782" s="10"/>
      <c r="AS782" s="10"/>
    </row>
    <row r="783" ht="24.75" customHeight="1">
      <c r="A783" s="10"/>
      <c r="B783" s="10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3"/>
      <c r="AQ783" s="137"/>
      <c r="AR783" s="10"/>
      <c r="AS783" s="10"/>
    </row>
    <row r="784" ht="24.75" customHeight="1">
      <c r="A784" s="10"/>
      <c r="B784" s="10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3"/>
      <c r="AQ784" s="137"/>
      <c r="AR784" s="10"/>
      <c r="AS784" s="10"/>
    </row>
    <row r="785" ht="24.75" customHeight="1">
      <c r="A785" s="10"/>
      <c r="B785" s="10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3"/>
      <c r="AQ785" s="137"/>
      <c r="AR785" s="10"/>
      <c r="AS785" s="10"/>
    </row>
    <row r="786" ht="24.75" customHeight="1">
      <c r="A786" s="10"/>
      <c r="B786" s="10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3"/>
      <c r="AQ786" s="137"/>
      <c r="AR786" s="10"/>
      <c r="AS786" s="10"/>
    </row>
    <row r="787" ht="24.75" customHeight="1">
      <c r="A787" s="10"/>
      <c r="B787" s="10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3"/>
      <c r="AQ787" s="137"/>
      <c r="AR787" s="10"/>
      <c r="AS787" s="10"/>
    </row>
    <row r="788" ht="24.75" customHeight="1">
      <c r="A788" s="10"/>
      <c r="B788" s="10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3"/>
      <c r="AQ788" s="137"/>
      <c r="AR788" s="10"/>
      <c r="AS788" s="10"/>
    </row>
    <row r="789" ht="24.75" customHeight="1">
      <c r="A789" s="10"/>
      <c r="B789" s="10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3"/>
      <c r="AQ789" s="137"/>
      <c r="AR789" s="10"/>
      <c r="AS789" s="10"/>
    </row>
    <row r="790" ht="24.75" customHeight="1">
      <c r="A790" s="10"/>
      <c r="B790" s="10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3"/>
      <c r="AQ790" s="137"/>
      <c r="AR790" s="10"/>
      <c r="AS790" s="10"/>
    </row>
    <row r="791" ht="24.75" customHeight="1">
      <c r="A791" s="10"/>
      <c r="B791" s="10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3"/>
      <c r="AQ791" s="137"/>
      <c r="AR791" s="10"/>
      <c r="AS791" s="10"/>
    </row>
    <row r="792" ht="24.75" customHeight="1">
      <c r="A792" s="10"/>
      <c r="B792" s="10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3"/>
      <c r="AQ792" s="137"/>
      <c r="AR792" s="10"/>
      <c r="AS792" s="10"/>
    </row>
    <row r="793" ht="24.75" customHeight="1">
      <c r="A793" s="10"/>
      <c r="B793" s="10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3"/>
      <c r="AQ793" s="137"/>
      <c r="AR793" s="10"/>
      <c r="AS793" s="10"/>
    </row>
    <row r="794" ht="24.75" customHeight="1">
      <c r="A794" s="10"/>
      <c r="B794" s="10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3"/>
      <c r="AQ794" s="137"/>
      <c r="AR794" s="10"/>
      <c r="AS794" s="10"/>
    </row>
    <row r="795" ht="24.75" customHeight="1">
      <c r="A795" s="10"/>
      <c r="B795" s="10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3"/>
      <c r="AQ795" s="137"/>
      <c r="AR795" s="10"/>
      <c r="AS795" s="10"/>
    </row>
    <row r="796" ht="24.75" customHeight="1">
      <c r="A796" s="10"/>
      <c r="B796" s="10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3"/>
      <c r="AQ796" s="137"/>
      <c r="AR796" s="10"/>
      <c r="AS796" s="10"/>
    </row>
    <row r="797" ht="24.75" customHeight="1">
      <c r="A797" s="10"/>
      <c r="B797" s="10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3"/>
      <c r="AQ797" s="137"/>
      <c r="AR797" s="10"/>
      <c r="AS797" s="10"/>
    </row>
    <row r="798" ht="24.75" customHeight="1">
      <c r="A798" s="10"/>
      <c r="B798" s="10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3"/>
      <c r="AQ798" s="137"/>
      <c r="AR798" s="10"/>
      <c r="AS798" s="10"/>
    </row>
    <row r="799" ht="24.75" customHeight="1">
      <c r="A799" s="10"/>
      <c r="B799" s="10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3"/>
      <c r="AQ799" s="137"/>
      <c r="AR799" s="10"/>
      <c r="AS799" s="10"/>
    </row>
    <row r="800" ht="24.75" customHeight="1">
      <c r="A800" s="10"/>
      <c r="B800" s="10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3"/>
      <c r="AQ800" s="137"/>
      <c r="AR800" s="10"/>
      <c r="AS800" s="10"/>
    </row>
    <row r="801" ht="24.75" customHeight="1">
      <c r="A801" s="10"/>
      <c r="B801" s="10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3"/>
      <c r="AQ801" s="137"/>
      <c r="AR801" s="10"/>
      <c r="AS801" s="10"/>
    </row>
    <row r="802" ht="24.75" customHeight="1">
      <c r="A802" s="10"/>
      <c r="B802" s="10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3"/>
      <c r="AQ802" s="137"/>
      <c r="AR802" s="10"/>
      <c r="AS802" s="10"/>
    </row>
    <row r="803" ht="24.75" customHeight="1">
      <c r="A803" s="10"/>
      <c r="B803" s="10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3"/>
      <c r="AQ803" s="137"/>
      <c r="AR803" s="10"/>
      <c r="AS803" s="10"/>
    </row>
    <row r="804" ht="24.75" customHeight="1">
      <c r="A804" s="10"/>
      <c r="B804" s="10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3"/>
      <c r="AQ804" s="137"/>
      <c r="AR804" s="10"/>
      <c r="AS804" s="10"/>
    </row>
    <row r="805" ht="24.75" customHeight="1">
      <c r="A805" s="10"/>
      <c r="B805" s="10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3"/>
      <c r="AQ805" s="137"/>
      <c r="AR805" s="10"/>
      <c r="AS805" s="10"/>
    </row>
    <row r="806" ht="24.75" customHeight="1">
      <c r="A806" s="10"/>
      <c r="B806" s="10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3"/>
      <c r="AQ806" s="137"/>
      <c r="AR806" s="10"/>
      <c r="AS806" s="10"/>
    </row>
    <row r="807" ht="24.75" customHeight="1">
      <c r="A807" s="10"/>
      <c r="B807" s="10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3"/>
      <c r="AQ807" s="137"/>
      <c r="AR807" s="10"/>
      <c r="AS807" s="10"/>
    </row>
    <row r="808" ht="24.75" customHeight="1">
      <c r="A808" s="10"/>
      <c r="B808" s="10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3"/>
      <c r="AQ808" s="137"/>
      <c r="AR808" s="10"/>
      <c r="AS808" s="10"/>
    </row>
    <row r="809" ht="24.75" customHeight="1">
      <c r="A809" s="10"/>
      <c r="B809" s="10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3"/>
      <c r="AQ809" s="137"/>
      <c r="AR809" s="10"/>
      <c r="AS809" s="10"/>
    </row>
    <row r="810" ht="24.75" customHeight="1">
      <c r="A810" s="10"/>
      <c r="B810" s="10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3"/>
      <c r="AQ810" s="137"/>
      <c r="AR810" s="10"/>
      <c r="AS810" s="10"/>
    </row>
    <row r="811" ht="24.75" customHeight="1">
      <c r="A811" s="10"/>
      <c r="B811" s="10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3"/>
      <c r="AQ811" s="137"/>
      <c r="AR811" s="10"/>
      <c r="AS811" s="10"/>
    </row>
    <row r="812" ht="24.75" customHeight="1">
      <c r="A812" s="10"/>
      <c r="B812" s="10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3"/>
      <c r="AQ812" s="137"/>
      <c r="AR812" s="10"/>
      <c r="AS812" s="10"/>
    </row>
    <row r="813" ht="24.75" customHeight="1">
      <c r="A813" s="10"/>
      <c r="B813" s="10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3"/>
      <c r="AQ813" s="137"/>
      <c r="AR813" s="10"/>
      <c r="AS813" s="10"/>
    </row>
    <row r="814" ht="24.75" customHeight="1">
      <c r="A814" s="10"/>
      <c r="B814" s="10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3"/>
      <c r="AQ814" s="137"/>
      <c r="AR814" s="10"/>
      <c r="AS814" s="10"/>
    </row>
    <row r="815" ht="24.75" customHeight="1">
      <c r="A815" s="10"/>
      <c r="B815" s="10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3"/>
      <c r="AQ815" s="137"/>
      <c r="AR815" s="10"/>
      <c r="AS815" s="10"/>
    </row>
    <row r="816" ht="24.75" customHeight="1">
      <c r="A816" s="10"/>
      <c r="B816" s="10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3"/>
      <c r="AQ816" s="137"/>
      <c r="AR816" s="10"/>
      <c r="AS816" s="10"/>
    </row>
    <row r="817" ht="24.75" customHeight="1">
      <c r="A817" s="10"/>
      <c r="B817" s="10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3"/>
      <c r="AQ817" s="137"/>
      <c r="AR817" s="10"/>
      <c r="AS817" s="10"/>
    </row>
    <row r="818" ht="24.75" customHeight="1">
      <c r="A818" s="10"/>
      <c r="B818" s="10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3"/>
      <c r="AQ818" s="137"/>
      <c r="AR818" s="10"/>
      <c r="AS818" s="10"/>
    </row>
    <row r="819" ht="24.75" customHeight="1">
      <c r="A819" s="10"/>
      <c r="B819" s="10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3"/>
      <c r="AQ819" s="137"/>
      <c r="AR819" s="10"/>
      <c r="AS819" s="10"/>
    </row>
    <row r="820" ht="24.75" customHeight="1">
      <c r="A820" s="10"/>
      <c r="B820" s="10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3"/>
      <c r="AQ820" s="137"/>
      <c r="AR820" s="10"/>
      <c r="AS820" s="10"/>
    </row>
    <row r="821" ht="24.75" customHeight="1">
      <c r="A821" s="10"/>
      <c r="B821" s="10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3"/>
      <c r="AQ821" s="137"/>
      <c r="AR821" s="10"/>
      <c r="AS821" s="10"/>
    </row>
    <row r="822" ht="24.75" customHeight="1">
      <c r="A822" s="10"/>
      <c r="B822" s="10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3"/>
      <c r="AQ822" s="137"/>
      <c r="AR822" s="10"/>
      <c r="AS822" s="10"/>
    </row>
    <row r="823" ht="24.75" customHeight="1">
      <c r="A823" s="10"/>
      <c r="B823" s="10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3"/>
      <c r="AQ823" s="137"/>
      <c r="AR823" s="10"/>
      <c r="AS823" s="10"/>
    </row>
    <row r="824" ht="24.75" customHeight="1">
      <c r="A824" s="10"/>
      <c r="B824" s="10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3"/>
      <c r="AQ824" s="137"/>
      <c r="AR824" s="10"/>
      <c r="AS824" s="10"/>
    </row>
    <row r="825" ht="24.75" customHeight="1">
      <c r="A825" s="10"/>
      <c r="B825" s="10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3"/>
      <c r="AQ825" s="137"/>
      <c r="AR825" s="10"/>
      <c r="AS825" s="10"/>
    </row>
    <row r="826" ht="24.75" customHeight="1">
      <c r="A826" s="10"/>
      <c r="B826" s="10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3"/>
      <c r="AQ826" s="137"/>
      <c r="AR826" s="10"/>
      <c r="AS826" s="10"/>
    </row>
    <row r="827" ht="24.75" customHeight="1">
      <c r="A827" s="10"/>
      <c r="B827" s="10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3"/>
      <c r="AQ827" s="137"/>
      <c r="AR827" s="10"/>
      <c r="AS827" s="10"/>
    </row>
    <row r="828" ht="24.75" customHeight="1">
      <c r="A828" s="10"/>
      <c r="B828" s="10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3"/>
      <c r="AQ828" s="137"/>
      <c r="AR828" s="10"/>
      <c r="AS828" s="10"/>
    </row>
    <row r="829" ht="24.75" customHeight="1">
      <c r="A829" s="10"/>
      <c r="B829" s="10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3"/>
      <c r="AQ829" s="137"/>
      <c r="AR829" s="10"/>
      <c r="AS829" s="10"/>
    </row>
    <row r="830" ht="24.75" customHeight="1">
      <c r="A830" s="10"/>
      <c r="B830" s="10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3"/>
      <c r="AQ830" s="137"/>
      <c r="AR830" s="10"/>
      <c r="AS830" s="10"/>
    </row>
    <row r="831" ht="24.75" customHeight="1">
      <c r="A831" s="10"/>
      <c r="B831" s="10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3"/>
      <c r="AQ831" s="137"/>
      <c r="AR831" s="10"/>
      <c r="AS831" s="10"/>
    </row>
    <row r="832" ht="24.75" customHeight="1">
      <c r="A832" s="10"/>
      <c r="B832" s="10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3"/>
      <c r="AQ832" s="137"/>
      <c r="AR832" s="10"/>
      <c r="AS832" s="10"/>
    </row>
    <row r="833" ht="24.75" customHeight="1">
      <c r="A833" s="10"/>
      <c r="B833" s="10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3"/>
      <c r="AQ833" s="137"/>
      <c r="AR833" s="10"/>
      <c r="AS833" s="10"/>
    </row>
    <row r="834" ht="24.75" customHeight="1">
      <c r="A834" s="10"/>
      <c r="B834" s="10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3"/>
      <c r="AQ834" s="137"/>
      <c r="AR834" s="10"/>
      <c r="AS834" s="10"/>
    </row>
    <row r="835" ht="24.75" customHeight="1">
      <c r="A835" s="10"/>
      <c r="B835" s="10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3"/>
      <c r="AQ835" s="137"/>
      <c r="AR835" s="10"/>
      <c r="AS835" s="10"/>
    </row>
    <row r="836" ht="24.75" customHeight="1">
      <c r="A836" s="10"/>
      <c r="B836" s="10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3"/>
      <c r="AQ836" s="137"/>
      <c r="AR836" s="10"/>
      <c r="AS836" s="10"/>
    </row>
    <row r="837" ht="24.75" customHeight="1">
      <c r="A837" s="10"/>
      <c r="B837" s="10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3"/>
      <c r="AQ837" s="137"/>
      <c r="AR837" s="10"/>
      <c r="AS837" s="10"/>
    </row>
    <row r="838" ht="24.75" customHeight="1">
      <c r="A838" s="10"/>
      <c r="B838" s="10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3"/>
      <c r="AQ838" s="137"/>
      <c r="AR838" s="10"/>
      <c r="AS838" s="10"/>
    </row>
    <row r="839" ht="24.75" customHeight="1">
      <c r="A839" s="10"/>
      <c r="B839" s="10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3"/>
      <c r="AQ839" s="137"/>
      <c r="AR839" s="10"/>
      <c r="AS839" s="10"/>
    </row>
    <row r="840" ht="24.75" customHeight="1">
      <c r="A840" s="10"/>
      <c r="B840" s="10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3"/>
      <c r="AQ840" s="137"/>
      <c r="AR840" s="10"/>
      <c r="AS840" s="10"/>
    </row>
    <row r="841" ht="24.75" customHeight="1">
      <c r="A841" s="10"/>
      <c r="B841" s="10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3"/>
      <c r="AQ841" s="137"/>
      <c r="AR841" s="10"/>
      <c r="AS841" s="10"/>
    </row>
    <row r="842" ht="24.75" customHeight="1">
      <c r="A842" s="10"/>
      <c r="B842" s="10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3"/>
      <c r="AQ842" s="137"/>
      <c r="AR842" s="10"/>
      <c r="AS842" s="10"/>
    </row>
    <row r="843" ht="24.75" customHeight="1">
      <c r="A843" s="10"/>
      <c r="B843" s="10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3"/>
      <c r="AQ843" s="137"/>
      <c r="AR843" s="10"/>
      <c r="AS843" s="10"/>
    </row>
    <row r="844" ht="24.75" customHeight="1">
      <c r="A844" s="10"/>
      <c r="B844" s="10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3"/>
      <c r="AQ844" s="137"/>
      <c r="AR844" s="10"/>
      <c r="AS844" s="10"/>
    </row>
    <row r="845" ht="24.75" customHeight="1">
      <c r="A845" s="10"/>
      <c r="B845" s="10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3"/>
      <c r="AQ845" s="137"/>
      <c r="AR845" s="10"/>
      <c r="AS845" s="10"/>
    </row>
    <row r="846" ht="24.75" customHeight="1">
      <c r="A846" s="10"/>
      <c r="B846" s="10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3"/>
      <c r="AQ846" s="137"/>
      <c r="AR846" s="10"/>
      <c r="AS846" s="10"/>
    </row>
    <row r="847" ht="24.75" customHeight="1">
      <c r="A847" s="10"/>
      <c r="B847" s="10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3"/>
      <c r="AQ847" s="137"/>
      <c r="AR847" s="10"/>
      <c r="AS847" s="10"/>
    </row>
    <row r="848" ht="24.75" customHeight="1">
      <c r="A848" s="10"/>
      <c r="B848" s="10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3"/>
      <c r="AQ848" s="137"/>
      <c r="AR848" s="10"/>
      <c r="AS848" s="10"/>
    </row>
    <row r="849" ht="24.75" customHeight="1">
      <c r="A849" s="10"/>
      <c r="B849" s="10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3"/>
      <c r="AQ849" s="137"/>
      <c r="AR849" s="10"/>
      <c r="AS849" s="10"/>
    </row>
    <row r="850" ht="24.75" customHeight="1">
      <c r="A850" s="10"/>
      <c r="B850" s="10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3"/>
      <c r="AQ850" s="137"/>
      <c r="AR850" s="10"/>
      <c r="AS850" s="10"/>
    </row>
    <row r="851" ht="24.75" customHeight="1">
      <c r="A851" s="10"/>
      <c r="B851" s="10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3"/>
      <c r="AQ851" s="137"/>
      <c r="AR851" s="10"/>
      <c r="AS851" s="10"/>
    </row>
    <row r="852" ht="24.75" customHeight="1">
      <c r="A852" s="10"/>
      <c r="B852" s="10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3"/>
      <c r="AQ852" s="137"/>
      <c r="AR852" s="10"/>
      <c r="AS852" s="10"/>
    </row>
    <row r="853" ht="24.75" customHeight="1">
      <c r="A853" s="10"/>
      <c r="B853" s="10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3"/>
      <c r="AQ853" s="137"/>
      <c r="AR853" s="10"/>
      <c r="AS853" s="10"/>
    </row>
    <row r="854" ht="24.75" customHeight="1">
      <c r="A854" s="10"/>
      <c r="B854" s="10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3"/>
      <c r="AQ854" s="137"/>
      <c r="AR854" s="10"/>
      <c r="AS854" s="10"/>
    </row>
    <row r="855" ht="24.75" customHeight="1">
      <c r="A855" s="10"/>
      <c r="B855" s="10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3"/>
      <c r="AQ855" s="137"/>
      <c r="AR855" s="10"/>
      <c r="AS855" s="10"/>
    </row>
    <row r="856" ht="24.75" customHeight="1">
      <c r="A856" s="10"/>
      <c r="B856" s="10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3"/>
      <c r="AQ856" s="137"/>
      <c r="AR856" s="10"/>
      <c r="AS856" s="10"/>
    </row>
    <row r="857" ht="24.75" customHeight="1">
      <c r="A857" s="10"/>
      <c r="B857" s="10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3"/>
      <c r="AQ857" s="137"/>
      <c r="AR857" s="10"/>
      <c r="AS857" s="10"/>
    </row>
    <row r="858" ht="24.75" customHeight="1">
      <c r="A858" s="10"/>
      <c r="B858" s="10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3"/>
      <c r="AQ858" s="137"/>
      <c r="AR858" s="10"/>
      <c r="AS858" s="10"/>
    </row>
    <row r="859" ht="24.75" customHeight="1">
      <c r="A859" s="10"/>
      <c r="B859" s="10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3"/>
      <c r="AQ859" s="137"/>
      <c r="AR859" s="10"/>
      <c r="AS859" s="10"/>
    </row>
    <row r="860" ht="24.75" customHeight="1">
      <c r="A860" s="10"/>
      <c r="B860" s="10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3"/>
      <c r="AQ860" s="137"/>
      <c r="AR860" s="10"/>
      <c r="AS860" s="10"/>
    </row>
    <row r="861" ht="24.75" customHeight="1">
      <c r="A861" s="10"/>
      <c r="B861" s="10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3"/>
      <c r="AQ861" s="137"/>
      <c r="AR861" s="10"/>
      <c r="AS861" s="10"/>
    </row>
    <row r="862" ht="24.75" customHeight="1">
      <c r="A862" s="10"/>
      <c r="B862" s="10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3"/>
      <c r="AQ862" s="137"/>
      <c r="AR862" s="10"/>
      <c r="AS862" s="10"/>
    </row>
    <row r="863" ht="24.75" customHeight="1">
      <c r="A863" s="10"/>
      <c r="B863" s="10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3"/>
      <c r="AQ863" s="137"/>
      <c r="AR863" s="10"/>
      <c r="AS863" s="10"/>
    </row>
    <row r="864" ht="24.75" customHeight="1">
      <c r="A864" s="10"/>
      <c r="B864" s="10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3"/>
      <c r="AQ864" s="137"/>
      <c r="AR864" s="10"/>
      <c r="AS864" s="10"/>
    </row>
    <row r="865" ht="24.75" customHeight="1">
      <c r="A865" s="10"/>
      <c r="B865" s="10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3"/>
      <c r="AQ865" s="137"/>
      <c r="AR865" s="10"/>
      <c r="AS865" s="10"/>
    </row>
    <row r="866" ht="24.75" customHeight="1">
      <c r="A866" s="10"/>
      <c r="B866" s="10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3"/>
      <c r="AQ866" s="137"/>
      <c r="AR866" s="10"/>
      <c r="AS866" s="10"/>
    </row>
    <row r="867" ht="24.75" customHeight="1">
      <c r="A867" s="10"/>
      <c r="B867" s="10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3"/>
      <c r="AQ867" s="137"/>
      <c r="AR867" s="10"/>
      <c r="AS867" s="10"/>
    </row>
    <row r="868" ht="24.75" customHeight="1">
      <c r="A868" s="10"/>
      <c r="B868" s="10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3"/>
      <c r="AQ868" s="137"/>
      <c r="AR868" s="10"/>
      <c r="AS868" s="10"/>
    </row>
    <row r="869" ht="24.75" customHeight="1">
      <c r="A869" s="10"/>
      <c r="B869" s="10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3"/>
      <c r="AQ869" s="137"/>
      <c r="AR869" s="10"/>
      <c r="AS869" s="10"/>
    </row>
    <row r="870" ht="24.75" customHeight="1">
      <c r="A870" s="10"/>
      <c r="B870" s="10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3"/>
      <c r="AQ870" s="137"/>
      <c r="AR870" s="10"/>
      <c r="AS870" s="10"/>
    </row>
    <row r="871" ht="24.75" customHeight="1">
      <c r="A871" s="10"/>
      <c r="B871" s="10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3"/>
      <c r="AQ871" s="137"/>
      <c r="AR871" s="10"/>
      <c r="AS871" s="10"/>
    </row>
    <row r="872" ht="24.75" customHeight="1">
      <c r="A872" s="10"/>
      <c r="B872" s="10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3"/>
      <c r="AQ872" s="137"/>
      <c r="AR872" s="10"/>
      <c r="AS872" s="10"/>
    </row>
    <row r="873" ht="24.75" customHeight="1">
      <c r="A873" s="10"/>
      <c r="B873" s="10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3"/>
      <c r="AQ873" s="137"/>
      <c r="AR873" s="10"/>
      <c r="AS873" s="10"/>
    </row>
    <row r="874" ht="24.75" customHeight="1">
      <c r="A874" s="10"/>
      <c r="B874" s="10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3"/>
      <c r="AQ874" s="137"/>
      <c r="AR874" s="10"/>
      <c r="AS874" s="10"/>
    </row>
    <row r="875" ht="24.75" customHeight="1">
      <c r="A875" s="10"/>
      <c r="B875" s="10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3"/>
      <c r="AQ875" s="137"/>
      <c r="AR875" s="10"/>
      <c r="AS875" s="10"/>
    </row>
    <row r="876" ht="24.75" customHeight="1">
      <c r="A876" s="10"/>
      <c r="B876" s="10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3"/>
      <c r="AQ876" s="137"/>
      <c r="AR876" s="10"/>
      <c r="AS876" s="10"/>
    </row>
    <row r="877" ht="24.75" customHeight="1">
      <c r="A877" s="10"/>
      <c r="B877" s="10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3"/>
      <c r="AQ877" s="137"/>
      <c r="AR877" s="10"/>
      <c r="AS877" s="10"/>
    </row>
    <row r="878" ht="24.75" customHeight="1">
      <c r="A878" s="10"/>
      <c r="B878" s="10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3"/>
      <c r="AQ878" s="137"/>
      <c r="AR878" s="10"/>
      <c r="AS878" s="10"/>
    </row>
    <row r="879" ht="24.75" customHeight="1">
      <c r="A879" s="10"/>
      <c r="B879" s="10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3"/>
      <c r="AQ879" s="137"/>
      <c r="AR879" s="10"/>
      <c r="AS879" s="10"/>
    </row>
    <row r="880" ht="24.75" customHeight="1">
      <c r="A880" s="10"/>
      <c r="B880" s="10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3"/>
      <c r="AQ880" s="137"/>
      <c r="AR880" s="10"/>
      <c r="AS880" s="10"/>
    </row>
    <row r="881" ht="24.75" customHeight="1">
      <c r="A881" s="10"/>
      <c r="B881" s="10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3"/>
      <c r="AQ881" s="137"/>
      <c r="AR881" s="10"/>
      <c r="AS881" s="10"/>
    </row>
    <row r="882" ht="24.75" customHeight="1">
      <c r="A882" s="10"/>
      <c r="B882" s="10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3"/>
      <c r="AQ882" s="137"/>
      <c r="AR882" s="10"/>
      <c r="AS882" s="10"/>
    </row>
    <row r="883" ht="24.75" customHeight="1">
      <c r="A883" s="10"/>
      <c r="B883" s="10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3"/>
      <c r="AQ883" s="137"/>
      <c r="AR883" s="10"/>
      <c r="AS883" s="10"/>
    </row>
    <row r="884" ht="24.75" customHeight="1">
      <c r="A884" s="10"/>
      <c r="B884" s="10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3"/>
      <c r="AQ884" s="137"/>
      <c r="AR884" s="10"/>
      <c r="AS884" s="10"/>
    </row>
    <row r="885" ht="24.75" customHeight="1">
      <c r="A885" s="10"/>
      <c r="B885" s="10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3"/>
      <c r="AQ885" s="137"/>
      <c r="AR885" s="10"/>
      <c r="AS885" s="10"/>
    </row>
    <row r="886" ht="24.75" customHeight="1">
      <c r="A886" s="10"/>
      <c r="B886" s="10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3"/>
      <c r="AQ886" s="137"/>
      <c r="AR886" s="10"/>
      <c r="AS886" s="10"/>
    </row>
    <row r="887" ht="24.75" customHeight="1">
      <c r="A887" s="10"/>
      <c r="B887" s="10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3"/>
      <c r="AQ887" s="137"/>
      <c r="AR887" s="10"/>
      <c r="AS887" s="10"/>
    </row>
    <row r="888" ht="24.75" customHeight="1">
      <c r="A888" s="10"/>
      <c r="B888" s="10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3"/>
      <c r="AQ888" s="137"/>
      <c r="AR888" s="10"/>
      <c r="AS888" s="10"/>
    </row>
    <row r="889" ht="24.75" customHeight="1">
      <c r="A889" s="10"/>
      <c r="B889" s="10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3"/>
      <c r="AQ889" s="137"/>
      <c r="AR889" s="10"/>
      <c r="AS889" s="10"/>
    </row>
    <row r="890" ht="24.75" customHeight="1">
      <c r="A890" s="10"/>
      <c r="B890" s="10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3"/>
      <c r="AQ890" s="137"/>
      <c r="AR890" s="10"/>
      <c r="AS890" s="10"/>
    </row>
    <row r="891" ht="24.75" customHeight="1">
      <c r="A891" s="10"/>
      <c r="B891" s="10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3"/>
      <c r="AQ891" s="137"/>
      <c r="AR891" s="10"/>
      <c r="AS891" s="10"/>
    </row>
    <row r="892" ht="24.75" customHeight="1">
      <c r="A892" s="10"/>
      <c r="B892" s="10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3"/>
      <c r="AQ892" s="137"/>
      <c r="AR892" s="10"/>
      <c r="AS892" s="10"/>
    </row>
    <row r="893" ht="24.75" customHeight="1">
      <c r="A893" s="10"/>
      <c r="B893" s="10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3"/>
      <c r="AQ893" s="137"/>
      <c r="AR893" s="10"/>
      <c r="AS893" s="10"/>
    </row>
    <row r="894" ht="24.75" customHeight="1">
      <c r="A894" s="10"/>
      <c r="B894" s="10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3"/>
      <c r="AQ894" s="137"/>
      <c r="AR894" s="10"/>
      <c r="AS894" s="10"/>
    </row>
    <row r="895" ht="24.75" customHeight="1">
      <c r="A895" s="10"/>
      <c r="B895" s="10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3"/>
      <c r="AQ895" s="137"/>
      <c r="AR895" s="10"/>
      <c r="AS895" s="10"/>
    </row>
    <row r="896" ht="24.75" customHeight="1">
      <c r="A896" s="10"/>
      <c r="B896" s="10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3"/>
      <c r="AQ896" s="137"/>
      <c r="AR896" s="10"/>
      <c r="AS896" s="10"/>
    </row>
    <row r="897" ht="24.75" customHeight="1">
      <c r="A897" s="10"/>
      <c r="B897" s="10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3"/>
      <c r="AQ897" s="137"/>
      <c r="AR897" s="10"/>
      <c r="AS897" s="10"/>
    </row>
    <row r="898" ht="24.75" customHeight="1">
      <c r="A898" s="10"/>
      <c r="B898" s="10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3"/>
      <c r="AQ898" s="137"/>
      <c r="AR898" s="10"/>
      <c r="AS898" s="10"/>
    </row>
    <row r="899" ht="24.75" customHeight="1">
      <c r="A899" s="10"/>
      <c r="B899" s="10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3"/>
      <c r="AQ899" s="137"/>
      <c r="AR899" s="10"/>
      <c r="AS899" s="10"/>
    </row>
    <row r="900" ht="24.75" customHeight="1">
      <c r="A900" s="10"/>
      <c r="B900" s="10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3"/>
      <c r="AQ900" s="137"/>
      <c r="AR900" s="10"/>
      <c r="AS900" s="10"/>
    </row>
    <row r="901" ht="24.75" customHeight="1">
      <c r="A901" s="10"/>
      <c r="B901" s="10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3"/>
      <c r="AQ901" s="137"/>
      <c r="AR901" s="10"/>
      <c r="AS901" s="10"/>
    </row>
    <row r="902" ht="24.75" customHeight="1">
      <c r="A902" s="10"/>
      <c r="B902" s="10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3"/>
      <c r="AQ902" s="137"/>
      <c r="AR902" s="10"/>
      <c r="AS902" s="10"/>
    </row>
    <row r="903" ht="24.75" customHeight="1">
      <c r="A903" s="10"/>
      <c r="B903" s="10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3"/>
      <c r="AQ903" s="137"/>
      <c r="AR903" s="10"/>
      <c r="AS903" s="10"/>
    </row>
    <row r="904" ht="24.75" customHeight="1">
      <c r="A904" s="10"/>
      <c r="B904" s="10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3"/>
      <c r="AQ904" s="137"/>
      <c r="AR904" s="10"/>
      <c r="AS904" s="10"/>
    </row>
    <row r="905" ht="24.75" customHeight="1">
      <c r="A905" s="10"/>
      <c r="B905" s="10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3"/>
      <c r="AQ905" s="137"/>
      <c r="AR905" s="10"/>
      <c r="AS905" s="10"/>
    </row>
    <row r="906" ht="24.75" customHeight="1">
      <c r="A906" s="10"/>
      <c r="B906" s="10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3"/>
      <c r="AQ906" s="137"/>
      <c r="AR906" s="10"/>
      <c r="AS906" s="10"/>
    </row>
    <row r="907" ht="24.75" customHeight="1">
      <c r="A907" s="10"/>
      <c r="B907" s="10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3"/>
      <c r="AQ907" s="137"/>
      <c r="AR907" s="10"/>
      <c r="AS907" s="10"/>
    </row>
    <row r="908" ht="24.75" customHeight="1">
      <c r="A908" s="10"/>
      <c r="B908" s="10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3"/>
      <c r="AQ908" s="137"/>
      <c r="AR908" s="10"/>
      <c r="AS908" s="10"/>
    </row>
    <row r="909" ht="24.75" customHeight="1">
      <c r="A909" s="10"/>
      <c r="B909" s="10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3"/>
      <c r="AQ909" s="137"/>
      <c r="AR909" s="10"/>
      <c r="AS909" s="10"/>
    </row>
    <row r="910" ht="24.75" customHeight="1">
      <c r="A910" s="10"/>
      <c r="B910" s="10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3"/>
      <c r="AQ910" s="137"/>
      <c r="AR910" s="10"/>
      <c r="AS910" s="10"/>
    </row>
    <row r="911" ht="24.75" customHeight="1">
      <c r="A911" s="10"/>
      <c r="B911" s="10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3"/>
      <c r="AQ911" s="137"/>
      <c r="AR911" s="10"/>
      <c r="AS911" s="10"/>
    </row>
    <row r="912" ht="24.75" customHeight="1">
      <c r="A912" s="10"/>
      <c r="B912" s="10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3"/>
      <c r="AQ912" s="137"/>
      <c r="AR912" s="10"/>
      <c r="AS912" s="10"/>
    </row>
    <row r="913" ht="24.75" customHeight="1">
      <c r="A913" s="10"/>
      <c r="B913" s="10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3"/>
      <c r="AQ913" s="137"/>
      <c r="AR913" s="10"/>
      <c r="AS913" s="10"/>
    </row>
    <row r="914" ht="24.75" customHeight="1">
      <c r="A914" s="10"/>
      <c r="B914" s="10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3"/>
      <c r="AQ914" s="137"/>
      <c r="AR914" s="10"/>
      <c r="AS914" s="10"/>
    </row>
    <row r="915" ht="24.75" customHeight="1">
      <c r="A915" s="10"/>
      <c r="B915" s="10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3"/>
      <c r="AQ915" s="137"/>
      <c r="AR915" s="10"/>
      <c r="AS915" s="10"/>
    </row>
    <row r="916" ht="24.75" customHeight="1">
      <c r="A916" s="10"/>
      <c r="B916" s="10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3"/>
      <c r="AQ916" s="137"/>
      <c r="AR916" s="10"/>
      <c r="AS916" s="10"/>
    </row>
    <row r="917" ht="24.75" customHeight="1">
      <c r="A917" s="10"/>
      <c r="B917" s="10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3"/>
      <c r="AQ917" s="137"/>
      <c r="AR917" s="10"/>
      <c r="AS917" s="10"/>
    </row>
    <row r="918" ht="24.75" customHeight="1">
      <c r="A918" s="10"/>
      <c r="B918" s="10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3"/>
      <c r="AQ918" s="137"/>
      <c r="AR918" s="10"/>
      <c r="AS918" s="10"/>
    </row>
    <row r="919" ht="24.75" customHeight="1">
      <c r="A919" s="10"/>
      <c r="B919" s="10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3"/>
      <c r="AQ919" s="137"/>
      <c r="AR919" s="10"/>
      <c r="AS919" s="10"/>
    </row>
    <row r="920" ht="24.75" customHeight="1">
      <c r="A920" s="10"/>
      <c r="B920" s="10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3"/>
      <c r="AQ920" s="137"/>
      <c r="AR920" s="10"/>
      <c r="AS920" s="10"/>
    </row>
    <row r="921" ht="24.75" customHeight="1">
      <c r="A921" s="10"/>
      <c r="B921" s="10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3"/>
      <c r="AQ921" s="137"/>
      <c r="AR921" s="10"/>
      <c r="AS921" s="10"/>
    </row>
    <row r="922" ht="24.75" customHeight="1">
      <c r="A922" s="10"/>
      <c r="B922" s="10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3"/>
      <c r="AQ922" s="137"/>
      <c r="AR922" s="10"/>
      <c r="AS922" s="10"/>
    </row>
    <row r="923" ht="24.75" customHeight="1">
      <c r="A923" s="10"/>
      <c r="B923" s="10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3"/>
      <c r="AQ923" s="137"/>
      <c r="AR923" s="10"/>
      <c r="AS923" s="10"/>
    </row>
    <row r="924" ht="24.75" customHeight="1">
      <c r="A924" s="10"/>
      <c r="B924" s="10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3"/>
      <c r="AQ924" s="137"/>
      <c r="AR924" s="10"/>
      <c r="AS924" s="10"/>
    </row>
    <row r="925" ht="24.75" customHeight="1">
      <c r="A925" s="10"/>
      <c r="B925" s="10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3"/>
      <c r="AQ925" s="137"/>
      <c r="AR925" s="10"/>
      <c r="AS925" s="10"/>
    </row>
    <row r="926" ht="24.75" customHeight="1">
      <c r="A926" s="10"/>
      <c r="B926" s="10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3"/>
      <c r="AQ926" s="137"/>
      <c r="AR926" s="10"/>
      <c r="AS926" s="10"/>
    </row>
    <row r="927" ht="24.75" customHeight="1">
      <c r="A927" s="10"/>
      <c r="B927" s="10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3"/>
      <c r="AQ927" s="137"/>
      <c r="AR927" s="10"/>
      <c r="AS927" s="10"/>
    </row>
    <row r="928" ht="24.75" customHeight="1">
      <c r="A928" s="10"/>
      <c r="B928" s="10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3"/>
      <c r="AQ928" s="137"/>
      <c r="AR928" s="10"/>
      <c r="AS928" s="10"/>
    </row>
    <row r="929" ht="24.75" customHeight="1">
      <c r="A929" s="10"/>
      <c r="B929" s="10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3"/>
      <c r="AQ929" s="137"/>
      <c r="AR929" s="10"/>
      <c r="AS929" s="10"/>
    </row>
    <row r="930" ht="24.75" customHeight="1">
      <c r="A930" s="10"/>
      <c r="B930" s="10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3"/>
      <c r="AQ930" s="137"/>
      <c r="AR930" s="10"/>
      <c r="AS930" s="10"/>
    </row>
    <row r="931" ht="24.75" customHeight="1">
      <c r="A931" s="10"/>
      <c r="B931" s="10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3"/>
      <c r="AQ931" s="137"/>
      <c r="AR931" s="10"/>
      <c r="AS931" s="10"/>
    </row>
    <row r="932" ht="24.75" customHeight="1">
      <c r="A932" s="10"/>
      <c r="B932" s="10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3"/>
      <c r="AQ932" s="137"/>
      <c r="AR932" s="10"/>
      <c r="AS932" s="10"/>
    </row>
    <row r="933" ht="24.75" customHeight="1">
      <c r="A933" s="10"/>
      <c r="B933" s="10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3"/>
      <c r="AQ933" s="137"/>
      <c r="AR933" s="10"/>
      <c r="AS933" s="10"/>
    </row>
    <row r="934" ht="24.75" customHeight="1">
      <c r="A934" s="10"/>
      <c r="B934" s="10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3"/>
      <c r="AQ934" s="137"/>
      <c r="AR934" s="10"/>
      <c r="AS934" s="10"/>
    </row>
    <row r="935" ht="24.75" customHeight="1">
      <c r="A935" s="10"/>
      <c r="B935" s="10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3"/>
      <c r="AQ935" s="137"/>
      <c r="AR935" s="10"/>
      <c r="AS935" s="10"/>
    </row>
    <row r="936" ht="24.75" customHeight="1">
      <c r="A936" s="10"/>
      <c r="B936" s="10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3"/>
      <c r="AQ936" s="137"/>
      <c r="AR936" s="10"/>
      <c r="AS936" s="10"/>
    </row>
    <row r="937" ht="24.75" customHeight="1">
      <c r="A937" s="10"/>
      <c r="B937" s="10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3"/>
      <c r="AQ937" s="137"/>
      <c r="AR937" s="10"/>
      <c r="AS937" s="10"/>
    </row>
    <row r="938" ht="24.75" customHeight="1">
      <c r="A938" s="10"/>
      <c r="B938" s="10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3"/>
      <c r="AQ938" s="137"/>
      <c r="AR938" s="10"/>
      <c r="AS938" s="10"/>
    </row>
    <row r="939" ht="24.75" customHeight="1">
      <c r="A939" s="10"/>
      <c r="B939" s="10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3"/>
      <c r="AQ939" s="137"/>
      <c r="AR939" s="10"/>
      <c r="AS939" s="10"/>
    </row>
    <row r="940" ht="24.75" customHeight="1">
      <c r="A940" s="10"/>
      <c r="B940" s="10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3"/>
      <c r="AQ940" s="137"/>
      <c r="AR940" s="10"/>
      <c r="AS940" s="10"/>
    </row>
    <row r="941" ht="24.75" customHeight="1">
      <c r="A941" s="10"/>
      <c r="B941" s="10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3"/>
      <c r="AQ941" s="137"/>
      <c r="AR941" s="10"/>
      <c r="AS941" s="10"/>
    </row>
    <row r="942" ht="24.75" customHeight="1">
      <c r="A942" s="10"/>
      <c r="B942" s="10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3"/>
      <c r="AQ942" s="137"/>
      <c r="AR942" s="10"/>
      <c r="AS942" s="10"/>
    </row>
    <row r="943" ht="24.75" customHeight="1">
      <c r="A943" s="10"/>
      <c r="B943" s="10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3"/>
      <c r="AQ943" s="137"/>
      <c r="AR943" s="10"/>
      <c r="AS943" s="10"/>
    </row>
    <row r="944" ht="24.75" customHeight="1">
      <c r="A944" s="10"/>
      <c r="B944" s="10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3"/>
      <c r="AQ944" s="137"/>
      <c r="AR944" s="10"/>
      <c r="AS944" s="10"/>
    </row>
    <row r="945" ht="24.75" customHeight="1">
      <c r="A945" s="10"/>
      <c r="B945" s="10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3"/>
      <c r="AQ945" s="137"/>
      <c r="AR945" s="10"/>
      <c r="AS945" s="10"/>
    </row>
    <row r="946" ht="24.75" customHeight="1">
      <c r="A946" s="10"/>
      <c r="B946" s="10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3"/>
      <c r="AQ946" s="137"/>
      <c r="AR946" s="10"/>
      <c r="AS946" s="10"/>
    </row>
    <row r="947" ht="24.75" customHeight="1">
      <c r="A947" s="10"/>
      <c r="B947" s="10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3"/>
      <c r="AQ947" s="137"/>
      <c r="AR947" s="10"/>
      <c r="AS947" s="10"/>
    </row>
    <row r="948" ht="24.75" customHeight="1">
      <c r="A948" s="10"/>
      <c r="B948" s="10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3"/>
      <c r="AQ948" s="137"/>
      <c r="AR948" s="10"/>
      <c r="AS948" s="10"/>
    </row>
    <row r="949" ht="24.75" customHeight="1">
      <c r="A949" s="10"/>
      <c r="B949" s="10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3"/>
      <c r="AQ949" s="137"/>
      <c r="AR949" s="10"/>
      <c r="AS949" s="10"/>
    </row>
    <row r="950" ht="24.75" customHeight="1">
      <c r="A950" s="10"/>
      <c r="B950" s="10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3"/>
      <c r="AQ950" s="137"/>
      <c r="AR950" s="10"/>
      <c r="AS950" s="10"/>
    </row>
    <row r="951" ht="24.75" customHeight="1">
      <c r="A951" s="10"/>
      <c r="B951" s="10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3"/>
      <c r="AQ951" s="137"/>
      <c r="AR951" s="10"/>
      <c r="AS951" s="10"/>
    </row>
    <row r="952" ht="24.75" customHeight="1">
      <c r="A952" s="10"/>
      <c r="B952" s="10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3"/>
      <c r="AQ952" s="137"/>
      <c r="AR952" s="10"/>
      <c r="AS952" s="10"/>
    </row>
    <row r="953" ht="24.75" customHeight="1">
      <c r="A953" s="10"/>
      <c r="B953" s="10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3"/>
      <c r="AQ953" s="137"/>
      <c r="AR953" s="10"/>
      <c r="AS953" s="10"/>
    </row>
    <row r="954" ht="24.75" customHeight="1">
      <c r="A954" s="10"/>
      <c r="B954" s="10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3"/>
      <c r="AQ954" s="137"/>
      <c r="AR954" s="10"/>
      <c r="AS954" s="10"/>
    </row>
    <row r="955" ht="24.75" customHeight="1">
      <c r="A955" s="10"/>
      <c r="B955" s="10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3"/>
      <c r="AQ955" s="137"/>
      <c r="AR955" s="10"/>
      <c r="AS955" s="10"/>
    </row>
    <row r="956" ht="24.75" customHeight="1">
      <c r="A956" s="10"/>
      <c r="B956" s="10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3"/>
      <c r="AQ956" s="137"/>
      <c r="AR956" s="10"/>
      <c r="AS956" s="10"/>
    </row>
    <row r="957" ht="24.75" customHeight="1">
      <c r="A957" s="10"/>
      <c r="B957" s="10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3"/>
      <c r="AQ957" s="137"/>
      <c r="AR957" s="10"/>
      <c r="AS957" s="10"/>
    </row>
    <row r="958" ht="24.75" customHeight="1">
      <c r="A958" s="10"/>
      <c r="B958" s="10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3"/>
      <c r="AQ958" s="137"/>
      <c r="AR958" s="10"/>
      <c r="AS958" s="10"/>
    </row>
    <row r="959" ht="24.75" customHeight="1">
      <c r="A959" s="10"/>
      <c r="B959" s="10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3"/>
      <c r="AQ959" s="137"/>
      <c r="AR959" s="10"/>
      <c r="AS959" s="10"/>
    </row>
    <row r="960" ht="24.75" customHeight="1">
      <c r="A960" s="10"/>
      <c r="B960" s="10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3"/>
      <c r="AQ960" s="137"/>
      <c r="AR960" s="10"/>
      <c r="AS960" s="10"/>
    </row>
    <row r="961" ht="24.75" customHeight="1">
      <c r="A961" s="10"/>
      <c r="B961" s="10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3"/>
      <c r="AQ961" s="137"/>
      <c r="AR961" s="10"/>
      <c r="AS961" s="10"/>
    </row>
    <row r="962" ht="24.75" customHeight="1">
      <c r="A962" s="10"/>
      <c r="B962" s="10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3"/>
      <c r="AQ962" s="137"/>
      <c r="AR962" s="10"/>
      <c r="AS962" s="10"/>
    </row>
    <row r="963" ht="24.75" customHeight="1">
      <c r="A963" s="10"/>
      <c r="B963" s="10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3"/>
      <c r="AQ963" s="137"/>
      <c r="AR963" s="10"/>
      <c r="AS963" s="10"/>
    </row>
    <row r="964" ht="24.75" customHeight="1">
      <c r="A964" s="10"/>
      <c r="B964" s="10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3"/>
      <c r="AQ964" s="137"/>
      <c r="AR964" s="10"/>
      <c r="AS964" s="10"/>
    </row>
    <row r="965" ht="24.75" customHeight="1">
      <c r="A965" s="10"/>
      <c r="B965" s="10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3"/>
      <c r="AQ965" s="137"/>
      <c r="AR965" s="10"/>
      <c r="AS965" s="10"/>
    </row>
    <row r="966" ht="24.75" customHeight="1">
      <c r="A966" s="10"/>
      <c r="B966" s="10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3"/>
      <c r="AQ966" s="137"/>
      <c r="AR966" s="10"/>
      <c r="AS966" s="10"/>
    </row>
    <row r="967" ht="24.75" customHeight="1">
      <c r="A967" s="10"/>
      <c r="B967" s="10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3"/>
      <c r="AQ967" s="137"/>
      <c r="AR967" s="10"/>
      <c r="AS967" s="10"/>
    </row>
    <row r="968" ht="24.75" customHeight="1">
      <c r="A968" s="10"/>
      <c r="B968" s="10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3"/>
      <c r="AQ968" s="137"/>
      <c r="AR968" s="10"/>
      <c r="AS968" s="10"/>
    </row>
    <row r="969" ht="24.75" customHeight="1">
      <c r="A969" s="10"/>
      <c r="B969" s="10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3"/>
      <c r="AQ969" s="137"/>
      <c r="AR969" s="10"/>
      <c r="AS969" s="10"/>
    </row>
    <row r="970" ht="24.75" customHeight="1">
      <c r="A970" s="10"/>
      <c r="B970" s="10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3"/>
      <c r="AQ970" s="137"/>
      <c r="AR970" s="10"/>
      <c r="AS970" s="10"/>
    </row>
    <row r="971" ht="24.75" customHeight="1">
      <c r="A971" s="10"/>
      <c r="B971" s="10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3"/>
      <c r="AQ971" s="137"/>
      <c r="AR971" s="10"/>
      <c r="AS971" s="10"/>
    </row>
    <row r="972" ht="24.75" customHeight="1">
      <c r="A972" s="10"/>
      <c r="B972" s="10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3"/>
      <c r="AQ972" s="137"/>
      <c r="AR972" s="10"/>
      <c r="AS972" s="10"/>
    </row>
    <row r="973" ht="24.75" customHeight="1">
      <c r="A973" s="10"/>
      <c r="B973" s="10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3"/>
      <c r="AQ973" s="137"/>
      <c r="AR973" s="10"/>
      <c r="AS973" s="10"/>
    </row>
    <row r="974" ht="24.75" customHeight="1">
      <c r="A974" s="10"/>
      <c r="B974" s="10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3"/>
      <c r="AQ974" s="137"/>
      <c r="AR974" s="10"/>
      <c r="AS974" s="10"/>
    </row>
    <row r="975" ht="24.75" customHeight="1">
      <c r="A975" s="10"/>
      <c r="B975" s="10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3"/>
      <c r="AQ975" s="137"/>
      <c r="AR975" s="10"/>
      <c r="AS975" s="10"/>
    </row>
    <row r="976" ht="24.75" customHeight="1">
      <c r="A976" s="10"/>
      <c r="B976" s="10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3"/>
      <c r="AQ976" s="137"/>
      <c r="AR976" s="10"/>
      <c r="AS976" s="10"/>
    </row>
    <row r="977" ht="24.75" customHeight="1">
      <c r="A977" s="10"/>
      <c r="B977" s="10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3"/>
      <c r="AQ977" s="137"/>
      <c r="AR977" s="10"/>
      <c r="AS977" s="10"/>
    </row>
    <row r="978" ht="24.75" customHeight="1">
      <c r="A978" s="10"/>
      <c r="B978" s="10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3"/>
      <c r="AQ978" s="137"/>
      <c r="AR978" s="10"/>
      <c r="AS978" s="10"/>
    </row>
    <row r="979" ht="24.75" customHeight="1">
      <c r="A979" s="10"/>
      <c r="B979" s="10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3"/>
      <c r="AQ979" s="137"/>
      <c r="AR979" s="10"/>
      <c r="AS979" s="10"/>
    </row>
    <row r="980" ht="24.75" customHeight="1">
      <c r="A980" s="10"/>
      <c r="B980" s="10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3"/>
      <c r="AQ980" s="137"/>
      <c r="AR980" s="10"/>
      <c r="AS980" s="10"/>
    </row>
    <row r="981" ht="24.75" customHeight="1">
      <c r="A981" s="10"/>
      <c r="B981" s="10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3"/>
      <c r="AQ981" s="137"/>
      <c r="AR981" s="10"/>
      <c r="AS981" s="10"/>
    </row>
    <row r="982" ht="24.75" customHeight="1">
      <c r="A982" s="10"/>
      <c r="B982" s="10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3"/>
      <c r="AQ982" s="137"/>
      <c r="AR982" s="10"/>
      <c r="AS982" s="10"/>
    </row>
    <row r="983" ht="24.75" customHeight="1">
      <c r="A983" s="10"/>
      <c r="B983" s="10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3"/>
      <c r="AQ983" s="137"/>
      <c r="AR983" s="10"/>
      <c r="AS983" s="10"/>
    </row>
    <row r="984" ht="24.75" customHeight="1">
      <c r="A984" s="10"/>
      <c r="B984" s="10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3"/>
      <c r="AQ984" s="137"/>
      <c r="AR984" s="10"/>
      <c r="AS984" s="10"/>
    </row>
    <row r="985" ht="24.75" customHeight="1">
      <c r="A985" s="10"/>
      <c r="B985" s="10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3"/>
      <c r="AQ985" s="137"/>
      <c r="AR985" s="10"/>
      <c r="AS985" s="10"/>
    </row>
    <row r="986" ht="24.75" customHeight="1">
      <c r="A986" s="10"/>
      <c r="B986" s="10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3"/>
      <c r="AQ986" s="137"/>
      <c r="AR986" s="10"/>
      <c r="AS986" s="10"/>
    </row>
    <row r="987" ht="24.75" customHeight="1">
      <c r="A987" s="10"/>
      <c r="B987" s="10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3"/>
      <c r="AQ987" s="137"/>
      <c r="AR987" s="10"/>
      <c r="AS987" s="10"/>
    </row>
    <row r="988" ht="24.75" customHeight="1">
      <c r="A988" s="10"/>
      <c r="B988" s="10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3"/>
      <c r="AQ988" s="137"/>
      <c r="AR988" s="10"/>
      <c r="AS988" s="10"/>
    </row>
    <row r="989" ht="24.75" customHeight="1">
      <c r="A989" s="10"/>
      <c r="B989" s="10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3"/>
      <c r="AQ989" s="137"/>
      <c r="AR989" s="10"/>
      <c r="AS989" s="10"/>
    </row>
    <row r="990" ht="24.75" customHeight="1">
      <c r="A990" s="10"/>
      <c r="B990" s="10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3"/>
      <c r="AQ990" s="137"/>
      <c r="AR990" s="10"/>
      <c r="AS990" s="10"/>
    </row>
    <row r="991" ht="24.75" customHeight="1">
      <c r="A991" s="10"/>
      <c r="B991" s="10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3"/>
      <c r="AQ991" s="137"/>
      <c r="AR991" s="10"/>
      <c r="AS991" s="10"/>
    </row>
    <row r="992" ht="24.75" customHeight="1">
      <c r="A992" s="10"/>
      <c r="B992" s="10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3"/>
      <c r="AQ992" s="137"/>
      <c r="AR992" s="10"/>
      <c r="AS992" s="10"/>
    </row>
    <row r="993" ht="24.75" customHeight="1">
      <c r="A993" s="10"/>
      <c r="B993" s="10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3"/>
      <c r="AQ993" s="137"/>
      <c r="AR993" s="10"/>
      <c r="AS993" s="10"/>
    </row>
    <row r="994" ht="24.75" customHeight="1">
      <c r="A994" s="10"/>
      <c r="B994" s="10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3"/>
      <c r="AQ994" s="137"/>
      <c r="AR994" s="10"/>
      <c r="AS994" s="10"/>
    </row>
    <row r="995" ht="24.75" customHeight="1">
      <c r="A995" s="10"/>
      <c r="B995" s="10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3"/>
      <c r="AQ995" s="137"/>
      <c r="AR995" s="10"/>
      <c r="AS995" s="10"/>
    </row>
    <row r="996" ht="24.75" customHeight="1">
      <c r="A996" s="10"/>
      <c r="B996" s="10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3"/>
      <c r="AQ996" s="137"/>
      <c r="AR996" s="10"/>
      <c r="AS996" s="10"/>
    </row>
    <row r="997" ht="24.75" customHeight="1">
      <c r="A997" s="10"/>
      <c r="B997" s="10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3"/>
      <c r="AQ997" s="137"/>
      <c r="AR997" s="10"/>
      <c r="AS997" s="10"/>
    </row>
    <row r="998" ht="24.75" customHeight="1">
      <c r="A998" s="10"/>
      <c r="B998" s="10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3"/>
      <c r="AQ998" s="137"/>
      <c r="AR998" s="10"/>
      <c r="AS998" s="10"/>
    </row>
    <row r="999" ht="24.75" customHeight="1">
      <c r="A999" s="10"/>
      <c r="B999" s="10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3"/>
      <c r="AQ999" s="137"/>
      <c r="AR999" s="10"/>
      <c r="AS999" s="10"/>
    </row>
    <row r="1000" ht="24.75" customHeight="1">
      <c r="A1000" s="10"/>
      <c r="B1000" s="10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3"/>
      <c r="AQ1000" s="137"/>
      <c r="AR1000" s="10"/>
      <c r="AS1000" s="10"/>
    </row>
    <row r="1001" ht="24.75" customHeight="1">
      <c r="A1001" s="10"/>
      <c r="B1001" s="10"/>
      <c r="C1001" s="13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2"/>
      <c r="AM1001" s="12"/>
      <c r="AN1001" s="10"/>
      <c r="AO1001" s="10"/>
      <c r="AP1001" s="13"/>
      <c r="AQ1001" s="137"/>
      <c r="AR1001" s="10"/>
      <c r="AS1001" s="10"/>
    </row>
    <row r="1002" ht="24.75" customHeight="1">
      <c r="A1002" s="10"/>
      <c r="B1002" s="10"/>
      <c r="C1002" s="13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2"/>
      <c r="AM1002" s="12"/>
      <c r="AN1002" s="10"/>
      <c r="AO1002" s="10"/>
      <c r="AP1002" s="13"/>
      <c r="AQ1002" s="137"/>
      <c r="AR1002" s="10"/>
      <c r="AS1002" s="10"/>
    </row>
    <row r="1003" ht="24.75" customHeight="1">
      <c r="A1003" s="10"/>
      <c r="B1003" s="10"/>
      <c r="C1003" s="13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2"/>
      <c r="AM1003" s="12"/>
      <c r="AN1003" s="10"/>
      <c r="AO1003" s="10"/>
      <c r="AP1003" s="13"/>
      <c r="AQ1003" s="137"/>
      <c r="AR1003" s="10"/>
      <c r="AS1003" s="10"/>
    </row>
  </sheetData>
  <autoFilter ref="$B$3:$AN$17">
    <sortState ref="B3:AN17">
      <sortCondition ref="B3:B17"/>
    </sortState>
  </autoFilter>
  <conditionalFormatting sqref="D4:I4 K4:L6 M4:M9 N4:O4 Y4:AA7 AF4:AH7 AI4:AJ4 R5 S5:V7 AB5:AC7 N6:O9 W6 AI6:AJ7 R7:R14 K8 L8:L9 AH9:AJ9 S10 K12:O14 S12:V14 Y12:AC14 AF12:AJ17 D13:H14 W13:W14 AE17">
    <cfRule type="cellIs" dxfId="9" priority="1" operator="equal">
      <formula>"INT - REC"</formula>
    </cfRule>
  </conditionalFormatting>
  <conditionalFormatting sqref="AK1:AK17 D4:AJ17">
    <cfRule type="beginsWith" dxfId="0" priority="2" operator="beginsWith" text="PRE">
      <formula>LEFT((AK1),LEN("PRE"))=("PRE")</formula>
    </cfRule>
  </conditionalFormatting>
  <conditionalFormatting sqref="AK1:AK17 D4:AJ17">
    <cfRule type="beginsWith" dxfId="1" priority="3" operator="beginsWith" text="VRE">
      <formula>LEFT((AK1),LEN("VRE"))=("VRE")</formula>
    </cfRule>
  </conditionalFormatting>
  <conditionalFormatting sqref="AK1:AK17 D4:AJ17">
    <cfRule type="beginsWith" dxfId="2" priority="4" operator="beginsWith" text="ONL">
      <formula>LEFT((AK1),LEN("ONL"))=("ONL")</formula>
    </cfRule>
  </conditionalFormatting>
  <conditionalFormatting sqref="AK1:AK17 D4:AJ17">
    <cfRule type="beginsWith" dxfId="3" priority="5" operator="beginsWith" text="ATR">
      <formula>LEFT((AK1),LEN("ATR"))=("ATR")</formula>
    </cfRule>
  </conditionalFormatting>
  <conditionalFormatting sqref="AK1:AK17 D4:AJ17">
    <cfRule type="beginsWith" dxfId="4" priority="6" operator="beginsWith" text="AUJ">
      <formula>LEFT((AK1),LEN("AUJ"))=("AUJ")</formula>
    </cfRule>
  </conditionalFormatting>
  <conditionalFormatting sqref="AK1:AK17 D4:AJ17">
    <cfRule type="beginsWith" dxfId="5" priority="7" operator="beginsWith" text="REC">
      <formula>LEFT((AK1),LEN("REC"))=("REC")</formula>
    </cfRule>
  </conditionalFormatting>
  <conditionalFormatting sqref="AK1:AK17 D4:AJ17">
    <cfRule type="beginsWith" dxfId="6" priority="8" operator="beginsWith" text="CLI">
      <formula>LEFT((AK1),LEN("CLI"))=("CLI")</formula>
    </cfRule>
  </conditionalFormatting>
  <conditionalFormatting sqref="AK1:AK17 D4:AJ17">
    <cfRule type="beginsWith" dxfId="7" priority="9" operator="beginsWith" text="INT">
      <formula>LEFT((AK1),LEN("INT"))=("INT")</formula>
    </cfRule>
  </conditionalFormatting>
  <conditionalFormatting sqref="D4:AJ17">
    <cfRule type="beginsWith" dxfId="8" priority="10" operator="beginsWith" text="CLIC">
      <formula>LEFT((D4),LEN("CLIC"))=("CLIC")</formula>
    </cfRule>
  </conditionalFormatting>
  <conditionalFormatting sqref="R5:V5 S7:S10 T7:T9 Y7:AC9 K8:O9 R8:R14 U8:V9 AF8:AG9 AH9:AJ9 K12:O14 S12:V12 Y12:AC13 AF12:AJ13">
    <cfRule type="beginsWith" dxfId="0" priority="11" operator="beginsWith" text="PRE">
      <formula>LEFT((R5),LEN("PRE"))=("PRE")</formula>
    </cfRule>
  </conditionalFormatting>
  <conditionalFormatting sqref="R5:V5 S7:S10 T7:T9 Y7:AC9 K8:O9 R8:R14 U8:V9 AF8:AG9 AH9:AJ9 K12:O14 S12:V12 Y12:AC13 AF12:AJ13">
    <cfRule type="beginsWith" dxfId="1" priority="12" operator="beginsWith" text="VRE">
      <formula>LEFT((R5),LEN("VRE"))=("VRE")</formula>
    </cfRule>
  </conditionalFormatting>
  <conditionalFormatting sqref="R5:V5 S7:S10 T7:T9 Y7:AC9 K8:O9 R8:R14 U8:V9 AF8:AG9 AH9:AJ9 K12:O14 S12:V12 Y12:AC13 AF12:AJ13">
    <cfRule type="beginsWith" dxfId="2" priority="13" operator="beginsWith" text="ONL">
      <formula>LEFT((R5),LEN("ONL"))=("ONL")</formula>
    </cfRule>
  </conditionalFormatting>
  <conditionalFormatting sqref="R5:V5 S7:S10 T7:T9 Y7:AC9 K8:O9 R8:R14 U8:V9 AF8:AG9 AH9:AJ9 K12:O14 S12:V12 Y12:AC13 AF12:AJ13">
    <cfRule type="beginsWith" dxfId="3" priority="14" operator="beginsWith" text="ATR">
      <formula>LEFT((R5),LEN("ATR"))=("ATR")</formula>
    </cfRule>
  </conditionalFormatting>
  <conditionalFormatting sqref="R5:V5 S7:S10 T7:T9 Y7:AC9 K8:O9 R8:R14 U8:V9 AF8:AG9 AH9:AJ9 K12:O14 S12:V12 Y12:AC13 AF12:AJ13">
    <cfRule type="beginsWith" dxfId="4" priority="15" operator="beginsWith" text="AUJ">
      <formula>LEFT((R5),LEN("AUJ"))=("AUJ")</formula>
    </cfRule>
  </conditionalFormatting>
  <conditionalFormatting sqref="R5:V5 S7:S10 T7:T9 Y7:AC9 K8:O9 R8:R14 U8:V9 AF8:AG9 AH9:AJ9 K12:O14 S12:V12 Y12:AC13 AF12:AJ13">
    <cfRule type="beginsWith" dxfId="5" priority="16" operator="beginsWith" text="REC">
      <formula>LEFT((R5),LEN("REC"))=("REC")</formula>
    </cfRule>
  </conditionalFormatting>
  <conditionalFormatting sqref="R5:V5 S7:S10 T7:T9 Y7:AC9 K8:O9 R8:R14 U8:V9 AF8:AG9 AH9:AJ9 K12:O14 S12:V12 Y12:AC13 AF12:AJ13">
    <cfRule type="beginsWith" dxfId="6" priority="17" operator="beginsWith" text="CLI">
      <formula>LEFT((R5),LEN("CLI"))=("CLI")</formula>
    </cfRule>
  </conditionalFormatting>
  <conditionalFormatting sqref="R5:V5 S7:S10 T7:T9 Y7:AC9 K8:O9 R8:R14 U8:V9 AF8:AG9 AH9:AJ9 K12:O14 S12:V12 Y12:AC13 AF12:AJ13">
    <cfRule type="beginsWith" dxfId="7" priority="18" operator="beginsWith" text="INT">
      <formula>LEFT((R5),LEN("INT"))=("INT")</formula>
    </cfRule>
  </conditionalFormatting>
  <conditionalFormatting sqref="R5:V5 S7:S10 T7:T9 Y7:AC9 K8:O9 R8:R14 U8:V9 AF8:AG9 AH9:AJ9 K12:O14 S12:V12 Y12:AC13 AF12:AJ13">
    <cfRule type="beginsWith" dxfId="8" priority="19" operator="beginsWith" text="CLIC">
      <formula>LEFT((R5),LEN("CLIC"))=("CLIC")</formula>
    </cfRule>
  </conditionalFormatting>
  <conditionalFormatting sqref="T5:U5 S7:T7 Z7:AA7 AB7:AB8 AB10:AB14 AG10 AI10:AI13 AJ10 Y12:AA13 AC12:AC13 AG12:AH13 AJ12:AJ13 AF13">
    <cfRule type="beginsWith" dxfId="0" priority="20" operator="beginsWith" text="PRE">
      <formula>LEFT((T5),LEN("PRE"))=("PRE")</formula>
    </cfRule>
  </conditionalFormatting>
  <conditionalFormatting sqref="T5:U5 S7:T7 Z7:AA7 AB7:AB8 AB10:AB14 AG10 AI10:AI13 AJ10 Y12:AA13 AC12:AC13 AG12:AH13 AJ12:AJ13 AF13">
    <cfRule type="beginsWith" dxfId="1" priority="21" operator="beginsWith" text="VRE">
      <formula>LEFT((T5),LEN("VRE"))=("VRE")</formula>
    </cfRule>
  </conditionalFormatting>
  <conditionalFormatting sqref="T5:U5 S7:T7 Z7:AA7 AB7:AB8 AB10:AB14 AG10 AI10:AI13 AJ10 Y12:AA13 AC12:AC13 AG12:AH13 AJ12:AJ13 AF13">
    <cfRule type="beginsWith" dxfId="2" priority="22" operator="beginsWith" text="ONL">
      <formula>LEFT((T5),LEN("ONL"))=("ONL")</formula>
    </cfRule>
  </conditionalFormatting>
  <conditionalFormatting sqref="T5:U5 S7:T7 Z7:AA7 AB7:AB8 AB10:AB14 AG10 AI10:AI13 AJ10 Y12:AA13 AC12:AC13 AG12:AH13 AJ12:AJ13 AF13">
    <cfRule type="beginsWith" dxfId="3" priority="23" operator="beginsWith" text="ATR">
      <formula>LEFT((T5),LEN("ATR"))=("ATR")</formula>
    </cfRule>
  </conditionalFormatting>
  <conditionalFormatting sqref="T5:U5 S7:T7 Z7:AA7 AB7:AB8 AB10:AB14 AG10 AI10:AI13 AJ10 Y12:AA13 AC12:AC13 AG12:AH13 AJ12:AJ13 AF13">
    <cfRule type="beginsWith" dxfId="4" priority="24" operator="beginsWith" text="AUJ">
      <formula>LEFT((T5),LEN("AUJ"))=("AUJ")</formula>
    </cfRule>
  </conditionalFormatting>
  <conditionalFormatting sqref="T5:U5 S7:T7 Z7:AA7 AB7:AB8 AB10:AB14 AG10 AI10:AI13 AJ10 Y12:AA13 AC12:AC13 AG12:AH13 AJ12:AJ13 AF13">
    <cfRule type="beginsWith" dxfId="5" priority="25" operator="beginsWith" text="REC">
      <formula>LEFT((T5),LEN("REC"))=("REC")</formula>
    </cfRule>
  </conditionalFormatting>
  <conditionalFormatting sqref="T5:U5 S7:T7 Z7:AA7 AB7:AB8 AB10:AB14 AG10 AI10:AI13 AJ10 Y12:AA13 AC12:AC13 AG12:AH13 AJ12:AJ13 AF13">
    <cfRule type="beginsWith" dxfId="6" priority="26" operator="beginsWith" text="CLI">
      <formula>LEFT((T5),LEN("CLI"))=("CLI")</formula>
    </cfRule>
  </conditionalFormatting>
  <conditionalFormatting sqref="T5:U5 S7:T7 Z7:AA7 AB7:AB8 AB10:AB14 AG10 AI10:AI13 AJ10 Y12:AA13 AC12:AC13 AG12:AH13 AJ12:AJ13 AF13">
    <cfRule type="beginsWith" dxfId="7" priority="27" operator="beginsWith" text="INT">
      <formula>LEFT((T5),LEN("INT"))=("INT")</formula>
    </cfRule>
  </conditionalFormatting>
  <conditionalFormatting sqref="T5:U5 S7:T7 Z7:AA7 AB7:AB8 AB10:AB14 AG10 AI10:AI13 AJ10 Y12:AA13 AC12:AC13 AG12:AH13 AJ12:AJ13 AF13">
    <cfRule type="beginsWith" dxfId="8" priority="28" operator="beginsWith" text="CLIC">
      <formula>LEFT((T5),LEN("CLIC"))=("CLIC")</formula>
    </cfRule>
  </conditionalFormatting>
  <conditionalFormatting sqref="AP4:AP5 AP7:AP17">
    <cfRule type="beginsWith" dxfId="2" priority="29" operator="beginsWith" text="ONL">
      <formula>LEFT((AP4),LEN("ONL"))=("ONL")</formula>
    </cfRule>
  </conditionalFormatting>
  <conditionalFormatting sqref="AP4:AP5 AP7:AP17">
    <cfRule type="beginsWith" dxfId="3" priority="30" operator="beginsWith" text="ATR">
      <formula>LEFT((AP4),LEN("ATR"))=("ATR")</formula>
    </cfRule>
  </conditionalFormatting>
  <conditionalFormatting sqref="AP4:AP5 AP7:AP17">
    <cfRule type="beginsWith" dxfId="4" priority="31" operator="beginsWith" text="AUJ">
      <formula>LEFT((AP4),LEN("AUJ"))=("AUJ")</formula>
    </cfRule>
  </conditionalFormatting>
  <conditionalFormatting sqref="AP4:AP5 AP7:AP17">
    <cfRule type="beginsWith" dxfId="5" priority="32" operator="beginsWith" text="REC">
      <formula>LEFT((AP4),LEN("REC"))=("REC")</formula>
    </cfRule>
  </conditionalFormatting>
  <conditionalFormatting sqref="AP4:AP5 AP7:AP17">
    <cfRule type="beginsWith" dxfId="6" priority="33" operator="beginsWith" text="CLI">
      <formula>LEFT((AP4),LEN("CLI"))=("CLI")</formula>
    </cfRule>
  </conditionalFormatting>
  <conditionalFormatting sqref="AP4:AP5 AP7:AP17">
    <cfRule type="beginsWith" dxfId="7" priority="34" operator="beginsWith" text="INT">
      <formula>LEFT((AP4),LEN("INT"))=("INT")</formula>
    </cfRule>
  </conditionalFormatting>
  <conditionalFormatting sqref="AP12:AP14">
    <cfRule type="beginsWith" dxfId="2" priority="35" operator="beginsWith" text="ONL">
      <formula>LEFT((AP12),LEN("ONL"))=("ONL")</formula>
    </cfRule>
  </conditionalFormatting>
  <conditionalFormatting sqref="AP12:AP14">
    <cfRule type="beginsWith" dxfId="3" priority="36" operator="beginsWith" text="ATR">
      <formula>LEFT((AP12),LEN("ATR"))=("ATR")</formula>
    </cfRule>
  </conditionalFormatting>
  <conditionalFormatting sqref="AP12:AP14">
    <cfRule type="beginsWith" dxfId="4" priority="37" operator="beginsWith" text="AUJ">
      <formula>LEFT((AP12),LEN("AUJ"))=("AUJ")</formula>
    </cfRule>
  </conditionalFormatting>
  <conditionalFormatting sqref="AP12:AP14">
    <cfRule type="beginsWith" dxfId="5" priority="38" operator="beginsWith" text="REC">
      <formula>LEFT((AP12),LEN("REC"))=("REC")</formula>
    </cfRule>
  </conditionalFormatting>
  <conditionalFormatting sqref="AP12:AP14">
    <cfRule type="beginsWith" dxfId="6" priority="39" operator="beginsWith" text="CLI">
      <formula>LEFT((AP12),LEN("CLI"))=("CLI")</formula>
    </cfRule>
  </conditionalFormatting>
  <conditionalFormatting sqref="AP12:AP14">
    <cfRule type="beginsWith" dxfId="7" priority="40" operator="beginsWith" text="INT">
      <formula>LEFT((AP12),LEN("INT"))=("INT")</formula>
    </cfRule>
  </conditionalFormatting>
  <conditionalFormatting sqref="AP6">
    <cfRule type="beginsWith" dxfId="2" priority="41" operator="beginsWith" text="ONL">
      <formula>LEFT((AP6),LEN("ONL"))=("ONL")</formula>
    </cfRule>
  </conditionalFormatting>
  <conditionalFormatting sqref="AP6">
    <cfRule type="beginsWith" dxfId="3" priority="42" operator="beginsWith" text="ATR">
      <formula>LEFT((AP6),LEN("ATR"))=("ATR")</formula>
    </cfRule>
  </conditionalFormatting>
  <conditionalFormatting sqref="AP6">
    <cfRule type="beginsWith" dxfId="4" priority="43" operator="beginsWith" text="AUJ">
      <formula>LEFT((AP6),LEN("AUJ"))=("AUJ")</formula>
    </cfRule>
  </conditionalFormatting>
  <conditionalFormatting sqref="AP6">
    <cfRule type="beginsWith" dxfId="5" priority="44" operator="beginsWith" text="REC">
      <formula>LEFT((AP6),LEN("REC"))=("REC")</formula>
    </cfRule>
  </conditionalFormatting>
  <conditionalFormatting sqref="AP6">
    <cfRule type="beginsWith" dxfId="6" priority="45" operator="beginsWith" text="CLI">
      <formula>LEFT((AP6),LEN("CLI"))=("CLI")</formula>
    </cfRule>
  </conditionalFormatting>
  <conditionalFormatting sqref="AP6">
    <cfRule type="beginsWith" dxfId="7" priority="46" operator="beginsWith" text="INT">
      <formula>LEFT((AP6),LEN("INT"))=("INT")</formula>
    </cfRule>
  </conditionalFormatting>
  <conditionalFormatting sqref="AP10">
    <cfRule type="beginsWith" dxfId="0" priority="47" operator="beginsWith" text="PRE">
      <formula>LEFT((AP10),LEN("PRE"))=("PRE")</formula>
    </cfRule>
  </conditionalFormatting>
  <conditionalFormatting sqref="AP10">
    <cfRule type="beginsWith" dxfId="1" priority="48" operator="beginsWith" text="VRE">
      <formula>LEFT((AP10),LEN("VRE"))=("VRE")</formula>
    </cfRule>
  </conditionalFormatting>
  <conditionalFormatting sqref="AP10">
    <cfRule type="beginsWith" dxfId="2" priority="49" operator="beginsWith" text="ONL">
      <formula>LEFT((AP10),LEN("ONL"))=("ONL")</formula>
    </cfRule>
  </conditionalFormatting>
  <conditionalFormatting sqref="AP10">
    <cfRule type="beginsWith" dxfId="3" priority="50" operator="beginsWith" text="ATR">
      <formula>LEFT((AP10),LEN("ATR"))=("ATR")</formula>
    </cfRule>
  </conditionalFormatting>
  <conditionalFormatting sqref="AP10">
    <cfRule type="beginsWith" dxfId="4" priority="51" operator="beginsWith" text="AUJ">
      <formula>LEFT((AP10),LEN("AUJ"))=("AUJ")</formula>
    </cfRule>
  </conditionalFormatting>
  <conditionalFormatting sqref="AP10">
    <cfRule type="beginsWith" dxfId="5" priority="52" operator="beginsWith" text="REC">
      <formula>LEFT((AP10),LEN("REC"))=("REC")</formula>
    </cfRule>
  </conditionalFormatting>
  <conditionalFormatting sqref="AP10">
    <cfRule type="beginsWith" dxfId="6" priority="53" operator="beginsWith" text="CLI">
      <formula>LEFT((AP10),LEN("CLI"))=("CLI")</formula>
    </cfRule>
  </conditionalFormatting>
  <conditionalFormatting sqref="AP10">
    <cfRule type="beginsWith" dxfId="7" priority="54" operator="beginsWith" text="INT">
      <formula>LEFT((AP10),LEN("INT"))=("INT")</formula>
    </cfRule>
  </conditionalFormatting>
  <conditionalFormatting sqref="R6:V6 Z6:AC6 AG6:AJ6 AF15:AJ16">
    <cfRule type="beginsWith" dxfId="0" priority="55" operator="beginsWith" text="PRE">
      <formula>LEFT((R6),LEN("PRE"))=("PRE")</formula>
    </cfRule>
  </conditionalFormatting>
  <conditionalFormatting sqref="R6:V6 Z6:AC6 AG6:AJ6 AF15:AJ16">
    <cfRule type="beginsWith" dxfId="1" priority="56" operator="beginsWith" text="VRE">
      <formula>LEFT((R6),LEN("VRE"))=("VRE")</formula>
    </cfRule>
  </conditionalFormatting>
  <conditionalFormatting sqref="R6:V6 Z6:AC6 AG6:AJ6 AF15:AJ16">
    <cfRule type="beginsWith" dxfId="2" priority="57" operator="beginsWith" text="ONL">
      <formula>LEFT((R6),LEN("ONL"))=("ONL")</formula>
    </cfRule>
  </conditionalFormatting>
  <conditionalFormatting sqref="R6:V6 Z6:AC6 AG6:AJ6 AF15:AJ16">
    <cfRule type="beginsWith" dxfId="3" priority="58" operator="beginsWith" text="ATR">
      <formula>LEFT((R6),LEN("ATR"))=("ATR")</formula>
    </cfRule>
  </conditionalFormatting>
  <conditionalFormatting sqref="R6:V6 Z6:AC6 AG6:AJ6 AF15:AJ16">
    <cfRule type="beginsWith" dxfId="4" priority="59" operator="beginsWith" text="AUJ">
      <formula>LEFT((R6),LEN("AUJ"))=("AUJ")</formula>
    </cfRule>
  </conditionalFormatting>
  <conditionalFormatting sqref="R6:V6 Z6:AC6 AG6:AJ6 AF15:AJ16">
    <cfRule type="beginsWith" dxfId="5" priority="60" operator="beginsWith" text="REC">
      <formula>LEFT((R6),LEN("REC"))=("REC")</formula>
    </cfRule>
  </conditionalFormatting>
  <conditionalFormatting sqref="R6:V6 Z6:AC6 AG6:AJ6 AF15:AJ16">
    <cfRule type="beginsWith" dxfId="6" priority="61" operator="beginsWith" text="CLI">
      <formula>LEFT((R6),LEN("CLI"))=("CLI")</formula>
    </cfRule>
  </conditionalFormatting>
  <conditionalFormatting sqref="R6:V6 Z6:AC6 AG6:AJ6 AF15:AJ16">
    <cfRule type="beginsWith" dxfId="7" priority="62" operator="beginsWith" text="INT">
      <formula>LEFT((R6),LEN("INT"))=("INT")</formula>
    </cfRule>
  </conditionalFormatting>
  <conditionalFormatting sqref="R6:V6 Z6:AC6 AG6:AJ6 AF15:AJ16">
    <cfRule type="beginsWith" dxfId="8" priority="63" operator="beginsWith" text="CLIC">
      <formula>LEFT((R6),LEN("CLIC"))=("CLIC")</formula>
    </cfRule>
  </conditionalFormatting>
  <conditionalFormatting sqref="S5:V5 S7:T7 Y7:AC7 M9:M14 N9 O9:O14 AI9:AJ9 L10:L14 R10 S10:T14 U10 V10:V14 Z10 N12:N14 R12 U12:U14 Y12:AC13 AF12:AJ13 K17:M17 O17">
    <cfRule type="beginsWith" dxfId="0" priority="64" operator="beginsWith" text="PRE">
      <formula>LEFT((S5),LEN("PRE"))=("PRE")</formula>
    </cfRule>
  </conditionalFormatting>
  <conditionalFormatting sqref="S5:V5 S7:T7 Y7:AC7 M9:M14 N9 O9:O14 AI9:AJ9 L10:L14 R10 S10:T14 U10 V10:V14 Z10 N12:N14 R12 U12:U14 Y12:AC13 AF12:AJ13 K17:M17 O17">
    <cfRule type="beginsWith" dxfId="1" priority="65" operator="beginsWith" text="VRE">
      <formula>LEFT((S5),LEN("VRE"))=("VRE")</formula>
    </cfRule>
  </conditionalFormatting>
  <conditionalFormatting sqref="S5:V5 S7:T7 Y7:AC7 M9:M14 N9 O9:O14 AI9:AJ9 L10:L14 R10 S10:T14 U10 V10:V14 Z10 N12:N14 R12 U12:U14 Y12:AC13 AF12:AJ13 K17:M17 O17">
    <cfRule type="beginsWith" dxfId="2" priority="66" operator="beginsWith" text="ONL">
      <formula>LEFT((S5),LEN("ONL"))=("ONL")</formula>
    </cfRule>
  </conditionalFormatting>
  <conditionalFormatting sqref="S5:V5 S7:T7 Y7:AC7 M9:M14 N9 O9:O14 AI9:AJ9 L10:L14 R10 S10:T14 U10 V10:V14 Z10 N12:N14 R12 U12:U14 Y12:AC13 AF12:AJ13 K17:M17 O17">
    <cfRule type="beginsWith" dxfId="3" priority="67" operator="beginsWith" text="ATR">
      <formula>LEFT((S5),LEN("ATR"))=("ATR")</formula>
    </cfRule>
  </conditionalFormatting>
  <conditionalFormatting sqref="S5:V5 S7:T7 Y7:AC7 M9:M14 N9 O9:O14 AI9:AJ9 L10:L14 R10 S10:T14 U10 V10:V14 Z10 N12:N14 R12 U12:U14 Y12:AC13 AF12:AJ13 K17:M17 O17">
    <cfRule type="beginsWith" dxfId="4" priority="68" operator="beginsWith" text="AUJ">
      <formula>LEFT((S5),LEN("AUJ"))=("AUJ")</formula>
    </cfRule>
  </conditionalFormatting>
  <conditionalFormatting sqref="S5:V5 S7:T7 Y7:AC7 M9:M14 N9 O9:O14 AI9:AJ9 L10:L14 R10 S10:T14 U10 V10:V14 Z10 N12:N14 R12 U12:U14 Y12:AC13 AF12:AJ13 K17:M17 O17">
    <cfRule type="beginsWith" dxfId="5" priority="69" operator="beginsWith" text="REC">
      <formula>LEFT((S5),LEN("REC"))=("REC")</formula>
    </cfRule>
  </conditionalFormatting>
  <conditionalFormatting sqref="S5:V5 S7:T7 Y7:AC7 M9:M14 N9 O9:O14 AI9:AJ9 L10:L14 R10 S10:T14 U10 V10:V14 Z10 N12:N14 R12 U12:U14 Y12:AC13 AF12:AJ13 K17:M17 O17">
    <cfRule type="beginsWith" dxfId="6" priority="70" operator="beginsWith" text="CLI">
      <formula>LEFT((S5),LEN("CLI"))=("CLI")</formula>
    </cfRule>
  </conditionalFormatting>
  <conditionalFormatting sqref="S5:V5 S7:T7 Y7:AC7 M9:M14 N9 O9:O14 AI9:AJ9 L10:L14 R10 S10:T14 U10 V10:V14 Z10 N12:N14 R12 U12:U14 Y12:AC13 AF12:AJ13 K17:M17 O17">
    <cfRule type="beginsWith" dxfId="7" priority="71" operator="beginsWith" text="INT">
      <formula>LEFT((S5),LEN("INT"))=("INT")</formula>
    </cfRule>
  </conditionalFormatting>
  <conditionalFormatting sqref="S5:V5 S7:T7 Y7:AC7 M9:M14 N9 O9:O14 AI9:AJ9 L10:L14 R10 S10:T14 U10 V10:V14 Z10 N12:N14 R12 U12:U14 Y12:AC13 AF12:AJ13 K17:M17 O17">
    <cfRule type="beginsWith" dxfId="8" priority="72" operator="beginsWith" text="CLIC">
      <formula>LEFT((S5),LEN("CLIC"))=("CLIC")</formula>
    </cfRule>
  </conditionalFormatting>
  <conditionalFormatting sqref="U17:W17">
    <cfRule type="beginsWith" dxfId="0" priority="73" operator="beginsWith" text="PRE">
      <formula>LEFT((U17),LEN("PRE"))=("PRE")</formula>
    </cfRule>
  </conditionalFormatting>
  <conditionalFormatting sqref="U17:W17">
    <cfRule type="beginsWith" dxfId="1" priority="74" operator="beginsWith" text="VRE">
      <formula>LEFT((U17),LEN("VRE"))=("VRE")</formula>
    </cfRule>
  </conditionalFormatting>
  <conditionalFormatting sqref="U17:W17">
    <cfRule type="beginsWith" dxfId="2" priority="75" operator="beginsWith" text="ONL">
      <formula>LEFT((U17),LEN("ONL"))=("ONL")</formula>
    </cfRule>
  </conditionalFormatting>
  <conditionalFormatting sqref="U17:W17">
    <cfRule type="beginsWith" dxfId="3" priority="76" operator="beginsWith" text="ATR">
      <formula>LEFT((U17),LEN("ATR"))=("ATR")</formula>
    </cfRule>
  </conditionalFormatting>
  <conditionalFormatting sqref="U17:W17">
    <cfRule type="beginsWith" dxfId="4" priority="77" operator="beginsWith" text="AUJ">
      <formula>LEFT((U17),LEN("AUJ"))=("AUJ")</formula>
    </cfRule>
  </conditionalFormatting>
  <conditionalFormatting sqref="U17:W17">
    <cfRule type="beginsWith" dxfId="5" priority="78" operator="beginsWith" text="REC">
      <formula>LEFT((U17),LEN("REC"))=("REC")</formula>
    </cfRule>
  </conditionalFormatting>
  <conditionalFormatting sqref="U17:W17">
    <cfRule type="beginsWith" dxfId="6" priority="79" operator="beginsWith" text="CLI">
      <formula>LEFT((U17),LEN("CLI"))=("CLI")</formula>
    </cfRule>
  </conditionalFormatting>
  <conditionalFormatting sqref="U17:W17">
    <cfRule type="beginsWith" dxfId="7" priority="80" operator="beginsWith" text="INT">
      <formula>LEFT((U17),LEN("INT"))=("INT")</formula>
    </cfRule>
  </conditionalFormatting>
  <conditionalFormatting sqref="U17:W17">
    <cfRule type="beginsWith" dxfId="8" priority="81" operator="beginsWith" text="CLIC">
      <formula>LEFT((U17),LEN("CLIC"))=("CLIC")</formula>
    </cfRule>
  </conditionalFormatting>
  <conditionalFormatting sqref="Y17:AC17">
    <cfRule type="beginsWith" dxfId="0" priority="82" operator="beginsWith" text="PRE">
      <formula>LEFT((Y17),LEN("PRE"))=("PRE")</formula>
    </cfRule>
  </conditionalFormatting>
  <conditionalFormatting sqref="Y17:AC17">
    <cfRule type="beginsWith" dxfId="1" priority="83" operator="beginsWith" text="VRE">
      <formula>LEFT((Y17),LEN("VRE"))=("VRE")</formula>
    </cfRule>
  </conditionalFormatting>
  <conditionalFormatting sqref="Y17:AC17">
    <cfRule type="beginsWith" dxfId="2" priority="84" operator="beginsWith" text="ONL">
      <formula>LEFT((Y17),LEN("ONL"))=("ONL")</formula>
    </cfRule>
  </conditionalFormatting>
  <conditionalFormatting sqref="Y17:AC17">
    <cfRule type="beginsWith" dxfId="3" priority="85" operator="beginsWith" text="ATR">
      <formula>LEFT((Y17),LEN("ATR"))=("ATR")</formula>
    </cfRule>
  </conditionalFormatting>
  <conditionalFormatting sqref="Y17:AC17">
    <cfRule type="beginsWith" dxfId="4" priority="86" operator="beginsWith" text="AUJ">
      <formula>LEFT((Y17),LEN("AUJ"))=("AUJ")</formula>
    </cfRule>
  </conditionalFormatting>
  <conditionalFormatting sqref="Y17:AC17">
    <cfRule type="beginsWith" dxfId="5" priority="87" operator="beginsWith" text="REC">
      <formula>LEFT((Y17),LEN("REC"))=("REC")</formula>
    </cfRule>
  </conditionalFormatting>
  <conditionalFormatting sqref="Y17:AC17">
    <cfRule type="beginsWith" dxfId="6" priority="88" operator="beginsWith" text="CLI">
      <formula>LEFT((Y17),LEN("CLI"))=("CLI")</formula>
    </cfRule>
  </conditionalFormatting>
  <conditionalFormatting sqref="Y17:AC17">
    <cfRule type="beginsWith" dxfId="7" priority="89" operator="beginsWith" text="INT">
      <formula>LEFT((Y17),LEN("INT"))=("INT")</formula>
    </cfRule>
  </conditionalFormatting>
  <conditionalFormatting sqref="Y17:AC17">
    <cfRule type="beginsWith" dxfId="8" priority="90" operator="beginsWith" text="CLIC">
      <formula>LEFT((Y17),LEN("CLIC"))=("CLIC")</formula>
    </cfRule>
  </conditionalFormatting>
  <conditionalFormatting sqref="AE17:AJ17">
    <cfRule type="beginsWith" dxfId="0" priority="91" operator="beginsWith" text="PRE">
      <formula>LEFT((AE17),LEN("PRE"))=("PRE")</formula>
    </cfRule>
  </conditionalFormatting>
  <conditionalFormatting sqref="AE17:AJ17">
    <cfRule type="beginsWith" dxfId="1" priority="92" operator="beginsWith" text="VRE">
      <formula>LEFT((AE17),LEN("VRE"))=("VRE")</formula>
    </cfRule>
  </conditionalFormatting>
  <conditionalFormatting sqref="AE17:AJ17">
    <cfRule type="beginsWith" dxfId="2" priority="93" operator="beginsWith" text="ONL">
      <formula>LEFT((AE17),LEN("ONL"))=("ONL")</formula>
    </cfRule>
  </conditionalFormatting>
  <conditionalFormatting sqref="AE17:AJ17">
    <cfRule type="beginsWith" dxfId="3" priority="94" operator="beginsWith" text="ATR">
      <formula>LEFT((AE17),LEN("ATR"))=("ATR")</formula>
    </cfRule>
  </conditionalFormatting>
  <conditionalFormatting sqref="AE17:AJ17">
    <cfRule type="beginsWith" dxfId="4" priority="95" operator="beginsWith" text="AUJ">
      <formula>LEFT((AE17),LEN("AUJ"))=("AUJ")</formula>
    </cfRule>
  </conditionalFormatting>
  <conditionalFormatting sqref="AE17:AJ17">
    <cfRule type="beginsWith" dxfId="5" priority="96" operator="beginsWith" text="REC">
      <formula>LEFT((AE17),LEN("REC"))=("REC")</formula>
    </cfRule>
  </conditionalFormatting>
  <conditionalFormatting sqref="AE17:AJ17">
    <cfRule type="beginsWith" dxfId="6" priority="97" operator="beginsWith" text="CLI">
      <formula>LEFT((AE17),LEN("CLI"))=("CLI")</formula>
    </cfRule>
  </conditionalFormatting>
  <conditionalFormatting sqref="AE17:AJ17">
    <cfRule type="beginsWith" dxfId="7" priority="98" operator="beginsWith" text="INT">
      <formula>LEFT((AE17),LEN("INT"))=("INT")</formula>
    </cfRule>
  </conditionalFormatting>
  <conditionalFormatting sqref="AE17:AJ17">
    <cfRule type="beginsWith" dxfId="8" priority="99" operator="beginsWith" text="CLIC">
      <formula>LEFT((AE17),LEN("CLIC"))=("CLIC")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0" priority="100" operator="beginsWith" text="PRE">
      <formula>LEFT((Y4),LEN("PRE"))=("PRE")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1" priority="101" operator="beginsWith" text="VRE">
      <formula>LEFT((Y4),LEN("VRE"))=("VRE")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2" priority="102" operator="beginsWith" text="ONL">
      <formula>LEFT((Y4),LEN("ONL"))=("ONL")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3" priority="103" operator="beginsWith" text="ATR">
      <formula>LEFT((Y4),LEN("ATR"))=("ATR")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4" priority="104" operator="beginsWith" text="AUJ">
      <formula>LEFT((Y4),LEN("AUJ"))=("AUJ")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5" priority="105" operator="beginsWith" text="REC">
      <formula>LEFT((Y4),LEN("REC"))=("REC")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6" priority="106" operator="beginsWith" text="CLI">
      <formula>LEFT((Y4),LEN("CLI"))=("CLI")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7" priority="107" operator="beginsWith" text="INT">
      <formula>LEFT((Y4),LEN("INT"))=("INT")</formula>
    </cfRule>
  </conditionalFormatting>
  <conditionalFormatting sqref="Y4:Y10 AF4:AF10 S5:U5 V5:V6 Z5:AA8 AG5:AG10 AH5:AJ7 K6:O6 R6 AB6:AB8 AC6:AC10 S7:T7 K8 L8:N9 O8:O14 V8:V14 AI9:AJ10 U10 Z10:AB10 AH10 R11:R14 K12:N14 S12:U12 Y12:AC13 AF12:AJ13 AF15:AF17 AJ15:AJ17 AE17 AG17:AI17">
    <cfRule type="beginsWith" dxfId="8" priority="108" operator="beginsWith" text="CLIC">
      <formula>LEFT((Y4),LEN("CLIC"))=("CLIC")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0" priority="109" operator="beginsWith" text="PRE">
      <formula>LEFT((Y4),LEN("PRE"))=("PRE")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1" priority="110" operator="beginsWith" text="VRE">
      <formula>LEFT((Y4),LEN("VRE"))=("VRE")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2" priority="111" operator="beginsWith" text="ONL">
      <formula>LEFT((Y4),LEN("ONL"))=("ONL")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3" priority="112" operator="beginsWith" text="ATR">
      <formula>LEFT((Y4),LEN("ATR"))=("ATR")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4" priority="113" operator="beginsWith" text="AUJ">
      <formula>LEFT((Y4),LEN("AUJ"))=("AUJ")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5" priority="114" operator="beginsWith" text="REC">
      <formula>LEFT((Y4),LEN("REC"))=("REC")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6" priority="115" operator="beginsWith" text="CLI">
      <formula>LEFT((Y4),LEN("CLI"))=("CLI")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7" priority="116" operator="beginsWith" text="INT">
      <formula>LEFT((Y4),LEN("INT"))=("INT")</formula>
    </cfRule>
  </conditionalFormatting>
  <conditionalFormatting sqref="Y4:Y10 AF4:AF10 S5:U5 V5:V6 Z5:AA10 AG5:AG10 AH5:AJ7 K6:O6 R6 AB6:AC10 S7:T7 K8 L8:N9 O8:O14 V8:V14 AI9:AJ10 U10 AH10 R11:R14 K12:N14 S12:U12 Y12:AC13 AF12:AJ13 AF15:AF17 AJ15:AJ17 AE17 AG17:AI17">
    <cfRule type="beginsWith" dxfId="8" priority="117" operator="beginsWith" text="CLIC">
      <formula>LEFT((Y4),LEN("CLIC"))=("CLIC")</formula>
    </cfRule>
  </conditionalFormatting>
  <conditionalFormatting sqref="L4:N17 O4:O14 R4:V17 Y4:Y10 Z4:AB17 AC4:AC10 AF4:AG10 AH4:AJ7 K5:K6 K8:K9 W8 D9:J9 AH9:AJ10 K12:K14 Y12:Y14 AC12:AC14 AF12:AJ13 AF15:AJ17 W17 AE17">
    <cfRule type="beginsWith" dxfId="0" priority="118" operator="beginsWith" text="PRE">
      <formula>LEFT((L4),LEN("PRE"))=("PRE")</formula>
    </cfRule>
  </conditionalFormatting>
  <conditionalFormatting sqref="L4:N17 O4:O14 R4:V17 Y4:Y10 Z4:AB17 AC4:AC10 AF4:AG10 AH4:AJ7 K5:K6 K8:K9 W8 D9:J9 AH9:AJ10 K12:K14 Y12:Y14 AC12:AC14 AF12:AJ13 AF15:AJ17 W17 AE17">
    <cfRule type="beginsWith" dxfId="1" priority="119" operator="beginsWith" text="VRE">
      <formula>LEFT((L4),LEN("VRE"))=("VRE")</formula>
    </cfRule>
  </conditionalFormatting>
  <conditionalFormatting sqref="L4:N17 O4:O14 R4:V17 Y4:Y10 Z4:AB17 AC4:AC10 AF4:AG10 AH4:AJ7 K5:K6 K8:K9 W8 D9:J9 AH9:AJ10 K12:K14 Y12:Y14 AC12:AC14 AF12:AJ13 AF15:AJ17 W17 AE17">
    <cfRule type="beginsWith" dxfId="2" priority="120" operator="beginsWith" text="ONL">
      <formula>LEFT((L4),LEN("ONL"))=("ONL")</formula>
    </cfRule>
  </conditionalFormatting>
  <conditionalFormatting sqref="L4:N17 O4:O14 R4:V17 Y4:Y10 Z4:AB17 AC4:AC10 AF4:AG10 AH4:AJ7 K5:K6 K8:K9 W8 D9:J9 AH9:AJ10 K12:K14 Y12:Y14 AC12:AC14 AF12:AJ13 AF15:AJ17 W17 AE17">
    <cfRule type="beginsWith" dxfId="3" priority="121" operator="beginsWith" text="ATR">
      <formula>LEFT((L4),LEN("ATR"))=("ATR")</formula>
    </cfRule>
  </conditionalFormatting>
  <conditionalFormatting sqref="L4:N17 O4:O14 R4:V17 Y4:Y10 Z4:AB17 AC4:AC10 AF4:AG10 AH4:AJ7 K5:K6 K8:K9 W8 D9:J9 AH9:AJ10 K12:K14 Y12:Y14 AC12:AC14 AF12:AJ13 AF15:AJ17 W17 AE17">
    <cfRule type="beginsWith" dxfId="4" priority="122" operator="beginsWith" text="AUJ">
      <formula>LEFT((L4),LEN("AUJ"))=("AUJ")</formula>
    </cfRule>
  </conditionalFormatting>
  <conditionalFormatting sqref="L4:N17 O4:O14 R4:V17 Y4:Y10 Z4:AB17 AC4:AC10 AF4:AG10 AH4:AJ7 K5:K6 K8:K9 W8 D9:J9 AH9:AJ10 K12:K14 Y12:Y14 AC12:AC14 AF12:AJ13 AF15:AJ17 W17 AE17">
    <cfRule type="beginsWith" dxfId="5" priority="123" operator="beginsWith" text="REC">
      <formula>LEFT((L4),LEN("REC"))=("REC")</formula>
    </cfRule>
  </conditionalFormatting>
  <conditionalFormatting sqref="L4:N17 O4:O14 R4:V17 Y4:Y10 Z4:AB17 AC4:AC10 AF4:AG10 AH4:AJ7 K5:K6 K8:K9 W8 D9:J9 AH9:AJ10 K12:K14 Y12:Y14 AC12:AC14 AF12:AJ13 AF15:AJ17 W17 AE17">
    <cfRule type="beginsWith" dxfId="6" priority="124" operator="beginsWith" text="CLI">
      <formula>LEFT((L4),LEN("CLI"))=("CLI")</formula>
    </cfRule>
  </conditionalFormatting>
  <conditionalFormatting sqref="L4:N17 O4:O14 R4:V17 Y4:Y10 Z4:AB17 AC4:AC10 AF4:AG10 AH4:AJ7 K5:K6 K8:K9 W8 D9:J9 AH9:AJ10 K12:K14 Y12:Y14 AC12:AC14 AF12:AJ13 AF15:AJ17 W17 AE17">
    <cfRule type="beginsWith" dxfId="7" priority="125" operator="beginsWith" text="INT">
      <formula>LEFT((L4),LEN("INT"))=("INT")</formula>
    </cfRule>
  </conditionalFormatting>
  <conditionalFormatting sqref="L4:N17 O4:O14 R4:V17 Y4:Y10 Z4:AB17 AC4:AC10 AF4:AG10 AH4:AJ7 K5:K6 K8:K9 W8 D9:J9 AH9:AJ10 K12:K14 Y12:Y14 AC12:AC14 AF12:AJ13 AF15:AJ17 W17 AE17">
    <cfRule type="beginsWith" dxfId="8" priority="126" operator="beginsWith" text="CLIC">
      <formula>LEFT((L4),LEN("CLIC"))=("CLIC")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0" priority="127" operator="beginsWith" text="PRE">
      <formula>LEFT((Y4),LEN("PRE"))=("PRE")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1" priority="128" operator="beginsWith" text="VRE">
      <formula>LEFT((Y4),LEN("VRE"))=("VRE")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2" priority="129" operator="beginsWith" text="ONL">
      <formula>LEFT((Y4),LEN("ONL"))=("ONL")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3" priority="130" operator="beginsWith" text="ATR">
      <formula>LEFT((Y4),LEN("ATR"))=("ATR")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4" priority="131" operator="beginsWith" text="AUJ">
      <formula>LEFT((Y4),LEN("AUJ"))=("AUJ")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5" priority="132" operator="beginsWith" text="REC">
      <formula>LEFT((Y4),LEN("REC"))=("REC")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6" priority="133" operator="beginsWith" text="CLI">
      <formula>LEFT((Y4),LEN("CLI"))=("CLI")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7" priority="134" operator="beginsWith" text="INT">
      <formula>LEFT((Y4),LEN("INT"))=("INT")</formula>
    </cfRule>
  </conditionalFormatting>
  <conditionalFormatting sqref="Y4:Y8 Z4:AA14 AF4:AF10 S5:T14 U5:V6 AB5:AB14 AG5:AG10 AH5:AJ7 AC6:AC14 U8:V14 W8 M9:O14 AI9:AJ13 L10:L14 R10 Y10:Y14 AH10:AH13 R12 AF12:AG13 AF15:AJ17 AE17">
    <cfRule type="beginsWith" dxfId="8" priority="135" operator="beginsWith" text="CLIC">
      <formula>LEFT((Y4),LEN("CLIC"))=("CLIC")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0" priority="136" operator="beginsWith" text="PRE">
      <formula>LEFT((K4),LEN("PRE"))=("PRE")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1" priority="137" operator="beginsWith" text="VRE">
      <formula>LEFT((K4),LEN("VRE"))=("VRE")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2" priority="138" operator="beginsWith" text="ONL">
      <formula>LEFT((K4),LEN("ONL"))=("ONL")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3" priority="139" operator="beginsWith" text="ATR">
      <formula>LEFT((K4),LEN("ATR"))=("ATR")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4" priority="140" operator="beginsWith" text="AUJ">
      <formula>LEFT((K4),LEN("AUJ"))=("AUJ")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5" priority="141" operator="beginsWith" text="REC">
      <formula>LEFT((K4),LEN("REC"))=("REC")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6" priority="142" operator="beginsWith" text="CLI">
      <formula>LEFT((K4),LEN("CLI"))=("CLI")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7" priority="143" operator="beginsWith" text="INT">
      <formula>LEFT((K4),LEN("INT"))=("INT")</formula>
    </cfRule>
  </conditionalFormatting>
  <conditionalFormatting sqref="K4:K17 R4:V17 Y4:Y17 Z4:AA10 AF4:AF10 L5:O14 AB5:AC10 AG5:AG10 AH5:AJ7 AH9:AJ10 H10:H11 Z12:Z13 AA12:AA14 AB12:AC13 AF12:AJ13 AF15:AF17 W17 Z17:AC17 AE17 AG17:AJ17">
    <cfRule type="beginsWith" dxfId="8" priority="144" operator="beginsWith" text="CLIC">
      <formula>LEFT((K4),LEN("CLIC"))=("CLIC")</formula>
    </cfRule>
  </conditionalFormatting>
  <conditionalFormatting sqref="R4:V17 Y4:AC17 AF4:AF10 AG5:AG10 AH5:AJ7 O7 K8 AH10:AJ13 AF12:AG13 AF15:AJ17 W17 AE17">
    <cfRule type="beginsWith" dxfId="0" priority="145" operator="beginsWith" text="PRE">
      <formula>LEFT((R4),LEN("PRE"))=("PRE")</formula>
    </cfRule>
  </conditionalFormatting>
  <conditionalFormatting sqref="R4:V17 Y4:AC17 AF4:AF10 AG5:AG10 AH5:AJ7 O7 K8 AH10:AJ13 AF12:AG13 AF15:AJ17 W17 AE17">
    <cfRule type="beginsWith" dxfId="1" priority="146" operator="beginsWith" text="VRE">
      <formula>LEFT((R4),LEN("VRE"))=("VRE")</formula>
    </cfRule>
  </conditionalFormatting>
  <conditionalFormatting sqref="R4:V17 Y4:AC17 AF4:AF10 AG5:AG10 AH5:AJ7 O7 K8 AH10:AJ13 AF12:AG13 AF15:AJ17 W17 AE17">
    <cfRule type="beginsWith" dxfId="2" priority="147" operator="beginsWith" text="ONL">
      <formula>LEFT((R4),LEN("ONL"))=("ONL")</formula>
    </cfRule>
  </conditionalFormatting>
  <conditionalFormatting sqref="R4:V17 Y4:AC17 AF4:AF10 AG5:AG10 AH5:AJ7 O7 K8 AH10:AJ13 AF12:AG13 AF15:AJ17 W17 AE17">
    <cfRule type="beginsWith" dxfId="3" priority="148" operator="beginsWith" text="ATR">
      <formula>LEFT((R4),LEN("ATR"))=("ATR")</formula>
    </cfRule>
  </conditionalFormatting>
  <conditionalFormatting sqref="R4:V17 Y4:AC17 AF4:AF10 AG5:AG10 AH5:AJ7 O7 K8 AH10:AJ13 AF12:AG13 AF15:AJ17 W17 AE17">
    <cfRule type="beginsWith" dxfId="4" priority="149" operator="beginsWith" text="AUJ">
      <formula>LEFT((R4),LEN("AUJ"))=("AUJ")</formula>
    </cfRule>
  </conditionalFormatting>
  <conditionalFormatting sqref="R4:V17 Y4:AC17 AF4:AF10 AG5:AG10 AH5:AJ7 O7 K8 AH10:AJ13 AF12:AG13 AF15:AJ17 W17 AE17">
    <cfRule type="beginsWith" dxfId="5" priority="150" operator="beginsWith" text="REC">
      <formula>LEFT((R4),LEN("REC"))=("REC")</formula>
    </cfRule>
  </conditionalFormatting>
  <conditionalFormatting sqref="R4:V17 Y4:AC17 AF4:AF10 AG5:AG10 AH5:AJ7 O7 K8 AH10:AJ13 AF12:AG13 AF15:AJ17 W17 AE17">
    <cfRule type="beginsWith" dxfId="6" priority="151" operator="beginsWith" text="CLI">
      <formula>LEFT((R4),LEN("CLI"))=("CLI")</formula>
    </cfRule>
  </conditionalFormatting>
  <conditionalFormatting sqref="R4:V17 Y4:AC17 AF4:AF10 AG5:AG10 AH5:AJ7 O7 K8 AH10:AJ13 AF12:AG13 AF15:AJ17 W17 AE17">
    <cfRule type="beginsWith" dxfId="7" priority="152" operator="beginsWith" text="INT">
      <formula>LEFT((R4),LEN("INT"))=("INT")</formula>
    </cfRule>
  </conditionalFormatting>
  <conditionalFormatting sqref="R4:V17 Y4:AC17 AF4:AF10 AG5:AG10 AH5:AJ7 O7 K8 AH10:AJ13 AF12:AG13 AF15:AJ17 W17 AE17">
    <cfRule type="beginsWith" dxfId="8" priority="153" operator="beginsWith" text="CLIC">
      <formula>LEFT((R4),LEN("CLIC"))=("CLIC")</formula>
    </cfRule>
  </conditionalFormatting>
  <conditionalFormatting sqref="U5:U6 V5 Y5:AA5 AI5:AI6 AB6:AC6 AJ6 AI15:AI16">
    <cfRule type="beginsWith" dxfId="0" priority="154" operator="beginsWith" text="PRE">
      <formula>LEFT((U5),LEN("PRE"))=("PRE")</formula>
    </cfRule>
  </conditionalFormatting>
  <conditionalFormatting sqref="U5:U6 V5 Y5:AA5 AI5:AI6 AB6:AC6 AJ6 AI15:AI16">
    <cfRule type="beginsWith" dxfId="1" priority="155" operator="beginsWith" text="VRE">
      <formula>LEFT((U5),LEN("VRE"))=("VRE")</formula>
    </cfRule>
  </conditionalFormatting>
  <conditionalFormatting sqref="U5:U6 V5 Y5:AA5 AI5:AI6 AB6:AC6 AJ6 AI15:AI16">
    <cfRule type="beginsWith" dxfId="2" priority="156" operator="beginsWith" text="ONL">
      <formula>LEFT((U5),LEN("ONL"))=("ONL")</formula>
    </cfRule>
  </conditionalFormatting>
  <conditionalFormatting sqref="U5:U6 V5 Y5:AA5 AI5:AI6 AB6:AC6 AJ6 AI15:AI16">
    <cfRule type="beginsWith" dxfId="3" priority="157" operator="beginsWith" text="ATR">
      <formula>LEFT((U5),LEN("ATR"))=("ATR")</formula>
    </cfRule>
  </conditionalFormatting>
  <conditionalFormatting sqref="U5:U6 V5 Y5:AA5 AI5:AI6 AB6:AC6 AJ6 AI15:AI16">
    <cfRule type="beginsWith" dxfId="4" priority="158" operator="beginsWith" text="AUJ">
      <formula>LEFT((U5),LEN("AUJ"))=("AUJ")</formula>
    </cfRule>
  </conditionalFormatting>
  <conditionalFormatting sqref="U5:U6 V5 Y5:AA5 AI5:AI6 AB6:AC6 AJ6 AI15:AI16">
    <cfRule type="beginsWith" dxfId="5" priority="159" operator="beginsWith" text="REC">
      <formula>LEFT((U5),LEN("REC"))=("REC")</formula>
    </cfRule>
  </conditionalFormatting>
  <conditionalFormatting sqref="U5:U6 V5 Y5:AA5 AI5:AI6 AB6:AC6 AJ6 AI15:AI16">
    <cfRule type="beginsWith" dxfId="6" priority="160" operator="beginsWith" text="CLI">
      <formula>LEFT((U5),LEN("CLI"))=("CLI")</formula>
    </cfRule>
  </conditionalFormatting>
  <conditionalFormatting sqref="U5:U6 V5 Y5:AA5 AI5:AI6 AB6:AC6 AJ6 AI15:AI16">
    <cfRule type="beginsWith" dxfId="7" priority="161" operator="beginsWith" text="INT">
      <formula>LEFT((U5),LEN("INT"))=("INT")</formula>
    </cfRule>
  </conditionalFormatting>
  <conditionalFormatting sqref="U5:U6 V5 Y5:AA5 AI5:AI6 AB6:AC6 AJ6 AI15:AI16">
    <cfRule type="beginsWith" dxfId="8" priority="162" operator="beginsWith" text="CLIC">
      <formula>LEFT((U5),LEN("CLIC"))=("CLIC")</formula>
    </cfRule>
  </conditionalFormatting>
  <conditionalFormatting sqref="K4:O17 R4:V17 Y4:AC17 AF4:AJ17 D9:J9 W17 AE17">
    <cfRule type="beginsWith" dxfId="0" priority="163" operator="beginsWith" text="PRE">
      <formula>LEFT((K4),LEN("PRE"))=("PRE")</formula>
    </cfRule>
  </conditionalFormatting>
  <conditionalFormatting sqref="K4:O17 R4:V17 Y4:AC17 AF4:AJ17 D9:J9 W17 AE17">
    <cfRule type="beginsWith" dxfId="1" priority="164" operator="beginsWith" text="VRE">
      <formula>LEFT((K4),LEN("VRE"))=("VRE")</formula>
    </cfRule>
  </conditionalFormatting>
  <conditionalFormatting sqref="K4:O17 R4:V17 Y4:AC17 AF4:AJ17 D9:J9 W17 AE17">
    <cfRule type="beginsWith" dxfId="2" priority="165" operator="beginsWith" text="ONL">
      <formula>LEFT((K4),LEN("ONL"))=("ONL")</formula>
    </cfRule>
  </conditionalFormatting>
  <conditionalFormatting sqref="K4:O17 R4:V17 Y4:AC17 AF4:AJ17 D9:J9 W17 AE17">
    <cfRule type="beginsWith" dxfId="3" priority="166" operator="beginsWith" text="ATR">
      <formula>LEFT((K4),LEN("ATR"))=("ATR")</formula>
    </cfRule>
  </conditionalFormatting>
  <conditionalFormatting sqref="K4:O17 R4:V17 Y4:AC17 AF4:AJ17 D9:J9 W17 AE17">
    <cfRule type="beginsWith" dxfId="4" priority="167" operator="beginsWith" text="AUJ">
      <formula>LEFT((K4),LEN("AUJ"))=("AUJ")</formula>
    </cfRule>
  </conditionalFormatting>
  <conditionalFormatting sqref="K4:O17 R4:V17 Y4:AC17 AF4:AJ17 D9:J9 W17 AE17">
    <cfRule type="beginsWith" dxfId="5" priority="168" operator="beginsWith" text="REC">
      <formula>LEFT((K4),LEN("REC"))=("REC")</formula>
    </cfRule>
  </conditionalFormatting>
  <conditionalFormatting sqref="K4:O17 R4:V17 Y4:AC17 AF4:AJ17 D9:J9 W17 AE17">
    <cfRule type="beginsWith" dxfId="6" priority="169" operator="beginsWith" text="CLI">
      <formula>LEFT((K4),LEN("CLI"))=("CLI")</formula>
    </cfRule>
  </conditionalFormatting>
  <conditionalFormatting sqref="K4:O17 R4:V17 Y4:AC17 AF4:AJ17 D9:J9 W17 AE17">
    <cfRule type="beginsWith" dxfId="7" priority="170" operator="beginsWith" text="INT">
      <formula>LEFT((K4),LEN("INT"))=("INT")</formula>
    </cfRule>
  </conditionalFormatting>
  <conditionalFormatting sqref="K4:O17 R4:V17 Y4:AC17 AF4:AJ17 D9:J9 W17 AE17">
    <cfRule type="beginsWith" dxfId="8" priority="171" operator="beginsWith" text="CLIC">
      <formula>LEFT((K4),LEN("CLIC"))=("CLIC")</formula>
    </cfRule>
  </conditionalFormatting>
  <conditionalFormatting sqref="L4:O4 R4:V17 Y4:AC17 AF4:AJ17 O7 K8 W17 AE17">
    <cfRule type="beginsWith" dxfId="0" priority="172" operator="beginsWith" text="PRE">
      <formula>LEFT((L4),LEN("PRE"))=("PRE")</formula>
    </cfRule>
  </conditionalFormatting>
  <conditionalFormatting sqref="L4:O4 R4:V17 Y4:AC17 AF4:AJ17 O7 K8 W17 AE17">
    <cfRule type="beginsWith" dxfId="1" priority="173" operator="beginsWith" text="VRE">
      <formula>LEFT((L4),LEN("VRE"))=("VRE")</formula>
    </cfRule>
  </conditionalFormatting>
  <conditionalFormatting sqref="L4:O4 R4:V17 Y4:AC17 AF4:AJ17 O7 K8 W17 AE17">
    <cfRule type="beginsWith" dxfId="2" priority="174" operator="beginsWith" text="ONL">
      <formula>LEFT((L4),LEN("ONL"))=("ONL")</formula>
    </cfRule>
  </conditionalFormatting>
  <conditionalFormatting sqref="L4:O4 R4:V17 Y4:AC17 AF4:AJ17 O7 K8 W17 AE17">
    <cfRule type="beginsWith" dxfId="3" priority="175" operator="beginsWith" text="ATR">
      <formula>LEFT((L4),LEN("ATR"))=("ATR")</formula>
    </cfRule>
  </conditionalFormatting>
  <conditionalFormatting sqref="L4:O4 R4:V17 Y4:AC17 AF4:AJ17 O7 K8 W17 AE17">
    <cfRule type="beginsWith" dxfId="4" priority="176" operator="beginsWith" text="AUJ">
      <formula>LEFT((L4),LEN("AUJ"))=("AUJ")</formula>
    </cfRule>
  </conditionalFormatting>
  <conditionalFormatting sqref="L4:O4 R4:V17 Y4:AC17 AF4:AJ17 O7 K8 W17 AE17">
    <cfRule type="beginsWith" dxfId="5" priority="177" operator="beginsWith" text="REC">
      <formula>LEFT((L4),LEN("REC"))=("REC")</formula>
    </cfRule>
  </conditionalFormatting>
  <conditionalFormatting sqref="L4:O4 R4:V17 Y4:AC17 AF4:AJ17 O7 K8 W17 AE17">
    <cfRule type="beginsWith" dxfId="6" priority="178" operator="beginsWith" text="CLI">
      <formula>LEFT((L4),LEN("CLI"))=("CLI")</formula>
    </cfRule>
  </conditionalFormatting>
  <conditionalFormatting sqref="L4:O4 R4:V17 Y4:AC17 AF4:AJ17 O7 K8 W17 AE17">
    <cfRule type="beginsWith" dxfId="7" priority="179" operator="beginsWith" text="INT">
      <formula>LEFT((L4),LEN("INT"))=("INT")</formula>
    </cfRule>
  </conditionalFormatting>
  <conditionalFormatting sqref="L4:O4 R4:V17 Y4:AC17 AF4:AJ17 O7 K8 W17 AE17">
    <cfRule type="beginsWith" dxfId="8" priority="180" operator="beginsWith" text="CLIC">
      <formula>LEFT((L4),LEN("CLIC"))=("CLIC")</formula>
    </cfRule>
  </conditionalFormatting>
  <conditionalFormatting sqref="L4:O4 R4:V17 Y4:AC17 AF4:AJ17 O7 K8 W17 AE17">
    <cfRule type="beginsWith" dxfId="0" priority="181" operator="beginsWith" text="PRE">
      <formula>LEFT((L4),LEN("PRE"))=("PRE")</formula>
    </cfRule>
  </conditionalFormatting>
  <conditionalFormatting sqref="L4:O4 R4:V17 Y4:AC17 AF4:AJ17 O7 K8 W17 AE17">
    <cfRule type="beginsWith" dxfId="1" priority="182" operator="beginsWith" text="VRE">
      <formula>LEFT((L4),LEN("VRE"))=("VRE")</formula>
    </cfRule>
  </conditionalFormatting>
  <conditionalFormatting sqref="L4:O4 R4:V17 Y4:AC17 AF4:AJ17 O7 K8 W17 AE17">
    <cfRule type="beginsWith" dxfId="2" priority="183" operator="beginsWith" text="ONL">
      <formula>LEFT((L4),LEN("ONL"))=("ONL")</formula>
    </cfRule>
  </conditionalFormatting>
  <conditionalFormatting sqref="L4:O4 R4:V17 Y4:AC17 AF4:AJ17 O7 K8 W17 AE17">
    <cfRule type="beginsWith" dxfId="3" priority="184" operator="beginsWith" text="ATR">
      <formula>LEFT((L4),LEN("ATR"))=("ATR")</formula>
    </cfRule>
  </conditionalFormatting>
  <conditionalFormatting sqref="L4:O4 R4:V17 Y4:AC17 AF4:AJ17 O7 K8 W17 AE17">
    <cfRule type="beginsWith" dxfId="4" priority="185" operator="beginsWith" text="AUJ">
      <formula>LEFT((L4),LEN("AUJ"))=("AUJ")</formula>
    </cfRule>
  </conditionalFormatting>
  <conditionalFormatting sqref="L4:O4 R4:V17 Y4:AC17 AF4:AJ17 O7 K8 W17 AE17">
    <cfRule type="beginsWith" dxfId="5" priority="186" operator="beginsWith" text="REC">
      <formula>LEFT((L4),LEN("REC"))=("REC")</formula>
    </cfRule>
  </conditionalFormatting>
  <conditionalFormatting sqref="L4:O4 R4:V17 Y4:AC17 AF4:AJ17 O7 K8 W17 AE17">
    <cfRule type="beginsWith" dxfId="6" priority="187" operator="beginsWith" text="CLI">
      <formula>LEFT((L4),LEN("CLI"))=("CLI")</formula>
    </cfRule>
  </conditionalFormatting>
  <conditionalFormatting sqref="L4:O4 R4:V17 Y4:AC17 AF4:AJ17 O7 K8 W17 AE17">
    <cfRule type="beginsWith" dxfId="7" priority="188" operator="beginsWith" text="INT">
      <formula>LEFT((L4),LEN("INT"))=("INT")</formula>
    </cfRule>
  </conditionalFormatting>
  <conditionalFormatting sqref="L4:O4 R4:V17 Y4:AC17 AF4:AJ17 O7 K8 W17 AE17">
    <cfRule type="beginsWith" dxfId="8" priority="189" operator="beginsWith" text="CLIC">
      <formula>LEFT((L4),LEN("CLIC"))=("CLIC")</formula>
    </cfRule>
  </conditionalFormatting>
  <conditionalFormatting sqref="L4:O4 Y4:AA5 AF4:AJ17 S5:V5 AB5:AC5 S7:T7 Y7:AC7 Y12:AC13 AE17">
    <cfRule type="beginsWith" dxfId="0" priority="190" operator="beginsWith" text="PRE">
      <formula>LEFT((L4),LEN("PRE"))=("PRE")</formula>
    </cfRule>
  </conditionalFormatting>
  <conditionalFormatting sqref="L4:O4 Y4:AA5 AF4:AJ17 S5:V5 AB5:AC5 S7:T7 Y7:AC7 Y12:AC13 AE17">
    <cfRule type="beginsWith" dxfId="1" priority="191" operator="beginsWith" text="VRE">
      <formula>LEFT((L4),LEN("VRE"))=("VRE")</formula>
    </cfRule>
  </conditionalFormatting>
  <conditionalFormatting sqref="L4:O4 Y4:AA5 AF4:AJ17 S5:V5 AB5:AC5 S7:T7 Y7:AC7 Y12:AC13 AE17">
    <cfRule type="beginsWith" dxfId="2" priority="192" operator="beginsWith" text="ONL">
      <formula>LEFT((L4),LEN("ONL"))=("ONL")</formula>
    </cfRule>
  </conditionalFormatting>
  <conditionalFormatting sqref="L4:O4 Y4:AA5 AF4:AJ17 S5:V5 AB5:AC5 S7:T7 Y7:AC7 Y12:AC13 AE17">
    <cfRule type="beginsWith" dxfId="3" priority="193" operator="beginsWith" text="ATR">
      <formula>LEFT((L4),LEN("ATR"))=("ATR")</formula>
    </cfRule>
  </conditionalFormatting>
  <conditionalFormatting sqref="L4:O4 Y4:AA5 AF4:AJ17 S5:V5 AB5:AC5 S7:T7 Y7:AC7 Y12:AC13 AE17">
    <cfRule type="beginsWith" dxfId="4" priority="194" operator="beginsWith" text="AUJ">
      <formula>LEFT((L4),LEN("AUJ"))=("AUJ")</formula>
    </cfRule>
  </conditionalFormatting>
  <conditionalFormatting sqref="L4:O4 Y4:AA5 AF4:AJ17 S5:V5 AB5:AC5 S7:T7 Y7:AC7 Y12:AC13 AE17">
    <cfRule type="beginsWith" dxfId="5" priority="195" operator="beginsWith" text="REC">
      <formula>LEFT((L4),LEN("REC"))=("REC")</formula>
    </cfRule>
  </conditionalFormatting>
  <conditionalFormatting sqref="L4:O4 Y4:AA5 AF4:AJ17 S5:V5 AB5:AC5 S7:T7 Y7:AC7 Y12:AC13 AE17">
    <cfRule type="beginsWith" dxfId="6" priority="196" operator="beginsWith" text="CLI">
      <formula>LEFT((L4),LEN("CLI"))=("CLI")</formula>
    </cfRule>
  </conditionalFormatting>
  <conditionalFormatting sqref="L4:O4 Y4:AA5 AF4:AJ17 S5:V5 AB5:AC5 S7:T7 Y7:AC7 Y12:AC13 AE17">
    <cfRule type="beginsWith" dxfId="7" priority="197" operator="beginsWith" text="INT">
      <formula>LEFT((L4),LEN("INT"))=("INT")</formula>
    </cfRule>
  </conditionalFormatting>
  <conditionalFormatting sqref="L4:O4 Y4:AA5 AF4:AJ17 S5:V5 AB5:AC5 S7:T7 Y7:AC7 Y12:AC13 AE17">
    <cfRule type="beginsWith" dxfId="8" priority="198" operator="beginsWith" text="CLIC">
      <formula>LEFT((L4),LEN("CLIC"))=("CLIC")</formula>
    </cfRule>
  </conditionalFormatting>
  <conditionalFormatting sqref="L4:O4 Y4:AA8 AF4:AF10 AG4:AJ17 S5:V5 AB5:AC8 S7:T7 U10:V10 Y10:AC10 Y12:AC13 AF12:AF13 AF15:AF17 AE17">
    <cfRule type="beginsWith" dxfId="0" priority="199" operator="beginsWith" text="PRE">
      <formula>LEFT((L4),LEN("PRE"))=("PRE")</formula>
    </cfRule>
  </conditionalFormatting>
  <conditionalFormatting sqref="L4:O4 Y4:AA8 AF4:AF10 AG4:AJ17 S5:V5 AB5:AC8 S7:T7 U10:V10 Y10:AC10 Y12:AC13 AF12:AF13 AF15:AF17 AE17">
    <cfRule type="beginsWith" dxfId="1" priority="200" operator="beginsWith" text="VRE">
      <formula>LEFT((L4),LEN("VRE"))=("VRE")</formula>
    </cfRule>
  </conditionalFormatting>
  <conditionalFormatting sqref="L4:O4 Y4:AA8 AF4:AF10 AG4:AJ17 S5:V5 AB5:AC8 S7:T7 U10:V10 Y10:AC10 Y12:AC13 AF12:AF13 AF15:AF17 AE17">
    <cfRule type="beginsWith" dxfId="2" priority="201" operator="beginsWith" text="ONL">
      <formula>LEFT((L4),LEN("ONL"))=("ONL")</formula>
    </cfRule>
  </conditionalFormatting>
  <conditionalFormatting sqref="L4:O4 Y4:AA8 AF4:AF10 AG4:AJ17 S5:V5 AB5:AC8 S7:T7 U10:V10 Y10:AC10 Y12:AC13 AF12:AF13 AF15:AF17 AE17">
    <cfRule type="beginsWith" dxfId="3" priority="202" operator="beginsWith" text="ATR">
      <formula>LEFT((L4),LEN("ATR"))=("ATR")</formula>
    </cfRule>
  </conditionalFormatting>
  <conditionalFormatting sqref="L4:O4 Y4:AA8 AF4:AF10 AG4:AJ17 S5:V5 AB5:AC8 S7:T7 U10:V10 Y10:AC10 Y12:AC13 AF12:AF13 AF15:AF17 AE17">
    <cfRule type="beginsWith" dxfId="4" priority="203" operator="beginsWith" text="AUJ">
      <formula>LEFT((L4),LEN("AUJ"))=("AUJ")</formula>
    </cfRule>
  </conditionalFormatting>
  <conditionalFormatting sqref="L4:O4 Y4:AA8 AF4:AF10 AG4:AJ17 S5:V5 AB5:AC8 S7:T7 U10:V10 Y10:AC10 Y12:AC13 AF12:AF13 AF15:AF17 AE17">
    <cfRule type="beginsWith" dxfId="5" priority="204" operator="beginsWith" text="REC">
      <formula>LEFT((L4),LEN("REC"))=("REC")</formula>
    </cfRule>
  </conditionalFormatting>
  <conditionalFormatting sqref="L4:O4 Y4:AA8 AF4:AF10 AG4:AJ17 S5:V5 AB5:AC8 S7:T7 U10:V10 Y10:AC10 Y12:AC13 AF12:AF13 AF15:AF17 AE17">
    <cfRule type="beginsWith" dxfId="6" priority="205" operator="beginsWith" text="CLI">
      <formula>LEFT((L4),LEN("CLI"))=("CLI")</formula>
    </cfRule>
  </conditionalFormatting>
  <conditionalFormatting sqref="L4:O4 Y4:AA8 AF4:AF10 AG4:AJ17 S5:V5 AB5:AC8 S7:T7 U10:V10 Y10:AC10 Y12:AC13 AF12:AF13 AF15:AF17 AE17">
    <cfRule type="beginsWith" dxfId="7" priority="206" operator="beginsWith" text="INT">
      <formula>LEFT((L4),LEN("INT"))=("INT")</formula>
    </cfRule>
  </conditionalFormatting>
  <conditionalFormatting sqref="L4:O4 Y4:AA8 AF4:AF10 AG4:AJ17 S5:V5 AB5:AC8 S7:T7 U10:V10 Y10:AC10 Y12:AC13 AF12:AF13 AF15:AF17 AE17">
    <cfRule type="beginsWith" dxfId="8" priority="207" operator="beginsWith" text="CLIC">
      <formula>LEFT((L4),LEN("CLIC"))=("CLIC")</formula>
    </cfRule>
  </conditionalFormatting>
  <conditionalFormatting sqref="V4:V17 Y4:Y8 AF4:AF10 Z5:AA8 AG5:AG10 AH5:AJ7 AB6:AB8 AC6:AC10 O7 U10 Y10:AB10 AH10:AJ10 Y12:AC13 AF15:AF17 AJ15:AJ17 W17 AE17 AG17:AI17">
    <cfRule type="beginsWith" dxfId="0" priority="208" operator="beginsWith" text="PRE">
      <formula>LEFT((V4),LEN("PRE"))=("PRE")</formula>
    </cfRule>
  </conditionalFormatting>
  <conditionalFormatting sqref="V4:V17 Y4:Y8 AF4:AF10 Z5:AA8 AG5:AG10 AH5:AJ7 AB6:AB8 AC6:AC10 O7 U10 Y10:AB10 AH10:AJ10 Y12:AC13 AF15:AF17 AJ15:AJ17 W17 AE17 AG17:AI17">
    <cfRule type="beginsWith" dxfId="1" priority="209" operator="beginsWith" text="VRE">
      <formula>LEFT((V4),LEN("VRE"))=("VRE")</formula>
    </cfRule>
  </conditionalFormatting>
  <conditionalFormatting sqref="V4:V17 Y4:Y8 AF4:AF10 Z5:AA8 AG5:AG10 AH5:AJ7 AB6:AB8 AC6:AC10 O7 U10 Y10:AB10 AH10:AJ10 Y12:AC13 AF15:AF17 AJ15:AJ17 W17 AE17 AG17:AI17">
    <cfRule type="beginsWith" dxfId="2" priority="210" operator="beginsWith" text="ONL">
      <formula>LEFT((V4),LEN("ONL"))=("ONL")</formula>
    </cfRule>
  </conditionalFormatting>
  <conditionalFormatting sqref="V4:V17 Y4:Y8 AF4:AF10 Z5:AA8 AG5:AG10 AH5:AJ7 AB6:AB8 AC6:AC10 O7 U10 Y10:AB10 AH10:AJ10 Y12:AC13 AF15:AF17 AJ15:AJ17 W17 AE17 AG17:AI17">
    <cfRule type="beginsWith" dxfId="3" priority="211" operator="beginsWith" text="ATR">
      <formula>LEFT((V4),LEN("ATR"))=("ATR")</formula>
    </cfRule>
  </conditionalFormatting>
  <conditionalFormatting sqref="V4:V17 Y4:Y8 AF4:AF10 Z5:AA8 AG5:AG10 AH5:AJ7 AB6:AB8 AC6:AC10 O7 U10 Y10:AB10 AH10:AJ10 Y12:AC13 AF15:AF17 AJ15:AJ17 W17 AE17 AG17:AI17">
    <cfRule type="beginsWith" dxfId="4" priority="212" operator="beginsWith" text="AUJ">
      <formula>LEFT((V4),LEN("AUJ"))=("AUJ")</formula>
    </cfRule>
  </conditionalFormatting>
  <conditionalFormatting sqref="V4:V17 Y4:Y8 AF4:AF10 Z5:AA8 AG5:AG10 AH5:AJ7 AB6:AB8 AC6:AC10 O7 U10 Y10:AB10 AH10:AJ10 Y12:AC13 AF15:AF17 AJ15:AJ17 W17 AE17 AG17:AI17">
    <cfRule type="beginsWith" dxfId="5" priority="213" operator="beginsWith" text="REC">
      <formula>LEFT((V4),LEN("REC"))=("REC")</formula>
    </cfRule>
  </conditionalFormatting>
  <conditionalFormatting sqref="V4:V17 Y4:Y8 AF4:AF10 Z5:AA8 AG5:AG10 AH5:AJ7 AB6:AB8 AC6:AC10 O7 U10 Y10:AB10 AH10:AJ10 Y12:AC13 AF15:AF17 AJ15:AJ17 W17 AE17 AG17:AI17">
    <cfRule type="beginsWith" dxfId="6" priority="214" operator="beginsWith" text="CLI">
      <formula>LEFT((V4),LEN("CLI"))=("CLI")</formula>
    </cfRule>
  </conditionalFormatting>
  <conditionalFormatting sqref="V4:V17 Y4:Y8 AF4:AF10 Z5:AA8 AG5:AG10 AH5:AJ7 AB6:AB8 AC6:AC10 O7 U10 Y10:AB10 AH10:AJ10 Y12:AC13 AF15:AF17 AJ15:AJ17 W17 AE17 AG17:AI17">
    <cfRule type="beginsWith" dxfId="7" priority="215" operator="beginsWith" text="INT">
      <formula>LEFT((V4),LEN("INT"))=("INT")</formula>
    </cfRule>
  </conditionalFormatting>
  <conditionalFormatting sqref="V4:V17 Y4:Y8 AF4:AF10 Z5:AA8 AG5:AG10 AH5:AJ7 AB6:AB8 AC6:AC10 O7 U10 Y10:AB10 AH10:AJ10 Y12:AC13 AF15:AF17 AJ15:AJ17 W17 AE17 AG17:AI17">
    <cfRule type="beginsWith" dxfId="8" priority="216" operator="beginsWith" text="CLIC">
      <formula>LEFT((V4),LEN("CLIC"))=("CLIC")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0" priority="217" operator="beginsWith" text="PRE">
      <formula>LEFT((Y4),LEN("PRE"))=("PRE")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1" priority="218" operator="beginsWith" text="VRE">
      <formula>LEFT((Y4),LEN("VRE"))=("VRE")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2" priority="219" operator="beginsWith" text="ONL">
      <formula>LEFT((Y4),LEN("ONL"))=("ONL")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3" priority="220" operator="beginsWith" text="ATR">
      <formula>LEFT((Y4),LEN("ATR"))=("ATR")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4" priority="221" operator="beginsWith" text="AUJ">
      <formula>LEFT((Y4),LEN("AUJ"))=("AUJ")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5" priority="222" operator="beginsWith" text="REC">
      <formula>LEFT((Y4),LEN("REC"))=("REC")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6" priority="223" operator="beginsWith" text="CLI">
      <formula>LEFT((Y4),LEN("CLI"))=("CLI")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7" priority="224" operator="beginsWith" text="INT">
      <formula>LEFT((Y4),LEN("INT"))=("INT")</formula>
    </cfRule>
  </conditionalFormatting>
  <conditionalFormatting sqref="Y4:Y10 AF4:AF10 S5:U5 V5:V6 Z5:AA8 AG5:AJ10 K6:O6 R6 AB6:AB8 AC6:AC10 S7:T7 K8 L8:N9 O8:O14 V8:V14 U10 Z10:AB10 R11:R14 K12:N14 S12:U12 Y12:AC13 AF12:AH13 AI12:AI14 AJ12:AJ17 AF15:AF17 AE17 AG17:AI17">
    <cfRule type="beginsWith" dxfId="8" priority="225" operator="beginsWith" text="CLIC">
      <formula>LEFT((Y4),LEN("CLIC"))=("CLIC")</formula>
    </cfRule>
  </conditionalFormatting>
  <conditionalFormatting sqref="R5:V5 S7:S10 T7:T9 Y7:AC9 K8:O9 R8:R14 U8:V9 AF8:AG9 E9 G9:I9 AH9:AJ9 Y12:AC13 AF12:AJ13 O14">
    <cfRule type="beginsWith" dxfId="0" priority="226" operator="beginsWith" text="PRE">
      <formula>LEFT((R5),LEN("PRE"))=("PRE")</formula>
    </cfRule>
  </conditionalFormatting>
  <conditionalFormatting sqref="R5:V5 S7:S10 T7:T9 Y7:AC9 K8:O9 R8:R14 U8:V9 AF8:AG9 E9 G9:I9 AH9:AJ9 Y12:AC13 AF12:AJ13 O14">
    <cfRule type="beginsWith" dxfId="1" priority="227" operator="beginsWith" text="VRE">
      <formula>LEFT((R5),LEN("VRE"))=("VRE")</formula>
    </cfRule>
  </conditionalFormatting>
  <conditionalFormatting sqref="R5:V5 S7:S10 T7:T9 Y7:AC9 K8:O9 R8:R14 U8:V9 AF8:AG9 E9 G9:I9 AH9:AJ9 Y12:AC13 AF12:AJ13 O14">
    <cfRule type="beginsWith" dxfId="2" priority="228" operator="beginsWith" text="ONL">
      <formula>LEFT((R5),LEN("ONL"))=("ONL")</formula>
    </cfRule>
  </conditionalFormatting>
  <conditionalFormatting sqref="R5:V5 S7:S10 T7:T9 Y7:AC9 K8:O9 R8:R14 U8:V9 AF8:AG9 E9 G9:I9 AH9:AJ9 Y12:AC13 AF12:AJ13 O14">
    <cfRule type="beginsWith" dxfId="3" priority="229" operator="beginsWith" text="ATR">
      <formula>LEFT((R5),LEN("ATR"))=("ATR")</formula>
    </cfRule>
  </conditionalFormatting>
  <conditionalFormatting sqref="R5:V5 S7:S10 T7:T9 Y7:AC9 K8:O9 R8:R14 U8:V9 AF8:AG9 E9 G9:I9 AH9:AJ9 Y12:AC13 AF12:AJ13 O14">
    <cfRule type="beginsWith" dxfId="4" priority="230" operator="beginsWith" text="AUJ">
      <formula>LEFT((R5),LEN("AUJ"))=("AUJ")</formula>
    </cfRule>
  </conditionalFormatting>
  <conditionalFormatting sqref="R5:V5 S7:S10 T7:T9 Y7:AC9 K8:O9 R8:R14 U8:V9 AF8:AG9 E9 G9:I9 AH9:AJ9 Y12:AC13 AF12:AJ13 O14">
    <cfRule type="beginsWith" dxfId="5" priority="231" operator="beginsWith" text="REC">
      <formula>LEFT((R5),LEN("REC"))=("REC")</formula>
    </cfRule>
  </conditionalFormatting>
  <conditionalFormatting sqref="R5:V5 S7:S10 T7:T9 Y7:AC9 K8:O9 R8:R14 U8:V9 AF8:AG9 E9 G9:I9 AH9:AJ9 Y12:AC13 AF12:AJ13 O14">
    <cfRule type="beginsWith" dxfId="6" priority="232" operator="beginsWith" text="CLI">
      <formula>LEFT((R5),LEN("CLI"))=("CLI")</formula>
    </cfRule>
  </conditionalFormatting>
  <conditionalFormatting sqref="R5:V5 S7:S10 T7:T9 Y7:AC9 K8:O9 R8:R14 U8:V9 AF8:AG9 E9 G9:I9 AH9:AJ9 Y12:AC13 AF12:AJ13 O14">
    <cfRule type="beginsWith" dxfId="7" priority="233" operator="beginsWith" text="INT">
      <formula>LEFT((R5),LEN("INT"))=("INT")</formula>
    </cfRule>
  </conditionalFormatting>
  <conditionalFormatting sqref="R5:V5 S7:S10 T7:T9 Y7:AC9 K8:O9 R8:R14 U8:V9 AF8:AG9 E9 G9:I9 AH9:AJ9 Y12:AC13 AF12:AJ13 O14">
    <cfRule type="beginsWith" dxfId="8" priority="234" operator="beginsWith" text="CLIC">
      <formula>LEFT((R5),LEN("CLIC"))=("CLIC")</formula>
    </cfRule>
  </conditionalFormatting>
  <conditionalFormatting sqref="S5:T5 U5:U6 V5 Y5:AA5 AI5:AI6 AB6:AB9 AC6:AC7 AJ6 S7:T7 Y7:AA7 U8:U14 M9 N9:N14 AI9:AJ9 S10:T10 V10 Y12:AC13 AF12:AJ13 AI15:AI16">
    <cfRule type="beginsWith" dxfId="0" priority="235" operator="beginsWith" text="PRE">
      <formula>LEFT((S5),LEN("PRE"))=("PRE")</formula>
    </cfRule>
  </conditionalFormatting>
  <conditionalFormatting sqref="S5:T5 U5:U6 V5 Y5:AA5 AI5:AI6 AB6:AB9 AC6:AC7 AJ6 S7:T7 Y7:AA7 U8:U14 M9 N9:N14 AI9:AJ9 S10:T10 V10 Y12:AC13 AF12:AJ13 AI15:AI16">
    <cfRule type="beginsWith" dxfId="1" priority="236" operator="beginsWith" text="VRE">
      <formula>LEFT((S5),LEN("VRE"))=("VRE")</formula>
    </cfRule>
  </conditionalFormatting>
  <conditionalFormatting sqref="S5:T5 U5:U6 V5 Y5:AA5 AI5:AI6 AB6:AB9 AC6:AC7 AJ6 S7:T7 Y7:AA7 U8:U14 M9 N9:N14 AI9:AJ9 S10:T10 V10 Y12:AC13 AF12:AJ13 AI15:AI16">
    <cfRule type="beginsWith" dxfId="2" priority="237" operator="beginsWith" text="ONL">
      <formula>LEFT((S5),LEN("ONL"))=("ONL")</formula>
    </cfRule>
  </conditionalFormatting>
  <conditionalFormatting sqref="S5:T5 U5:U6 V5 Y5:AA5 AI5:AI6 AB6:AB9 AC6:AC7 AJ6 S7:T7 Y7:AA7 U8:U14 M9 N9:N14 AI9:AJ9 S10:T10 V10 Y12:AC13 AF12:AJ13 AI15:AI16">
    <cfRule type="beginsWith" dxfId="3" priority="238" operator="beginsWith" text="ATR">
      <formula>LEFT((S5),LEN("ATR"))=("ATR")</formula>
    </cfRule>
  </conditionalFormatting>
  <conditionalFormatting sqref="S5:T5 U5:U6 V5 Y5:AA5 AI5:AI6 AB6:AB9 AC6:AC7 AJ6 S7:T7 Y7:AA7 U8:U14 M9 N9:N14 AI9:AJ9 S10:T10 V10 Y12:AC13 AF12:AJ13 AI15:AI16">
    <cfRule type="beginsWith" dxfId="4" priority="239" operator="beginsWith" text="AUJ">
      <formula>LEFT((S5),LEN("AUJ"))=("AUJ")</formula>
    </cfRule>
  </conditionalFormatting>
  <conditionalFormatting sqref="S5:T5 U5:U6 V5 Y5:AA5 AI5:AI6 AB6:AB9 AC6:AC7 AJ6 S7:T7 Y7:AA7 U8:U14 M9 N9:N14 AI9:AJ9 S10:T10 V10 Y12:AC13 AF12:AJ13 AI15:AI16">
    <cfRule type="beginsWith" dxfId="5" priority="240" operator="beginsWith" text="REC">
      <formula>LEFT((S5),LEN("REC"))=("REC")</formula>
    </cfRule>
  </conditionalFormatting>
  <conditionalFormatting sqref="S5:T5 U5:U6 V5 Y5:AA5 AI5:AI6 AB6:AB9 AC6:AC7 AJ6 S7:T7 Y7:AA7 U8:U14 M9 N9:N14 AI9:AJ9 S10:T10 V10 Y12:AC13 AF12:AJ13 AI15:AI16">
    <cfRule type="beginsWith" dxfId="6" priority="241" operator="beginsWith" text="CLI">
      <formula>LEFT((S5),LEN("CLI"))=("CLI")</formula>
    </cfRule>
  </conditionalFormatting>
  <conditionalFormatting sqref="S5:T5 U5:U6 V5 Y5:AA5 AI5:AI6 AB6:AB9 AC6:AC7 AJ6 S7:T7 Y7:AA7 U8:U14 M9 N9:N14 AI9:AJ9 S10:T10 V10 Y12:AC13 AF12:AJ13 AI15:AI16">
    <cfRule type="beginsWith" dxfId="7" priority="242" operator="beginsWith" text="INT">
      <formula>LEFT((S5),LEN("INT"))=("INT")</formula>
    </cfRule>
  </conditionalFormatting>
  <conditionalFormatting sqref="S5:T5 U5:U6 V5 Y5:AA5 AI5:AI6 AB6:AB9 AC6:AC7 AJ6 S7:T7 Y7:AA7 U8:U14 M9 N9:N14 AI9:AJ9 S10:T10 V10 Y12:AC13 AF12:AJ13 AI15:AI16">
    <cfRule type="beginsWith" dxfId="8" priority="243" operator="beginsWith" text="CLIC">
      <formula>LEFT((S5),LEN("CLIC"))=("CLIC")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0" priority="244" operator="beginsWith" text="PRE">
      <formula>LEFT((O4),LEN("PRE"))=("PRE")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1" priority="245" operator="beginsWith" text="VRE">
      <formula>LEFT((O4),LEN("VRE"))=("VRE")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2" priority="246" operator="beginsWith" text="ONL">
      <formula>LEFT((O4),LEN("ONL"))=("ONL")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3" priority="247" operator="beginsWith" text="ATR">
      <formula>LEFT((O4),LEN("ATR"))=("ATR")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4" priority="248" operator="beginsWith" text="AUJ">
      <formula>LEFT((O4),LEN("AUJ"))=("AUJ")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5" priority="249" operator="beginsWith" text="REC">
      <formula>LEFT((O4),LEN("REC"))=("REC")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6" priority="250" operator="beginsWith" text="CLI">
      <formula>LEFT((O4),LEN("CLI"))=("CLI")</formula>
    </cfRule>
  </conditionalFormatting>
  <conditionalFormatting sqref="O4:O17 V4:V17 Y4:Y5 AA4:AA5 AC4:AC17 R5:R14 S5:U5 Z5 AF5:AG10 AH5:AJ7 S7:S10 T7:U9 Y7:Y9 Z7:Z10 AA7:AB9 K8:N9 E9 G9:I9 AH9:AJ10 S12:U12 Y12:Y14 Z12:Z13 AA12:AA14 AB12:AB13 AF12:AJ13 M13:N13 W17">
    <cfRule type="beginsWith" dxfId="7" priority="251" operator="beginsWith" text="INT">
      <formula>LEFT((O4),LEN("INT"))=("INT")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0" priority="252" operator="beginsWith" text="PRE">
      <formula>LEFT((L4),LEN("PRE"))=("PRE")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1" priority="253" operator="beginsWith" text="VRE">
      <formula>LEFT((L4),LEN("VRE"))=("VRE")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2" priority="254" operator="beginsWith" text="ONL">
      <formula>LEFT((L4),LEN("ONL"))=("ONL")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3" priority="255" operator="beginsWith" text="ATR">
      <formula>LEFT((L4),LEN("ATR"))=("ATR")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4" priority="256" operator="beginsWith" text="AUJ">
      <formula>LEFT((L4),LEN("AUJ"))=("AUJ")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5" priority="257" operator="beginsWith" text="REC">
      <formula>LEFT((L4),LEN("REC"))=("REC")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6" priority="258" operator="beginsWith" text="CLI">
      <formula>LEFT((L4),LEN("CLI"))=("CLI")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7" priority="259" operator="beginsWith" text="INT">
      <formula>LEFT((L4),LEN("INT"))=("INT")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8" priority="260" operator="beginsWith" text="CLIC">
      <formula>LEFT((L4),LEN("CLIC"))=("CLIC")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0" priority="261" operator="beginsWith" text="PRE">
      <formula>LEFT((L4),LEN("PRE"))=("PRE")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1" priority="262" operator="beginsWith" text="VRE">
      <formula>LEFT((L4),LEN("VRE"))=("VRE")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2" priority="263" operator="beginsWith" text="ONL">
      <formula>LEFT((L4),LEN("ONL"))=("ONL")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3" priority="264" operator="beginsWith" text="ATR">
      <formula>LEFT((L4),LEN("ATR"))=("ATR")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4" priority="265" operator="beginsWith" text="AUJ">
      <formula>LEFT((L4),LEN("AUJ"))=("AUJ")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5" priority="266" operator="beginsWith" text="REC">
      <formula>LEFT((L4),LEN("REC"))=("REC")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6" priority="267" operator="beginsWith" text="CLI">
      <formula>LEFT((L4),LEN("CLI"))=("CLI")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7" priority="268" operator="beginsWith" text="INT">
      <formula>LEFT((L4),LEN("INT"))=("INT")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0" priority="269" operator="beginsWith" text="PRE">
      <formula>LEFT((L4),LEN("PRE"))=("PRE")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1" priority="270" operator="beginsWith" text="VRE">
      <formula>LEFT((L4),LEN("VRE"))=("VRE")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2" priority="271" operator="beginsWith" text="ONL">
      <formula>LEFT((L4),LEN("ONL"))=("ONL")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3" priority="272" operator="beginsWith" text="ATR">
      <formula>LEFT((L4),LEN("ATR"))=("ATR")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4" priority="273" operator="beginsWith" text="AUJ">
      <formula>LEFT((L4),LEN("AUJ"))=("AUJ")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5" priority="274" operator="beginsWith" text="REC">
      <formula>LEFT((L4),LEN("REC"))=("REC")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6" priority="275" operator="beginsWith" text="CLI">
      <formula>LEFT((L4),LEN("CLI"))=("CLI")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7" priority="276" operator="beginsWith" text="INT">
      <formula>LEFT((L4),LEN("INT"))=("INT")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0" priority="277" operator="beginsWith" text="PRE">
      <formula>LEFT((L4),LEN("PRE"))=("PRE")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1" priority="278" operator="beginsWith" text="VRE">
      <formula>LEFT((L4),LEN("VRE"))=("VRE")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2" priority="279" operator="beginsWith" text="ONL">
      <formula>LEFT((L4),LEN("ONL"))=("ONL")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3" priority="280" operator="beginsWith" text="ATR">
      <formula>LEFT((L4),LEN("ATR"))=("ATR")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4" priority="281" operator="beginsWith" text="AUJ">
      <formula>LEFT((L4),LEN("AUJ"))=("AUJ")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5" priority="282" operator="beginsWith" text="REC">
      <formula>LEFT((L4),LEN("REC"))=("REC")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6" priority="283" operator="beginsWith" text="CLI">
      <formula>LEFT((L4),LEN("CLI"))=("CLI")</formula>
    </cfRule>
  </conditionalFormatting>
  <conditionalFormatting sqref="L4:M17 N4:N5 O4:O17 R4:V17 Y4:Y5 Z4:AA17 AB4:AB10 AC4:AC17 AF4:AG10 AH4:AJ7 K5 Y7:Y9 K8:K9 N8:N9 E9 G9:I9 AH9:AJ10 N12:N14 Y12:Y14 AB12:AB14 AF12:AJ13 W17">
    <cfRule type="beginsWith" dxfId="7" priority="284" operator="beginsWith" text="INT">
      <formula>LEFT((L4),LEN("INT"))=("INT")</formula>
    </cfRule>
  </conditionalFormatting>
  <conditionalFormatting sqref="U4:U17 V5 Y5:AA5 AI5:AI6 AB6:AC6 AJ6 V7 AB8:AB9 AI15:AI16 V17">
    <cfRule type="beginsWith" dxfId="0" priority="285" operator="beginsWith" text="PRE">
      <formula>LEFT((U4),LEN("PRE"))=("PRE")</formula>
    </cfRule>
  </conditionalFormatting>
  <conditionalFormatting sqref="U4:U17 V5 Y5:AA5 AI5:AI6 AB6:AC6 AJ6 V7 AB8:AB9 AI15:AI16 V17">
    <cfRule type="beginsWith" dxfId="1" priority="286" operator="beginsWith" text="VRE">
      <formula>LEFT((U4),LEN("VRE"))=("VRE")</formula>
    </cfRule>
  </conditionalFormatting>
  <conditionalFormatting sqref="U4:U17 V5 Y5:AA5 AI5:AI6 AB6:AC6 AJ6 V7 AB8:AB9 AI15:AI16 V17">
    <cfRule type="beginsWith" dxfId="2" priority="287" operator="beginsWith" text="ONL">
      <formula>LEFT((U4),LEN("ONL"))=("ONL")</formula>
    </cfRule>
  </conditionalFormatting>
  <conditionalFormatting sqref="U4:U17 V5 Y5:AA5 AI5:AI6 AB6:AC6 AJ6 V7 AB8:AB9 AI15:AI16 V17">
    <cfRule type="beginsWith" dxfId="3" priority="288" operator="beginsWith" text="ATR">
      <formula>LEFT((U4),LEN("ATR"))=("ATR")</formula>
    </cfRule>
  </conditionalFormatting>
  <conditionalFormatting sqref="U4:U17 V5 Y5:AA5 AI5:AI6 AB6:AC6 AJ6 V7 AB8:AB9 AI15:AI16 V17">
    <cfRule type="beginsWith" dxfId="4" priority="289" operator="beginsWith" text="AUJ">
      <formula>LEFT((U4),LEN("AUJ"))=("AUJ")</formula>
    </cfRule>
  </conditionalFormatting>
  <conditionalFormatting sqref="U4:U17 V5 Y5:AA5 AI5:AI6 AB6:AC6 AJ6 V7 AB8:AB9 AI15:AI16 V17">
    <cfRule type="beginsWith" dxfId="5" priority="290" operator="beginsWith" text="REC">
      <formula>LEFT((U4),LEN("REC"))=("REC")</formula>
    </cfRule>
  </conditionalFormatting>
  <conditionalFormatting sqref="U4:U17 V5 Y5:AA5 AI5:AI6 AB6:AC6 AJ6 V7 AB8:AB9 AI15:AI16 V17">
    <cfRule type="beginsWith" dxfId="6" priority="291" operator="beginsWith" text="CLI">
      <formula>LEFT((U4),LEN("CLI"))=("CLI")</formula>
    </cfRule>
  </conditionalFormatting>
  <conditionalFormatting sqref="U4:U17 V5 Y5:AA5 AI5:AI6 AB6:AC6 AJ6 V7 AB8:AB9 AI15:AI16 V17">
    <cfRule type="beginsWith" dxfId="7" priority="292" operator="beginsWith" text="INT">
      <formula>LEFT((U4),LEN("INT"))=("INT")</formula>
    </cfRule>
  </conditionalFormatting>
  <conditionalFormatting sqref="U4:U17 V5 Y5:AA5 AI5:AI6 AB6:AC6 AJ6 V7 AB8:AB9 AI15:AI16 V17">
    <cfRule type="beginsWith" dxfId="0" priority="293" operator="beginsWith" text="PRE">
      <formula>LEFT((U4),LEN("PRE"))=("PRE")</formula>
    </cfRule>
  </conditionalFormatting>
  <conditionalFormatting sqref="U4:U17 V5 Y5:AA5 AI5:AI6 AB6:AC6 AJ6 V7 AB8:AB9 AI15:AI16 V17">
    <cfRule type="beginsWith" dxfId="1" priority="294" operator="beginsWith" text="VRE">
      <formula>LEFT((U4),LEN("VRE"))=("VRE")</formula>
    </cfRule>
  </conditionalFormatting>
  <conditionalFormatting sqref="U4:U17 V5 Y5:AA5 AI5:AI6 AB6:AC6 AJ6 V7 AB8:AB9 AI15:AI16 V17">
    <cfRule type="beginsWith" dxfId="2" priority="295" operator="beginsWith" text="ONL">
      <formula>LEFT((U4),LEN("ONL"))=("ONL")</formula>
    </cfRule>
  </conditionalFormatting>
  <conditionalFormatting sqref="U4:U17 V5 Y5:AA5 AI5:AI6 AB6:AC6 AJ6 V7 AB8:AB9 AI15:AI16 V17">
    <cfRule type="beginsWith" dxfId="3" priority="296" operator="beginsWith" text="ATR">
      <formula>LEFT((U4),LEN("ATR"))=("ATR")</formula>
    </cfRule>
  </conditionalFormatting>
  <conditionalFormatting sqref="U4:U17 V5 Y5:AA5 AI5:AI6 AB6:AC6 AJ6 V7 AB8:AB9 AI15:AI16 V17">
    <cfRule type="beginsWith" dxfId="4" priority="297" operator="beginsWith" text="AUJ">
      <formula>LEFT((U4),LEN("AUJ"))=("AUJ")</formula>
    </cfRule>
  </conditionalFormatting>
  <conditionalFormatting sqref="U4:U17 V5 Y5:AA5 AI5:AI6 AB6:AC6 AJ6 V7 AB8:AB9 AI15:AI16 V17">
    <cfRule type="beginsWith" dxfId="5" priority="298" operator="beginsWith" text="REC">
      <formula>LEFT((U4),LEN("REC"))=("REC")</formula>
    </cfRule>
  </conditionalFormatting>
  <conditionalFormatting sqref="U4:U17 V5 Y5:AA5 AI5:AI6 AB6:AC6 AJ6 V7 AB8:AB9 AI15:AI16 V17">
    <cfRule type="beginsWith" dxfId="6" priority="299" operator="beginsWith" text="CLI">
      <formula>LEFT((U4),LEN("CLI"))=("CLI")</formula>
    </cfRule>
  </conditionalFormatting>
  <conditionalFormatting sqref="U4:U17 V5 Y5:AA5 AI5:AI6 AB6:AC6 AJ6 V7 AB8:AB9 AI15:AI16 V17">
    <cfRule type="beginsWith" dxfId="7" priority="300" operator="beginsWith" text="INT">
      <formula>LEFT((U4),LEN("INT"))=("INT")</formula>
    </cfRule>
  </conditionalFormatting>
  <conditionalFormatting sqref="U4:U17 V5 Y5:AA5 AI5:AI6 AB6:AC6 AJ6 V7 AB8:AB9 AI15:AI16 V17">
    <cfRule type="beginsWith" dxfId="8" priority="301" operator="beginsWith" text="CLIC">
      <formula>LEFT((U4),LEN("CLIC"))=("CLIC")</formula>
    </cfRule>
  </conditionalFormatting>
  <conditionalFormatting sqref="U4:U17 V5 Y5:AA5 AI5:AI6 AB6:AC6 AJ6 V7 AB8:AB9 AI15:AI16 V17">
    <cfRule type="beginsWith" dxfId="0" priority="302" operator="beginsWith" text="PRE">
      <formula>LEFT((U4),LEN("PRE"))=("PRE")</formula>
    </cfRule>
  </conditionalFormatting>
  <conditionalFormatting sqref="U4:U17 V5 Y5:AA5 AI5:AI6 AB6:AC6 AJ6 V7 AB8:AB9 AI15:AI16 V17">
    <cfRule type="beginsWith" dxfId="1" priority="303" operator="beginsWith" text="VRE">
      <formula>LEFT((U4),LEN("VRE"))=("VRE")</formula>
    </cfRule>
  </conditionalFormatting>
  <conditionalFormatting sqref="U4:U17 V5 Y5:AA5 AI5:AI6 AB6:AC6 AJ6 V7 AB8:AB9 AI15:AI16 V17">
    <cfRule type="beginsWith" dxfId="2" priority="304" operator="beginsWith" text="ONL">
      <formula>LEFT((U4),LEN("ONL"))=("ONL")</formula>
    </cfRule>
  </conditionalFormatting>
  <conditionalFormatting sqref="U4:U17 V5 Y5:AA5 AI5:AI6 AB6:AC6 AJ6 V7 AB8:AB9 AI15:AI16 V17">
    <cfRule type="beginsWith" dxfId="3" priority="305" operator="beginsWith" text="ATR">
      <formula>LEFT((U4),LEN("ATR"))=("ATR")</formula>
    </cfRule>
  </conditionalFormatting>
  <conditionalFormatting sqref="U4:U17 V5 Y5:AA5 AI5:AI6 AB6:AC6 AJ6 V7 AB8:AB9 AI15:AI16 V17">
    <cfRule type="beginsWith" dxfId="4" priority="306" operator="beginsWith" text="AUJ">
      <formula>LEFT((U4),LEN("AUJ"))=("AUJ")</formula>
    </cfRule>
  </conditionalFormatting>
  <conditionalFormatting sqref="U4:U17 V5 Y5:AA5 AI5:AI6 AB6:AC6 AJ6 V7 AB8:AB9 AI15:AI16 V17">
    <cfRule type="beginsWith" dxfId="5" priority="307" operator="beginsWith" text="REC">
      <formula>LEFT((U4),LEN("REC"))=("REC")</formula>
    </cfRule>
  </conditionalFormatting>
  <conditionalFormatting sqref="U4:U17 V5 Y5:AA5 AI5:AI6 AB6:AC6 AJ6 V7 AB8:AB9 AI15:AI16 V17">
    <cfRule type="beginsWith" dxfId="6" priority="308" operator="beginsWith" text="CLI">
      <formula>LEFT((U4),LEN("CLI"))=("CLI")</formula>
    </cfRule>
  </conditionalFormatting>
  <conditionalFormatting sqref="U4:U17 V5 Y5:AA5 AI5:AI6 AB6:AC6 AJ6 V7 AB8:AB9 AI15:AI16 V17">
    <cfRule type="beginsWith" dxfId="7" priority="309" operator="beginsWith" text="INT">
      <formula>LEFT((U4),LEN("INT"))=("INT")</formula>
    </cfRule>
  </conditionalFormatting>
  <conditionalFormatting sqref="U4:U17 V5 Y5:AA5 AI5:AI6 AB6:AC6 AJ6 V7 AB8:AB9 AI15:AI16 V17">
    <cfRule type="beginsWith" dxfId="0" priority="310" operator="beginsWith" text="PRE">
      <formula>LEFT((U4),LEN("PRE"))=("PRE")</formula>
    </cfRule>
  </conditionalFormatting>
  <conditionalFormatting sqref="U4:U17 V5 Y5:AA5 AI5:AI6 AB6:AC6 AJ6 V7 AB8:AB9 AI15:AI16 V17">
    <cfRule type="beginsWith" dxfId="1" priority="311" operator="beginsWith" text="VRE">
      <formula>LEFT((U4),LEN("VRE"))=("VRE")</formula>
    </cfRule>
  </conditionalFormatting>
  <conditionalFormatting sqref="U4:U17 V5 Y5:AA5 AI5:AI6 AB6:AC6 AJ6 V7 AB8:AB9 AI15:AI16 V17">
    <cfRule type="beginsWith" dxfId="2" priority="312" operator="beginsWith" text="ONL">
      <formula>LEFT((U4),LEN("ONL"))=("ONL")</formula>
    </cfRule>
  </conditionalFormatting>
  <conditionalFormatting sqref="U4:U17 V5 Y5:AA5 AI5:AI6 AB6:AC6 AJ6 V7 AB8:AB9 AI15:AI16 V17">
    <cfRule type="beginsWith" dxfId="3" priority="313" operator="beginsWith" text="ATR">
      <formula>LEFT((U4),LEN("ATR"))=("ATR")</formula>
    </cfRule>
  </conditionalFormatting>
  <conditionalFormatting sqref="U4:U17 V5 Y5:AA5 AI5:AI6 AB6:AC6 AJ6 V7 AB8:AB9 AI15:AI16 V17">
    <cfRule type="beginsWith" dxfId="4" priority="314" operator="beginsWith" text="AUJ">
      <formula>LEFT((U4),LEN("AUJ"))=("AUJ")</formula>
    </cfRule>
  </conditionalFormatting>
  <conditionalFormatting sqref="U4:U17 V5 Y5:AA5 AI5:AI6 AB6:AC6 AJ6 V7 AB8:AB9 AI15:AI16 V17">
    <cfRule type="beginsWith" dxfId="5" priority="315" operator="beginsWith" text="REC">
      <formula>LEFT((U4),LEN("REC"))=("REC")</formula>
    </cfRule>
  </conditionalFormatting>
  <conditionalFormatting sqref="U4:U17 V5 Y5:AA5 AI5:AI6 AB6:AC6 AJ6 V7 AB8:AB9 AI15:AI16 V17">
    <cfRule type="beginsWith" dxfId="6" priority="316" operator="beginsWith" text="CLI">
      <formula>LEFT((U4),LEN("CLI"))=("CLI")</formula>
    </cfRule>
  </conditionalFormatting>
  <conditionalFormatting sqref="U4:U17 V5 Y5:AA5 AI5:AI6 AB6:AC6 AJ6 V7 AB8:AB9 AI15:AI16 V17">
    <cfRule type="beginsWith" dxfId="7" priority="317" operator="beginsWith" text="INT">
      <formula>LEFT((U4),LEN("INT"))=("INT")</formula>
    </cfRule>
  </conditionalFormatting>
  <conditionalFormatting sqref="U4:U17 V5 Y5:AA5 AI5:AI6 AB6:AC6 AJ6 V7 AB8:AB9 AI15:AI16 V17">
    <cfRule type="beginsWith" dxfId="0" priority="318" operator="beginsWith" text="PRE">
      <formula>LEFT((U4),LEN("PRE"))=("PRE")</formula>
    </cfRule>
  </conditionalFormatting>
  <conditionalFormatting sqref="U4:U17 V5 Y5:AA5 AI5:AI6 AB6:AC6 AJ6 V7 AB8:AB9 AI15:AI16 V17">
    <cfRule type="beginsWith" dxfId="1" priority="319" operator="beginsWith" text="VRE">
      <formula>LEFT((U4),LEN("VRE"))=("VRE")</formula>
    </cfRule>
  </conditionalFormatting>
  <conditionalFormatting sqref="U4:U17 V5 Y5:AA5 AI5:AI6 AB6:AC6 AJ6 V7 AB8:AB9 AI15:AI16 V17">
    <cfRule type="beginsWith" dxfId="2" priority="320" operator="beginsWith" text="ONL">
      <formula>LEFT((U4),LEN("ONL"))=("ONL")</formula>
    </cfRule>
  </conditionalFormatting>
  <conditionalFormatting sqref="U4:U17 V5 Y5:AA5 AI5:AI6 AB6:AC6 AJ6 V7 AB8:AB9 AI15:AI16 V17">
    <cfRule type="beginsWith" dxfId="3" priority="321" operator="beginsWith" text="ATR">
      <formula>LEFT((U4),LEN("ATR"))=("ATR")</formula>
    </cfRule>
  </conditionalFormatting>
  <conditionalFormatting sqref="U4:U17 V5 Y5:AA5 AI5:AI6 AB6:AC6 AJ6 V7 AB8:AB9 AI15:AI16 V17">
    <cfRule type="beginsWith" dxfId="4" priority="322" operator="beginsWith" text="AUJ">
      <formula>LEFT((U4),LEN("AUJ"))=("AUJ")</formula>
    </cfRule>
  </conditionalFormatting>
  <conditionalFormatting sqref="U4:U17 V5 Y5:AA5 AI5:AI6 AB6:AC6 AJ6 V7 AB8:AB9 AI15:AI16 V17">
    <cfRule type="beginsWith" dxfId="5" priority="323" operator="beginsWith" text="REC">
      <formula>LEFT((U4),LEN("REC"))=("REC")</formula>
    </cfRule>
  </conditionalFormatting>
  <conditionalFormatting sqref="U4:U17 V5 Y5:AA5 AI5:AI6 AB6:AC6 AJ6 V7 AB8:AB9 AI15:AI16 V17">
    <cfRule type="beginsWith" dxfId="6" priority="324" operator="beginsWith" text="CLI">
      <formula>LEFT((U4),LEN("CLI"))=("CLI")</formula>
    </cfRule>
  </conditionalFormatting>
  <conditionalFormatting sqref="U4:U17 V5 Y5:AA5 AI5:AI6 AB6:AC6 AJ6 V7 AB8:AB9 AI15:AI16 V17">
    <cfRule type="beginsWith" dxfId="7" priority="325" operator="beginsWith" text="INT">
      <formula>LEFT((U4),LEN("INT"))=("INT")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0" priority="326" operator="beginsWith" text="PRE">
      <formula>LEFT((R4),LEN("PRE"))=("PRE")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1" priority="327" operator="beginsWith" text="VRE">
      <formula>LEFT((R4),LEN("VRE"))=("VRE")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2" priority="328" operator="beginsWith" text="ONL">
      <formula>LEFT((R4),LEN("ONL"))=("ONL")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3" priority="329" operator="beginsWith" text="ATR">
      <formula>LEFT((R4),LEN("ATR"))=("ATR")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4" priority="330" operator="beginsWith" text="AUJ">
      <formula>LEFT((R4),LEN("AUJ"))=("AUJ")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5" priority="331" operator="beginsWith" text="REC">
      <formula>LEFT((R4),LEN("REC"))=("REC")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6" priority="332" operator="beginsWith" text="CLI">
      <formula>LEFT((R4),LEN("CLI"))=("CLI")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7" priority="333" operator="beginsWith" text="INT">
      <formula>LEFT((R4),LEN("INT"))=("INT")</formula>
    </cfRule>
  </conditionalFormatting>
  <conditionalFormatting sqref="R4:U17 V4:V14 Y4:Y14 AA4:AA10 AF4:AF10 Z5:Z10 AG5:AG10 AH5:AJ7 AB6:AC10 O7 K8 W8 M9:O14 AI9:AJ10 L10:L14 AH10 Z12:Z13 AA12:AA14 AB12:AC13 AF12:AJ13 AF15:AJ17 V17 AE17">
    <cfRule type="beginsWith" dxfId="8" priority="334" operator="beginsWith" text="CLIC">
      <formula>LEFT((R4),LEN("CLIC"))=("CLIC")</formula>
    </cfRule>
  </conditionalFormatting>
  <conditionalFormatting sqref="D4:H17 I4 K4:O17 R4:V17 Y4:AC17 AF4:AJ17 J7 I8:I10 J9 I14 W17 AE17">
    <cfRule type="beginsWith" dxfId="0" priority="335" operator="beginsWith" text="PRE">
      <formula>LEFT((D4),LEN("PRE"))=("PRE")</formula>
    </cfRule>
  </conditionalFormatting>
  <conditionalFormatting sqref="D4:H17 I4 K4:O17 R4:V17 Y4:AC17 AF4:AJ17 J7 I8:I10 J9 I14 W17 AE17">
    <cfRule type="beginsWith" dxfId="1" priority="336" operator="beginsWith" text="VRE">
      <formula>LEFT((D4),LEN("VRE"))=("VRE")</formula>
    </cfRule>
  </conditionalFormatting>
  <conditionalFormatting sqref="D4:H17 I4 K4:O17 R4:V17 Y4:AC17 AF4:AJ17 J7 I8:I10 J9 I14 W17 AE17">
    <cfRule type="beginsWith" dxfId="2" priority="337" operator="beginsWith" text="ONL">
      <formula>LEFT((D4),LEN("ONL"))=("ONL")</formula>
    </cfRule>
  </conditionalFormatting>
  <conditionalFormatting sqref="D4:H17 I4 K4:O17 R4:V17 Y4:AC17 AF4:AJ17 J7 I8:I10 J9 I14 W17 AE17">
    <cfRule type="beginsWith" dxfId="3" priority="338" operator="beginsWith" text="ATR">
      <formula>LEFT((D4),LEN("ATR"))=("ATR")</formula>
    </cfRule>
  </conditionalFormatting>
  <conditionalFormatting sqref="D4:H17 I4 K4:O17 R4:V17 Y4:AC17 AF4:AJ17 J7 I8:I10 J9 I14 W17 AE17">
    <cfRule type="beginsWith" dxfId="4" priority="339" operator="beginsWith" text="AUJ">
      <formula>LEFT((D4),LEN("AUJ"))=("AUJ")</formula>
    </cfRule>
  </conditionalFormatting>
  <conditionalFormatting sqref="D4:H17 I4 K4:O17 R4:V17 Y4:AC17 AF4:AJ17 J7 I8:I10 J9 I14 W17 AE17">
    <cfRule type="beginsWith" dxfId="5" priority="340" operator="beginsWith" text="REC">
      <formula>LEFT((D4),LEN("REC"))=("REC")</formula>
    </cfRule>
  </conditionalFormatting>
  <conditionalFormatting sqref="D4:H17 I4 K4:O17 R4:V17 Y4:AC17 AF4:AJ17 J7 I8:I10 J9 I14 W17 AE17">
    <cfRule type="beginsWith" dxfId="6" priority="341" operator="beginsWith" text="CLI">
      <formula>LEFT((D4),LEN("CLI"))=("CLI")</formula>
    </cfRule>
  </conditionalFormatting>
  <conditionalFormatting sqref="D4:H17 I4 K4:O17 R4:V17 Y4:AC17 AF4:AJ17 J7 I8:I10 J9 I14 W17 AE17">
    <cfRule type="beginsWith" dxfId="7" priority="342" operator="beginsWith" text="INT">
      <formula>LEFT((D4),LEN("INT"))=("INT")</formula>
    </cfRule>
  </conditionalFormatting>
  <conditionalFormatting sqref="D4:H17 I4 K4:O17 R4:V17 Y4:AC17 AF4:AJ17 J7 I8:I10 J9 I14 W17 AE17">
    <cfRule type="beginsWith" dxfId="8" priority="343" operator="beginsWith" text="CLIC">
      <formula>LEFT((D4),LEN("CLIC"))=("CLIC")</formula>
    </cfRule>
  </conditionalFormatting>
  <conditionalFormatting sqref="Y4:AA5 AB5:AC5 AF5:AH5 K7:O7 U7:V7 AF7:AJ7 AH9:AJ9 AF12:AJ13">
    <cfRule type="beginsWith" dxfId="0" priority="344" operator="beginsWith" text="PRE">
      <formula>LEFT((Y4),LEN("PRE"))=("PRE")</formula>
    </cfRule>
  </conditionalFormatting>
  <conditionalFormatting sqref="Y4:AA5 AB5:AC5 AF5:AH5 K7:O7 U7:V7 AF7:AJ7 AH9:AJ9 AF12:AJ13">
    <cfRule type="beginsWith" dxfId="1" priority="345" operator="beginsWith" text="VRE">
      <formula>LEFT((Y4),LEN("VRE"))=("VRE")</formula>
    </cfRule>
  </conditionalFormatting>
  <conditionalFormatting sqref="Y4:AA5 AB5:AC5 AF5:AH5 K7:O7 U7:V7 AF7:AJ7 AH9:AJ9 AF12:AJ13">
    <cfRule type="beginsWith" dxfId="2" priority="346" operator="beginsWith" text="ONL">
      <formula>LEFT((Y4),LEN("ONL"))=("ONL")</formula>
    </cfRule>
  </conditionalFormatting>
  <conditionalFormatting sqref="Y4:AA5 AB5:AC5 AF5:AH5 K7:O7 U7:V7 AF7:AJ7 AH9:AJ9 AF12:AJ13">
    <cfRule type="beginsWith" dxfId="3" priority="347" operator="beginsWith" text="ATR">
      <formula>LEFT((Y4),LEN("ATR"))=("ATR")</formula>
    </cfRule>
  </conditionalFormatting>
  <conditionalFormatting sqref="Y4:AA5 AB5:AC5 AF5:AH5 K7:O7 U7:V7 AF7:AJ7 AH9:AJ9 AF12:AJ13">
    <cfRule type="beginsWith" dxfId="4" priority="348" operator="beginsWith" text="AUJ">
      <formula>LEFT((Y4),LEN("AUJ"))=("AUJ")</formula>
    </cfRule>
  </conditionalFormatting>
  <conditionalFormatting sqref="Y4:AA5 AB5:AC5 AF5:AH5 K7:O7 U7:V7 AF7:AJ7 AH9:AJ9 AF12:AJ13">
    <cfRule type="beginsWith" dxfId="5" priority="349" operator="beginsWith" text="REC">
      <formula>LEFT((Y4),LEN("REC"))=("REC")</formula>
    </cfRule>
  </conditionalFormatting>
  <conditionalFormatting sqref="Y4:AA5 AB5:AC5 AF5:AH5 K7:O7 U7:V7 AF7:AJ7 AH9:AJ9 AF12:AJ13">
    <cfRule type="beginsWith" dxfId="6" priority="350" operator="beginsWith" text="CLI">
      <formula>LEFT((Y4),LEN("CLI"))=("CLI")</formula>
    </cfRule>
  </conditionalFormatting>
  <conditionalFormatting sqref="Y4:AA5 AB5:AC5 AF5:AH5 K7:O7 U7:V7 AF7:AJ7 AH9:AJ9 AF12:AJ13">
    <cfRule type="beginsWith" dxfId="7" priority="351" operator="beginsWith" text="INT">
      <formula>LEFT((Y4),LEN("INT"))=("INT")</formula>
    </cfRule>
  </conditionalFormatting>
  <conditionalFormatting sqref="Y4:AA5 AB5:AC5 AF5:AH5 K7:O7 U7:V7 AF7:AJ7 AH9:AJ9 AF12:AJ13">
    <cfRule type="beginsWith" dxfId="8" priority="352" operator="beginsWith" text="CLIC">
      <formula>LEFT((Y4),LEN("CLIC"))=("CLIC")</formula>
    </cfRule>
  </conditionalFormatting>
  <conditionalFormatting sqref="L4:N4 O4:O17 R4:V17 Y4:AC17 AF4:AJ17 K6:N6 K8 L8:M9 N8:N14 K12:M14 W17 AE17">
    <cfRule type="beginsWith" dxfId="0" priority="353" operator="beginsWith" text="PRE">
      <formula>LEFT((L4),LEN("PRE"))=("PRE")</formula>
    </cfRule>
  </conditionalFormatting>
  <conditionalFormatting sqref="L4:N4 O4:O17 R4:V17 Y4:AC17 AF4:AJ17 K6:N6 K8 L8:M9 N8:N14 K12:M14 W17 AE17">
    <cfRule type="beginsWith" dxfId="1" priority="354" operator="beginsWith" text="VRE">
      <formula>LEFT((L4),LEN("VRE"))=("VRE")</formula>
    </cfRule>
  </conditionalFormatting>
  <conditionalFormatting sqref="L4:N4 O4:O17 R4:V17 Y4:AC17 AF4:AJ17 K6:N6 K8 L8:M9 N8:N14 K12:M14 W17 AE17">
    <cfRule type="beginsWith" dxfId="2" priority="355" operator="beginsWith" text="ONL">
      <formula>LEFT((L4),LEN("ONL"))=("ONL")</formula>
    </cfRule>
  </conditionalFormatting>
  <conditionalFormatting sqref="L4:N4 O4:O17 R4:V17 Y4:AC17 AF4:AJ17 K6:N6 K8 L8:M9 N8:N14 K12:M14 W17 AE17">
    <cfRule type="beginsWith" dxfId="3" priority="356" operator="beginsWith" text="ATR">
      <formula>LEFT((L4),LEN("ATR"))=("ATR")</formula>
    </cfRule>
  </conditionalFormatting>
  <conditionalFormatting sqref="L4:N4 O4:O17 R4:V17 Y4:AC17 AF4:AJ17 K6:N6 K8 L8:M9 N8:N14 K12:M14 W17 AE17">
    <cfRule type="beginsWith" dxfId="4" priority="357" operator="beginsWith" text="AUJ">
      <formula>LEFT((L4),LEN("AUJ"))=("AUJ")</formula>
    </cfRule>
  </conditionalFormatting>
  <conditionalFormatting sqref="L4:N4 O4:O17 R4:V17 Y4:AC17 AF4:AJ17 K6:N6 K8 L8:M9 N8:N14 K12:M14 W17 AE17">
    <cfRule type="beginsWith" dxfId="5" priority="358" operator="beginsWith" text="REC">
      <formula>LEFT((L4),LEN("REC"))=("REC")</formula>
    </cfRule>
  </conditionalFormatting>
  <conditionalFormatting sqref="L4:N4 O4:O17 R4:V17 Y4:AC17 AF4:AJ17 K6:N6 K8 L8:M9 N8:N14 K12:M14 W17 AE17">
    <cfRule type="beginsWith" dxfId="6" priority="359" operator="beginsWith" text="CLI">
      <formula>LEFT((L4),LEN("CLI"))=("CLI")</formula>
    </cfRule>
  </conditionalFormatting>
  <conditionalFormatting sqref="L4:N4 O4:O17 R4:V17 Y4:AC17 AF4:AJ17 K6:N6 K8 L8:M9 N8:N14 K12:M14 W17 AE17">
    <cfRule type="beginsWith" dxfId="7" priority="360" operator="beginsWith" text="INT">
      <formula>LEFT((L4),LEN("INT"))=("INT")</formula>
    </cfRule>
  </conditionalFormatting>
  <conditionalFormatting sqref="L4:N4 O4:O17 R4:V17 Y4:AC17 AF4:AJ17 K6:N6 K8 L8:M9 N8:N14 K12:M14 W17 AE17">
    <cfRule type="beginsWith" dxfId="8" priority="361" operator="beginsWith" text="CLIC">
      <formula>LEFT((L4),LEN("CLIC"))=("CLIC")</formula>
    </cfRule>
  </conditionalFormatting>
  <conditionalFormatting sqref="Y4:Y8 AF4:AF8 V5:V6 Z5:AA6 AG5:AG8 AH5:AJ7 AB6 AC6:AC8 Z8:AB8 U10:V10 Y10:AC10 AF10:AJ10 Y12:AC13 AF15:AF17 AJ15:AJ17 AE17 AG17:AI17">
    <cfRule type="beginsWith" dxfId="0" priority="362" operator="beginsWith" text="PRE">
      <formula>LEFT((Y4),LEN("PRE"))=("PRE")</formula>
    </cfRule>
  </conditionalFormatting>
  <conditionalFormatting sqref="Y4:Y8 AF4:AF8 V5:V6 Z5:AA6 AG5:AG8 AH5:AJ7 AB6 AC6:AC8 Z8:AB8 U10:V10 Y10:AC10 AF10:AJ10 Y12:AC13 AF15:AF17 AJ15:AJ17 AE17 AG17:AI17">
    <cfRule type="beginsWith" dxfId="1" priority="363" operator="beginsWith" text="VRE">
      <formula>LEFT((Y4),LEN("VRE"))=("VRE")</formula>
    </cfRule>
  </conditionalFormatting>
  <conditionalFormatting sqref="Y4:Y8 AF4:AF8 V5:V6 Z5:AA6 AG5:AG8 AH5:AJ7 AB6 AC6:AC8 Z8:AB8 U10:V10 Y10:AC10 AF10:AJ10 Y12:AC13 AF15:AF17 AJ15:AJ17 AE17 AG17:AI17">
    <cfRule type="beginsWith" dxfId="2" priority="364" operator="beginsWith" text="ONL">
      <formula>LEFT((Y4),LEN("ONL"))=("ONL")</formula>
    </cfRule>
  </conditionalFormatting>
  <conditionalFormatting sqref="Y4:Y8 AF4:AF8 V5:V6 Z5:AA6 AG5:AG8 AH5:AJ7 AB6 AC6:AC8 Z8:AB8 U10:V10 Y10:AC10 AF10:AJ10 Y12:AC13 AF15:AF17 AJ15:AJ17 AE17 AG17:AI17">
    <cfRule type="beginsWith" dxfId="3" priority="365" operator="beginsWith" text="ATR">
      <formula>LEFT((Y4),LEN("ATR"))=("ATR")</formula>
    </cfRule>
  </conditionalFormatting>
  <conditionalFormatting sqref="Y4:Y8 AF4:AF8 V5:V6 Z5:AA6 AG5:AG8 AH5:AJ7 AB6 AC6:AC8 Z8:AB8 U10:V10 Y10:AC10 AF10:AJ10 Y12:AC13 AF15:AF17 AJ15:AJ17 AE17 AG17:AI17">
    <cfRule type="beginsWith" dxfId="4" priority="366" operator="beginsWith" text="AUJ">
      <formula>LEFT((Y4),LEN("AUJ"))=("AUJ")</formula>
    </cfRule>
  </conditionalFormatting>
  <conditionalFormatting sqref="Y4:Y8 AF4:AF8 V5:V6 Z5:AA6 AG5:AG8 AH5:AJ7 AB6 AC6:AC8 Z8:AB8 U10:V10 Y10:AC10 AF10:AJ10 Y12:AC13 AF15:AF17 AJ15:AJ17 AE17 AG17:AI17">
    <cfRule type="beginsWith" dxfId="5" priority="367" operator="beginsWith" text="REC">
      <formula>LEFT((Y4),LEN("REC"))=("REC")</formula>
    </cfRule>
  </conditionalFormatting>
  <conditionalFormatting sqref="Y4:Y8 AF4:AF8 V5:V6 Z5:AA6 AG5:AG8 AH5:AJ7 AB6 AC6:AC8 Z8:AB8 U10:V10 Y10:AC10 AF10:AJ10 Y12:AC13 AF15:AF17 AJ15:AJ17 AE17 AG17:AI17">
    <cfRule type="beginsWith" dxfId="6" priority="368" operator="beginsWith" text="CLI">
      <formula>LEFT((Y4),LEN("CLI"))=("CLI")</formula>
    </cfRule>
  </conditionalFormatting>
  <conditionalFormatting sqref="Y4:Y8 AF4:AF8 V5:V6 Z5:AA6 AG5:AG8 AH5:AJ7 AB6 AC6:AC8 Z8:AB8 U10:V10 Y10:AC10 AF10:AJ10 Y12:AC13 AF15:AF17 AJ15:AJ17 AE17 AG17:AI17">
    <cfRule type="beginsWith" dxfId="7" priority="369" operator="beginsWith" text="INT">
      <formula>LEFT((Y4),LEN("INT"))=("INT")</formula>
    </cfRule>
  </conditionalFormatting>
  <conditionalFormatting sqref="Y4:Y8 AF4:AF8 V5:V6 Z5:AA6 AG5:AG8 AH5:AJ7 AB6 AC6:AC8 Z8:AB8 U10:V10 Y10:AC10 AF10:AJ10 Y12:AC13 AF15:AF17 AJ15:AJ17 AE17 AG17:AI17">
    <cfRule type="beginsWith" dxfId="8" priority="370" operator="beginsWith" text="CLIC">
      <formula>LEFT((Y4),LEN("CLIC"))=("CLIC")</formula>
    </cfRule>
  </conditionalFormatting>
  <conditionalFormatting sqref="Y4:Y8 AA4:AA6 AF4:AF10 Z5:Z6 AB5:AB6 AC5:AC10 AG5:AG10 AH5:AJ7 Z8 AA8:AB10 U10:V10 Y10:Z10 AH10:AJ10 Y12:AC13 AF15:AJ17 AE17">
    <cfRule type="beginsWith" dxfId="0" priority="371" operator="beginsWith" text="PRE">
      <formula>LEFT((Y4),LEN("PRE"))=("PRE")</formula>
    </cfRule>
  </conditionalFormatting>
  <conditionalFormatting sqref="Y4:Y8 AA4:AA6 AF4:AF10 Z5:Z6 AB5:AB6 AC5:AC10 AG5:AG10 AH5:AJ7 Z8 AA8:AB10 U10:V10 Y10:Z10 AH10:AJ10 Y12:AC13 AF15:AJ17 AE17">
    <cfRule type="beginsWith" dxfId="1" priority="372" operator="beginsWith" text="VRE">
      <formula>LEFT((Y4),LEN("VRE"))=("VRE")</formula>
    </cfRule>
  </conditionalFormatting>
  <conditionalFormatting sqref="Y4:Y8 AA4:AA6 AF4:AF10 Z5:Z6 AB5:AB6 AC5:AC10 AG5:AG10 AH5:AJ7 Z8 AA8:AB10 U10:V10 Y10:Z10 AH10:AJ10 Y12:AC13 AF15:AJ17 AE17">
    <cfRule type="beginsWith" dxfId="2" priority="373" operator="beginsWith" text="ONL">
      <formula>LEFT((Y4),LEN("ONL"))=("ONL")</formula>
    </cfRule>
  </conditionalFormatting>
  <conditionalFormatting sqref="Y4:Y8 AA4:AA6 AF4:AF10 Z5:Z6 AB5:AB6 AC5:AC10 AG5:AG10 AH5:AJ7 Z8 AA8:AB10 U10:V10 Y10:Z10 AH10:AJ10 Y12:AC13 AF15:AJ17 AE17">
    <cfRule type="beginsWith" dxfId="3" priority="374" operator="beginsWith" text="ATR">
      <formula>LEFT((Y4),LEN("ATR"))=("ATR")</formula>
    </cfRule>
  </conditionalFormatting>
  <conditionalFormatting sqref="Y4:Y8 AA4:AA6 AF4:AF10 Z5:Z6 AB5:AB6 AC5:AC10 AG5:AG10 AH5:AJ7 Z8 AA8:AB10 U10:V10 Y10:Z10 AH10:AJ10 Y12:AC13 AF15:AJ17 AE17">
    <cfRule type="beginsWith" dxfId="4" priority="375" operator="beginsWith" text="AUJ">
      <formula>LEFT((Y4),LEN("AUJ"))=("AUJ")</formula>
    </cfRule>
  </conditionalFormatting>
  <conditionalFormatting sqref="Y4:Y8 AA4:AA6 AF4:AF10 Z5:Z6 AB5:AB6 AC5:AC10 AG5:AG10 AH5:AJ7 Z8 AA8:AB10 U10:V10 Y10:Z10 AH10:AJ10 Y12:AC13 AF15:AJ17 AE17">
    <cfRule type="beginsWith" dxfId="5" priority="376" operator="beginsWith" text="REC">
      <formula>LEFT((Y4),LEN("REC"))=("REC")</formula>
    </cfRule>
  </conditionalFormatting>
  <conditionalFormatting sqref="Y4:Y8 AA4:AA6 AF4:AF10 Z5:Z6 AB5:AB6 AC5:AC10 AG5:AG10 AH5:AJ7 Z8 AA8:AB10 U10:V10 Y10:Z10 AH10:AJ10 Y12:AC13 AF15:AJ17 AE17">
    <cfRule type="beginsWith" dxfId="6" priority="377" operator="beginsWith" text="CLI">
      <formula>LEFT((Y4),LEN("CLI"))=("CLI")</formula>
    </cfRule>
  </conditionalFormatting>
  <conditionalFormatting sqref="Y4:Y8 AA4:AA6 AF4:AF10 Z5:Z6 AB5:AB6 AC5:AC10 AG5:AG10 AH5:AJ7 Z8 AA8:AB10 U10:V10 Y10:Z10 AH10:AJ10 Y12:AC13 AF15:AJ17 AE17">
    <cfRule type="beginsWith" dxfId="7" priority="378" operator="beginsWith" text="INT">
      <formula>LEFT((Y4),LEN("INT"))=("INT")</formula>
    </cfRule>
  </conditionalFormatting>
  <conditionalFormatting sqref="Y4:Y8 AA4:AA6 AF4:AF10 Z5:Z6 AB5:AB6 AC5:AC10 AG5:AG10 AH5:AJ7 Z8 AA8:AB10 U10:V10 Y10:Z10 AH10:AJ10 Y12:AC13 AF15:AJ17 AE17">
    <cfRule type="beginsWith" dxfId="8" priority="379" operator="beginsWith" text="CLIC">
      <formula>LEFT((Y4),LEN("CLIC"))=("CLIC")</formula>
    </cfRule>
  </conditionalFormatting>
  <conditionalFormatting sqref="Y4:Y8 Z4:AA6 AF4:AF8 AB5:AB6 AC5:AC8 AG5:AG8 AH5:AJ7 Z8:AB8 U10:V10 Y10:AC10 AF10:AJ10 Y12:AC13 AF15:AJ17 AE17">
    <cfRule type="beginsWith" dxfId="0" priority="380" operator="beginsWith" text="PRE">
      <formula>LEFT((Y4),LEN("PRE"))=("PRE")</formula>
    </cfRule>
  </conditionalFormatting>
  <conditionalFormatting sqref="Y4:Y8 Z4:AA6 AF4:AF8 AB5:AB6 AC5:AC8 AG5:AG8 AH5:AJ7 Z8:AB8 U10:V10 Y10:AC10 AF10:AJ10 Y12:AC13 AF15:AJ17 AE17">
    <cfRule type="beginsWith" dxfId="1" priority="381" operator="beginsWith" text="VRE">
      <formula>LEFT((Y4),LEN("VRE"))=("VRE")</formula>
    </cfRule>
  </conditionalFormatting>
  <conditionalFormatting sqref="Y4:Y8 Z4:AA6 AF4:AF8 AB5:AB6 AC5:AC8 AG5:AG8 AH5:AJ7 Z8:AB8 U10:V10 Y10:AC10 AF10:AJ10 Y12:AC13 AF15:AJ17 AE17">
    <cfRule type="beginsWith" dxfId="2" priority="382" operator="beginsWith" text="ONL">
      <formula>LEFT((Y4),LEN("ONL"))=("ONL")</formula>
    </cfRule>
  </conditionalFormatting>
  <conditionalFormatting sqref="Y4:Y8 Z4:AA6 AF4:AF8 AB5:AB6 AC5:AC8 AG5:AG8 AH5:AJ7 Z8:AB8 U10:V10 Y10:AC10 AF10:AJ10 Y12:AC13 AF15:AJ17 AE17">
    <cfRule type="beginsWith" dxfId="3" priority="383" operator="beginsWith" text="ATR">
      <formula>LEFT((Y4),LEN("ATR"))=("ATR")</formula>
    </cfRule>
  </conditionalFormatting>
  <conditionalFormatting sqref="Y4:Y8 Z4:AA6 AF4:AF8 AB5:AB6 AC5:AC8 AG5:AG8 AH5:AJ7 Z8:AB8 U10:V10 Y10:AC10 AF10:AJ10 Y12:AC13 AF15:AJ17 AE17">
    <cfRule type="beginsWith" dxfId="4" priority="384" operator="beginsWith" text="AUJ">
      <formula>LEFT((Y4),LEN("AUJ"))=("AUJ")</formula>
    </cfRule>
  </conditionalFormatting>
  <conditionalFormatting sqref="Y4:Y8 Z4:AA6 AF4:AF8 AB5:AB6 AC5:AC8 AG5:AG8 AH5:AJ7 Z8:AB8 U10:V10 Y10:AC10 AF10:AJ10 Y12:AC13 AF15:AJ17 AE17">
    <cfRule type="beginsWith" dxfId="5" priority="385" operator="beginsWith" text="REC">
      <formula>LEFT((Y4),LEN("REC"))=("REC")</formula>
    </cfRule>
  </conditionalFormatting>
  <conditionalFormatting sqref="Y4:Y8 Z4:AA6 AF4:AF8 AB5:AB6 AC5:AC8 AG5:AG8 AH5:AJ7 Z8:AB8 U10:V10 Y10:AC10 AF10:AJ10 Y12:AC13 AF15:AJ17 AE17">
    <cfRule type="beginsWith" dxfId="6" priority="386" operator="beginsWith" text="CLI">
      <formula>LEFT((Y4),LEN("CLI"))=("CLI")</formula>
    </cfRule>
  </conditionalFormatting>
  <conditionalFormatting sqref="Y4:Y8 Z4:AA6 AF4:AF8 AB5:AB6 AC5:AC8 AG5:AG8 AH5:AJ7 Z8:AB8 U10:V10 Y10:AC10 AF10:AJ10 Y12:AC13 AF15:AJ17 AE17">
    <cfRule type="beginsWith" dxfId="7" priority="387" operator="beginsWith" text="INT">
      <formula>LEFT((Y4),LEN("INT"))=("INT")</formula>
    </cfRule>
  </conditionalFormatting>
  <conditionalFormatting sqref="Y4:Y8 Z4:AA6 AF4:AF8 AB5:AB6 AC5:AC8 AG5:AG8 AH5:AJ7 Z8:AB8 U10:V10 Y10:AC10 AF10:AJ10 Y12:AC13 AF15:AJ17 AE17">
    <cfRule type="beginsWith" dxfId="8" priority="388" operator="beginsWith" text="CLIC">
      <formula>LEFT((Y4),LEN("CLIC"))=("CLIC")</formula>
    </cfRule>
  </conditionalFormatting>
  <conditionalFormatting sqref="Y4:Y8 Z4:AA6 AF4:AF8 AB5:AB6 AC5:AC8 AG5:AG8 AH5:AJ7 Z8:AB8 U10:V10 Y10:AC10 AF10:AJ10 Y12:AC13 AF15:AJ17 AE17">
    <cfRule type="beginsWith" dxfId="0" priority="389" operator="beginsWith" text="PRE">
      <formula>LEFT((Y4),LEN("PRE"))=("PRE")</formula>
    </cfRule>
  </conditionalFormatting>
  <conditionalFormatting sqref="Y4:Y8 Z4:AA6 AF4:AF8 AB5:AB6 AC5:AC8 AG5:AG8 AH5:AJ7 Z8:AB8 U10:V10 Y10:AC10 AF10:AJ10 Y12:AC13 AF15:AJ17 AE17">
    <cfRule type="beginsWith" dxfId="1" priority="390" operator="beginsWith" text="VRE">
      <formula>LEFT((Y4),LEN("VRE"))=("VRE")</formula>
    </cfRule>
  </conditionalFormatting>
  <conditionalFormatting sqref="Y4:Y8 Z4:AA6 AF4:AF8 AB5:AB6 AC5:AC8 AG5:AG8 AH5:AJ7 Z8:AB8 U10:V10 Y10:AC10 AF10:AJ10 Y12:AC13 AF15:AJ17 AE17">
    <cfRule type="beginsWith" dxfId="2" priority="391" operator="beginsWith" text="ONL">
      <formula>LEFT((Y4),LEN("ONL"))=("ONL")</formula>
    </cfRule>
  </conditionalFormatting>
  <conditionalFormatting sqref="Y4:Y8 Z4:AA6 AF4:AF8 AB5:AB6 AC5:AC8 AG5:AG8 AH5:AJ7 Z8:AB8 U10:V10 Y10:AC10 AF10:AJ10 Y12:AC13 AF15:AJ17 AE17">
    <cfRule type="beginsWith" dxfId="3" priority="392" operator="beginsWith" text="ATR">
      <formula>LEFT((Y4),LEN("ATR"))=("ATR")</formula>
    </cfRule>
  </conditionalFormatting>
  <conditionalFormatting sqref="Y4:Y8 Z4:AA6 AF4:AF8 AB5:AB6 AC5:AC8 AG5:AG8 AH5:AJ7 Z8:AB8 U10:V10 Y10:AC10 AF10:AJ10 Y12:AC13 AF15:AJ17 AE17">
    <cfRule type="beginsWith" dxfId="4" priority="393" operator="beginsWith" text="AUJ">
      <formula>LEFT((Y4),LEN("AUJ"))=("AUJ")</formula>
    </cfRule>
  </conditionalFormatting>
  <conditionalFormatting sqref="Y4:Y8 Z4:AA6 AF4:AF8 AB5:AB6 AC5:AC8 AG5:AG8 AH5:AJ7 Z8:AB8 U10:V10 Y10:AC10 AF10:AJ10 Y12:AC13 AF15:AJ17 AE17">
    <cfRule type="beginsWith" dxfId="5" priority="394" operator="beginsWith" text="REC">
      <formula>LEFT((Y4),LEN("REC"))=("REC")</formula>
    </cfRule>
  </conditionalFormatting>
  <conditionalFormatting sqref="Y4:Y8 Z4:AA6 AF4:AF8 AB5:AB6 AC5:AC8 AG5:AG8 AH5:AJ7 Z8:AB8 U10:V10 Y10:AC10 AF10:AJ10 Y12:AC13 AF15:AJ17 AE17">
    <cfRule type="beginsWith" dxfId="6" priority="395" operator="beginsWith" text="CLI">
      <formula>LEFT((Y4),LEN("CLI"))=("CLI")</formula>
    </cfRule>
  </conditionalFormatting>
  <conditionalFormatting sqref="Y4:Y8 Z4:AA6 AF4:AF8 AB5:AB6 AC5:AC8 AG5:AG8 AH5:AJ7 Z8:AB8 U10:V10 Y10:AC10 AF10:AJ10 Y12:AC13 AF15:AJ17 AE17">
    <cfRule type="beginsWith" dxfId="7" priority="396" operator="beginsWith" text="INT">
      <formula>LEFT((Y4),LEN("INT"))=("INT")</formula>
    </cfRule>
  </conditionalFormatting>
  <conditionalFormatting sqref="Y4:Y8 Z4:AA6 AF4:AF8 AB5:AB6 AC5:AC8 AG5:AG8 AH5:AJ7 Z8:AB8 U10:V10 Y10:AC10 AF10:AJ10 Y12:AC13 AF15:AJ17 AE17">
    <cfRule type="beginsWith" dxfId="8" priority="397" operator="beginsWith" text="CLIC">
      <formula>LEFT((Y4),LEN("CLIC"))=("CLIC")</formula>
    </cfRule>
  </conditionalFormatting>
  <conditionalFormatting sqref="R5 O7 R7:R14 S7:V7 Y7:AC7 AF7:AJ7 AH9:AJ9 S10 AC12:AC13 AF12:AJ13">
    <cfRule type="beginsWith" dxfId="0" priority="398" operator="beginsWith" text="PRE">
      <formula>LEFT((R5),LEN("PRE"))=("PRE")</formula>
    </cfRule>
  </conditionalFormatting>
  <conditionalFormatting sqref="R5 O7 R7:R14 S7:V7 Y7:AC7 AF7:AJ7 AH9:AJ9 S10 AC12:AC13 AF12:AJ13">
    <cfRule type="beginsWith" dxfId="1" priority="399" operator="beginsWith" text="VRE">
      <formula>LEFT((R5),LEN("VRE"))=("VRE")</formula>
    </cfRule>
  </conditionalFormatting>
  <conditionalFormatting sqref="R5 O7 R7:R14 S7:V7 Y7:AC7 AF7:AJ7 AH9:AJ9 S10 AC12:AC13 AF12:AJ13">
    <cfRule type="beginsWith" dxfId="2" priority="400" operator="beginsWith" text="ONL">
      <formula>LEFT((R5),LEN("ONL"))=("ONL")</formula>
    </cfRule>
  </conditionalFormatting>
  <conditionalFormatting sqref="R5 O7 R7:R14 S7:V7 Y7:AC7 AF7:AJ7 AH9:AJ9 S10 AC12:AC13 AF12:AJ13">
    <cfRule type="beginsWith" dxfId="3" priority="401" operator="beginsWith" text="ATR">
      <formula>LEFT((R5),LEN("ATR"))=("ATR")</formula>
    </cfRule>
  </conditionalFormatting>
  <conditionalFormatting sqref="R5 O7 R7:R14 S7:V7 Y7:AC7 AF7:AJ7 AH9:AJ9 S10 AC12:AC13 AF12:AJ13">
    <cfRule type="beginsWith" dxfId="4" priority="402" operator="beginsWith" text="AUJ">
      <formula>LEFT((R5),LEN("AUJ"))=("AUJ")</formula>
    </cfRule>
  </conditionalFormatting>
  <conditionalFormatting sqref="R5 O7 R7:R14 S7:V7 Y7:AC7 AF7:AJ7 AH9:AJ9 S10 AC12:AC13 AF12:AJ13">
    <cfRule type="beginsWith" dxfId="5" priority="403" operator="beginsWith" text="REC">
      <formula>LEFT((R5),LEN("REC"))=("REC")</formula>
    </cfRule>
  </conditionalFormatting>
  <conditionalFormatting sqref="R5 O7 R7:R14 S7:V7 Y7:AC7 AF7:AJ7 AH9:AJ9 S10 AC12:AC13 AF12:AJ13">
    <cfRule type="beginsWith" dxfId="6" priority="404" operator="beginsWith" text="CLI">
      <formula>LEFT((R5),LEN("CLI"))=("CLI")</formula>
    </cfRule>
  </conditionalFormatting>
  <conditionalFormatting sqref="R5 O7 R7:R14 S7:V7 Y7:AC7 AF7:AJ7 AH9:AJ9 S10 AC12:AC13 AF12:AJ13">
    <cfRule type="beginsWith" dxfId="7" priority="405" operator="beginsWith" text="INT">
      <formula>LEFT((R5),LEN("INT"))=("INT")</formula>
    </cfRule>
  </conditionalFormatting>
  <conditionalFormatting sqref="R5 O7 R7:R14 S7:V7 Y7:AC7 AF7:AJ7 AH9:AJ9 S10 AC12:AC13 AF12:AJ13">
    <cfRule type="beginsWith" dxfId="8" priority="406" operator="beginsWith" text="CLIC">
      <formula>LEFT((R5),LEN("CLIC"))=("CLIC")</formula>
    </cfRule>
  </conditionalFormatting>
  <conditionalFormatting sqref="Y4:AA8 AF4:AF8 AB5:AC8 AG5:AG8 AH5:AJ7 O7 V7 U10:V10 Y10:AC10 AF10:AJ10 Y12:AC13 AF15:AJ17 AE17">
    <cfRule type="beginsWith" dxfId="0" priority="407" operator="beginsWith" text="PRE">
      <formula>LEFT((Y4),LEN("PRE"))=("PRE")</formula>
    </cfRule>
  </conditionalFormatting>
  <conditionalFormatting sqref="Y4:AA8 AF4:AF8 AB5:AC8 AG5:AG8 AH5:AJ7 O7 V7 U10:V10 Y10:AC10 AF10:AJ10 Y12:AC13 AF15:AJ17 AE17">
    <cfRule type="beginsWith" dxfId="1" priority="408" operator="beginsWith" text="VRE">
      <formula>LEFT((Y4),LEN("VRE"))=("VRE")</formula>
    </cfRule>
  </conditionalFormatting>
  <conditionalFormatting sqref="Y4:AA8 AF4:AF8 AB5:AC8 AG5:AG8 AH5:AJ7 O7 V7 U10:V10 Y10:AC10 AF10:AJ10 Y12:AC13 AF15:AJ17 AE17">
    <cfRule type="beginsWith" dxfId="2" priority="409" operator="beginsWith" text="ONL">
      <formula>LEFT((Y4),LEN("ONL"))=("ONL")</formula>
    </cfRule>
  </conditionalFormatting>
  <conditionalFormatting sqref="Y4:AA8 AF4:AF8 AB5:AC8 AG5:AG8 AH5:AJ7 O7 V7 U10:V10 Y10:AC10 AF10:AJ10 Y12:AC13 AF15:AJ17 AE17">
    <cfRule type="beginsWith" dxfId="3" priority="410" operator="beginsWith" text="ATR">
      <formula>LEFT((Y4),LEN("ATR"))=("ATR")</formula>
    </cfRule>
  </conditionalFormatting>
  <conditionalFormatting sqref="Y4:AA8 AF4:AF8 AB5:AC8 AG5:AG8 AH5:AJ7 O7 V7 U10:V10 Y10:AC10 AF10:AJ10 Y12:AC13 AF15:AJ17 AE17">
    <cfRule type="beginsWith" dxfId="4" priority="411" operator="beginsWith" text="AUJ">
      <formula>LEFT((Y4),LEN("AUJ"))=("AUJ")</formula>
    </cfRule>
  </conditionalFormatting>
  <conditionalFormatting sqref="Y4:AA8 AF4:AF8 AB5:AC8 AG5:AG8 AH5:AJ7 O7 V7 U10:V10 Y10:AC10 AF10:AJ10 Y12:AC13 AF15:AJ17 AE17">
    <cfRule type="beginsWith" dxfId="5" priority="412" operator="beginsWith" text="REC">
      <formula>LEFT((Y4),LEN("REC"))=("REC")</formula>
    </cfRule>
  </conditionalFormatting>
  <conditionalFormatting sqref="Y4:AA8 AF4:AF8 AB5:AC8 AG5:AG8 AH5:AJ7 O7 V7 U10:V10 Y10:AC10 AF10:AJ10 Y12:AC13 AF15:AJ17 AE17">
    <cfRule type="beginsWith" dxfId="6" priority="413" operator="beginsWith" text="CLI">
      <formula>LEFT((Y4),LEN("CLI"))=("CLI")</formula>
    </cfRule>
  </conditionalFormatting>
  <conditionalFormatting sqref="Y4:AA8 AF4:AF8 AB5:AC8 AG5:AG8 AH5:AJ7 O7 V7 U10:V10 Y10:AC10 AF10:AJ10 Y12:AC13 AF15:AJ17 AE17">
    <cfRule type="beginsWith" dxfId="7" priority="414" operator="beginsWith" text="INT">
      <formula>LEFT((Y4),LEN("INT"))=("INT")</formula>
    </cfRule>
  </conditionalFormatting>
  <conditionalFormatting sqref="Y4:AA8 AF4:AF8 AB5:AC8 AG5:AG8 AH5:AJ7 O7 V7 U10:V10 Y10:AC10 AF10:AJ10 Y12:AC13 AF15:AJ17 AE17">
    <cfRule type="beginsWith" dxfId="8" priority="415" operator="beginsWith" text="CLIC">
      <formula>LEFT((Y4),LEN("CLIC"))=("CLIC")</formula>
    </cfRule>
  </conditionalFormatting>
  <conditionalFormatting sqref="R4:V17 Y4:Y17 Z4:AA10 AF4:AF10 AB5:AC10 AG5:AG10 AH5:AJ7 K6:N6 O6:O9 K8 L8:N9 AI9:AJ10 AH10 K12:O14 Z12:AC13 AF12:AJ13 AF15:AJ17 W17 Z17:AC17 AE17">
    <cfRule type="beginsWith" dxfId="0" priority="416" operator="beginsWith" text="PRE">
      <formula>LEFT((R4),LEN("PRE"))=("PRE")</formula>
    </cfRule>
  </conditionalFormatting>
  <conditionalFormatting sqref="R4:V17 Y4:Y17 Z4:AA10 AF4:AF10 AB5:AC10 AG5:AG10 AH5:AJ7 K6:N6 O6:O9 K8 L8:N9 AI9:AJ10 AH10 K12:O14 Z12:AC13 AF12:AJ13 AF15:AJ17 W17 Z17:AC17 AE17">
    <cfRule type="beginsWith" dxfId="1" priority="417" operator="beginsWith" text="VRE">
      <formula>LEFT((R4),LEN("VRE"))=("VRE")</formula>
    </cfRule>
  </conditionalFormatting>
  <conditionalFormatting sqref="R4:V17 Y4:Y17 Z4:AA10 AF4:AF10 AB5:AC10 AG5:AG10 AH5:AJ7 K6:N6 O6:O9 K8 L8:N9 AI9:AJ10 AH10 K12:O14 Z12:AC13 AF12:AJ13 AF15:AJ17 W17 Z17:AC17 AE17">
    <cfRule type="beginsWith" dxfId="2" priority="418" operator="beginsWith" text="ONL">
      <formula>LEFT((R4),LEN("ONL"))=("ONL")</formula>
    </cfRule>
  </conditionalFormatting>
  <conditionalFormatting sqref="R4:V17 Y4:Y17 Z4:AA10 AF4:AF10 AB5:AC10 AG5:AG10 AH5:AJ7 K6:N6 O6:O9 K8 L8:N9 AI9:AJ10 AH10 K12:O14 Z12:AC13 AF12:AJ13 AF15:AJ17 W17 Z17:AC17 AE17">
    <cfRule type="beginsWith" dxfId="3" priority="419" operator="beginsWith" text="ATR">
      <formula>LEFT((R4),LEN("ATR"))=("ATR")</formula>
    </cfRule>
  </conditionalFormatting>
  <conditionalFormatting sqref="R4:V17 Y4:Y17 Z4:AA10 AF4:AF10 AB5:AC10 AG5:AG10 AH5:AJ7 K6:N6 O6:O9 K8 L8:N9 AI9:AJ10 AH10 K12:O14 Z12:AC13 AF12:AJ13 AF15:AJ17 W17 Z17:AC17 AE17">
    <cfRule type="beginsWith" dxfId="4" priority="420" operator="beginsWith" text="AUJ">
      <formula>LEFT((R4),LEN("AUJ"))=("AUJ")</formula>
    </cfRule>
  </conditionalFormatting>
  <conditionalFormatting sqref="R4:V17 Y4:Y17 Z4:AA10 AF4:AF10 AB5:AC10 AG5:AG10 AH5:AJ7 K6:N6 O6:O9 K8 L8:N9 AI9:AJ10 AH10 K12:O14 Z12:AC13 AF12:AJ13 AF15:AJ17 W17 Z17:AC17 AE17">
    <cfRule type="beginsWith" dxfId="5" priority="421" operator="beginsWith" text="REC">
      <formula>LEFT((R4),LEN("REC"))=("REC")</formula>
    </cfRule>
  </conditionalFormatting>
  <conditionalFormatting sqref="R4:V17 Y4:Y17 Z4:AA10 AF4:AF10 AB5:AC10 AG5:AG10 AH5:AJ7 K6:N6 O6:O9 K8 L8:N9 AI9:AJ10 AH10 K12:O14 Z12:AC13 AF12:AJ13 AF15:AJ17 W17 Z17:AC17 AE17">
    <cfRule type="beginsWith" dxfId="6" priority="422" operator="beginsWith" text="CLI">
      <formula>LEFT((R4),LEN("CLI"))=("CLI")</formula>
    </cfRule>
  </conditionalFormatting>
  <conditionalFormatting sqref="R4:V17 Y4:Y17 Z4:AA10 AF4:AF10 AB5:AC10 AG5:AG10 AH5:AJ7 K6:N6 O6:O9 K8 L8:N9 AI9:AJ10 AH10 K12:O14 Z12:AC13 AF12:AJ13 AF15:AJ17 W17 Z17:AC17 AE17">
    <cfRule type="beginsWith" dxfId="7" priority="423" operator="beginsWith" text="INT">
      <formula>LEFT((R4),LEN("INT"))=("INT")</formula>
    </cfRule>
  </conditionalFormatting>
  <conditionalFormatting sqref="R4:V17 Y4:Y17 Z4:AA10 AF4:AF10 AB5:AC10 AG5:AG10 AH5:AJ7 K6:N6 O6:O9 K8 L8:N9 AI9:AJ10 AH10 K12:O14 Z12:AC13 AF12:AJ13 AF15:AJ17 W17 Z17:AC17 AE17">
    <cfRule type="beginsWith" dxfId="8" priority="424" operator="beginsWith" text="CLIC">
      <formula>LEFT((R4),LEN("CLIC"))=("CLIC")</formula>
    </cfRule>
  </conditionalFormatting>
  <conditionalFormatting sqref="Y4:AA8 AF4:AF8 AB5:AC8 AG5:AG8 AH5:AJ7 U10:V10 Y10:AC10 AF10:AJ10 Y12:AC13 AF15:AJ17 AE17">
    <cfRule type="beginsWith" dxfId="0" priority="425" operator="beginsWith" text="PRE">
      <formula>LEFT((Y4),LEN("PRE"))=("PRE")</formula>
    </cfRule>
  </conditionalFormatting>
  <conditionalFormatting sqref="Y4:AA8 AF4:AF8 AB5:AC8 AG5:AG8 AH5:AJ7 U10:V10 Y10:AC10 AF10:AJ10 Y12:AC13 AF15:AJ17 AE17">
    <cfRule type="beginsWith" dxfId="1" priority="426" operator="beginsWith" text="VRE">
      <formula>LEFT((Y4),LEN("VRE"))=("VRE")</formula>
    </cfRule>
  </conditionalFormatting>
  <conditionalFormatting sqref="Y4:AA8 AF4:AF8 AB5:AC8 AG5:AG8 AH5:AJ7 U10:V10 Y10:AC10 AF10:AJ10 Y12:AC13 AF15:AJ17 AE17">
    <cfRule type="beginsWith" dxfId="2" priority="427" operator="beginsWith" text="ONL">
      <formula>LEFT((Y4),LEN("ONL"))=("ONL")</formula>
    </cfRule>
  </conditionalFormatting>
  <conditionalFormatting sqref="Y4:AA8 AF4:AF8 AB5:AC8 AG5:AG8 AH5:AJ7 U10:V10 Y10:AC10 AF10:AJ10 Y12:AC13 AF15:AJ17 AE17">
    <cfRule type="beginsWith" dxfId="3" priority="428" operator="beginsWith" text="ATR">
      <formula>LEFT((Y4),LEN("ATR"))=("ATR")</formula>
    </cfRule>
  </conditionalFormatting>
  <conditionalFormatting sqref="Y4:AA8 AF4:AF8 AB5:AC8 AG5:AG8 AH5:AJ7 U10:V10 Y10:AC10 AF10:AJ10 Y12:AC13 AF15:AJ17 AE17">
    <cfRule type="beginsWith" dxfId="4" priority="429" operator="beginsWith" text="AUJ">
      <formula>LEFT((Y4),LEN("AUJ"))=("AUJ")</formula>
    </cfRule>
  </conditionalFormatting>
  <conditionalFormatting sqref="Y4:AA8 AF4:AF8 AB5:AC8 AG5:AG8 AH5:AJ7 U10:V10 Y10:AC10 AF10:AJ10 Y12:AC13 AF15:AJ17 AE17">
    <cfRule type="beginsWith" dxfId="5" priority="430" operator="beginsWith" text="REC">
      <formula>LEFT((Y4),LEN("REC"))=("REC")</formula>
    </cfRule>
  </conditionalFormatting>
  <conditionalFormatting sqref="Y4:AA8 AF4:AF8 AB5:AC8 AG5:AG8 AH5:AJ7 U10:V10 Y10:AC10 AF10:AJ10 Y12:AC13 AF15:AJ17 AE17">
    <cfRule type="beginsWith" dxfId="6" priority="431" operator="beginsWith" text="CLI">
      <formula>LEFT((Y4),LEN("CLI"))=("CLI")</formula>
    </cfRule>
  </conditionalFormatting>
  <conditionalFormatting sqref="Y4:AA8 AF4:AF8 AB5:AC8 AG5:AG8 AH5:AJ7 U10:V10 Y10:AC10 AF10:AJ10 Y12:AC13 AF15:AJ17 AE17">
    <cfRule type="beginsWith" dxfId="7" priority="432" operator="beginsWith" text="INT">
      <formula>LEFT((Y4),LEN("INT"))=("INT")</formula>
    </cfRule>
  </conditionalFormatting>
  <conditionalFormatting sqref="Y4:AA8 AF4:AF8 AB5:AC8 AG5:AG8 AH5:AJ7 U10:V10 Y10:AC10 AF10:AJ10 Y12:AC13 AF15:AJ17 AE17">
    <cfRule type="beginsWith" dxfId="8" priority="433" operator="beginsWith" text="CLIC">
      <formula>LEFT((Y4),LEN("CLIC"))=("CLIC")</formula>
    </cfRule>
  </conditionalFormatting>
  <conditionalFormatting sqref="C19:C20 C22:C24 C26">
    <cfRule type="beginsWith" dxfId="2" priority="434" operator="beginsWith" text="ONL">
      <formula>LEFT((C19),LEN("ONL"))=("ONL")</formula>
    </cfRule>
  </conditionalFormatting>
  <conditionalFormatting sqref="C19:C20 C22:C24 C26">
    <cfRule type="beginsWith" dxfId="3" priority="435" operator="beginsWith" text="ATR">
      <formula>LEFT((C19),LEN("ATR"))=("ATR")</formula>
    </cfRule>
  </conditionalFormatting>
  <conditionalFormatting sqref="C19:C20 C22:C24 C26">
    <cfRule type="beginsWith" dxfId="4" priority="436" operator="beginsWith" text="AUJ">
      <formula>LEFT((C19),LEN("AUJ"))=("AUJ")</formula>
    </cfRule>
  </conditionalFormatting>
  <conditionalFormatting sqref="C19:C20 C22:C24 C26">
    <cfRule type="beginsWith" dxfId="5" priority="437" operator="beginsWith" text="REC">
      <formula>LEFT((C19),LEN("REC"))=("REC")</formula>
    </cfRule>
  </conditionalFormatting>
  <conditionalFormatting sqref="C19:C20 C22:C24 C26">
    <cfRule type="beginsWith" dxfId="6" priority="438" operator="beginsWith" text="CLI">
      <formula>LEFT((C19),LEN("CLI"))=("CLI")</formula>
    </cfRule>
  </conditionalFormatting>
  <conditionalFormatting sqref="C19:C20 C22:C24 C26">
    <cfRule type="beginsWith" dxfId="7" priority="439" operator="beginsWith" text="INT">
      <formula>LEFT((C19),LEN("INT"))=("INT")</formula>
    </cfRule>
  </conditionalFormatting>
  <conditionalFormatting sqref="C27">
    <cfRule type="beginsWith" dxfId="2" priority="440" operator="beginsWith" text="ONL">
      <formula>LEFT((C27),LEN("ONL"))=("ONL")</formula>
    </cfRule>
  </conditionalFormatting>
  <conditionalFormatting sqref="C27">
    <cfRule type="beginsWith" dxfId="3" priority="441" operator="beginsWith" text="ATR">
      <formula>LEFT((C27),LEN("ATR"))=("ATR")</formula>
    </cfRule>
  </conditionalFormatting>
  <conditionalFormatting sqref="C27">
    <cfRule type="beginsWith" dxfId="4" priority="442" operator="beginsWith" text="AUJ">
      <formula>LEFT((C27),LEN("AUJ"))=("AUJ")</formula>
    </cfRule>
  </conditionalFormatting>
  <conditionalFormatting sqref="C27">
    <cfRule type="beginsWith" dxfId="5" priority="443" operator="beginsWith" text="REC">
      <formula>LEFT((C27),LEN("REC"))=("REC")</formula>
    </cfRule>
  </conditionalFormatting>
  <conditionalFormatting sqref="C27">
    <cfRule type="beginsWith" dxfId="6" priority="444" operator="beginsWith" text="CLI">
      <formula>LEFT((C27),LEN("CLI"))=("CLI")</formula>
    </cfRule>
  </conditionalFormatting>
  <conditionalFormatting sqref="C27">
    <cfRule type="beginsWith" dxfId="7" priority="445" operator="beginsWith" text="INT">
      <formula>LEFT((C27),LEN("INT"))=("INT")</formula>
    </cfRule>
  </conditionalFormatting>
  <conditionalFormatting sqref="C21">
    <cfRule type="beginsWith" dxfId="2" priority="446" operator="beginsWith" text="ONL">
      <formula>LEFT((C21),LEN("ONL"))=("ONL")</formula>
    </cfRule>
  </conditionalFormatting>
  <conditionalFormatting sqref="C21">
    <cfRule type="beginsWith" dxfId="3" priority="447" operator="beginsWith" text="ATR">
      <formula>LEFT((C21),LEN("ATR"))=("ATR")</formula>
    </cfRule>
  </conditionalFormatting>
  <conditionalFormatting sqref="C21">
    <cfRule type="beginsWith" dxfId="4" priority="448" operator="beginsWith" text="AUJ">
      <formula>LEFT((C21),LEN("AUJ"))=("AUJ")</formula>
    </cfRule>
  </conditionalFormatting>
  <conditionalFormatting sqref="C21">
    <cfRule type="beginsWith" dxfId="5" priority="449" operator="beginsWith" text="REC">
      <formula>LEFT((C21),LEN("REC"))=("REC")</formula>
    </cfRule>
  </conditionalFormatting>
  <conditionalFormatting sqref="C21">
    <cfRule type="beginsWith" dxfId="6" priority="450" operator="beginsWith" text="CLI">
      <formula>LEFT((C21),LEN("CLI"))=("CLI")</formula>
    </cfRule>
  </conditionalFormatting>
  <conditionalFormatting sqref="C21">
    <cfRule type="beginsWith" dxfId="7" priority="451" operator="beginsWith" text="INT">
      <formula>LEFT((C21),LEN("INT"))=("INT")</formula>
    </cfRule>
  </conditionalFormatting>
  <conditionalFormatting sqref="C25">
    <cfRule type="beginsWith" dxfId="0" priority="452" operator="beginsWith" text="PRE">
      <formula>LEFT((C25),LEN("PRE"))=("PRE")</formula>
    </cfRule>
  </conditionalFormatting>
  <conditionalFormatting sqref="C25">
    <cfRule type="beginsWith" dxfId="1" priority="453" operator="beginsWith" text="VRE">
      <formula>LEFT((C25),LEN("VRE"))=("VRE")</formula>
    </cfRule>
  </conditionalFormatting>
  <conditionalFormatting sqref="C25">
    <cfRule type="beginsWith" dxfId="2" priority="454" operator="beginsWith" text="ONL">
      <formula>LEFT((C25),LEN("ONL"))=("ONL")</formula>
    </cfRule>
  </conditionalFormatting>
  <conditionalFormatting sqref="C25">
    <cfRule type="beginsWith" dxfId="3" priority="455" operator="beginsWith" text="ATR">
      <formula>LEFT((C25),LEN("ATR"))=("ATR")</formula>
    </cfRule>
  </conditionalFormatting>
  <conditionalFormatting sqref="C25">
    <cfRule type="beginsWith" dxfId="4" priority="456" operator="beginsWith" text="AUJ">
      <formula>LEFT((C25),LEN("AUJ"))=("AUJ")</formula>
    </cfRule>
  </conditionalFormatting>
  <conditionalFormatting sqref="C25">
    <cfRule type="beginsWith" dxfId="5" priority="457" operator="beginsWith" text="REC">
      <formula>LEFT((C25),LEN("REC"))=("REC")</formula>
    </cfRule>
  </conditionalFormatting>
  <conditionalFormatting sqref="C25">
    <cfRule type="beginsWith" dxfId="6" priority="458" operator="beginsWith" text="CLI">
      <formula>LEFT((C25),LEN("CLI"))=("CLI")</formula>
    </cfRule>
  </conditionalFormatting>
  <conditionalFormatting sqref="C25">
    <cfRule type="beginsWith" dxfId="7" priority="459" operator="beginsWith" text="INT">
      <formula>LEFT((C25),LEN("INT"))=("INT")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8" width="20.71"/>
    <col customWidth="1" min="9" max="9" width="12.71"/>
    <col customWidth="1" min="10" max="10" width="12.86"/>
    <col customWidth="1" min="11" max="11" width="20.71"/>
    <col customWidth="1" min="12" max="15" width="25.86"/>
    <col customWidth="1" min="16" max="17" width="12.71"/>
    <col customWidth="1" min="18" max="22" width="20.71"/>
    <col customWidth="1" min="23" max="23" width="12.71"/>
    <col customWidth="1" min="24" max="24" width="11.71"/>
    <col customWidth="1" min="25" max="29" width="20.71"/>
    <col customWidth="1" min="30" max="30" width="12.71"/>
    <col customWidth="1" min="31" max="31" width="11.71"/>
    <col customWidth="1" min="32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89"/>
      <c r="C1" s="3" t="s">
        <v>66</v>
      </c>
      <c r="D1" s="4">
        <v>2026.0</v>
      </c>
      <c r="E1" s="72" t="s">
        <v>573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21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21</v>
      </c>
      <c r="B2" s="91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COUNTA(B4:B9)</f>
        <v>6</v>
      </c>
      <c r="B3" s="73" t="s">
        <v>2</v>
      </c>
      <c r="C3" s="23" t="s">
        <v>3</v>
      </c>
      <c r="D3" s="74">
        <v>46321.0</v>
      </c>
      <c r="E3" s="25">
        <f t="shared" ref="E3:AJ3" si="2">D3+1</f>
        <v>46322</v>
      </c>
      <c r="F3" s="25">
        <f t="shared" si="2"/>
        <v>46323</v>
      </c>
      <c r="G3" s="25">
        <f t="shared" si="2"/>
        <v>46324</v>
      </c>
      <c r="H3" s="25">
        <f t="shared" si="2"/>
        <v>46325</v>
      </c>
      <c r="I3" s="26">
        <f t="shared" si="2"/>
        <v>46326</v>
      </c>
      <c r="J3" s="26">
        <f t="shared" si="2"/>
        <v>46327</v>
      </c>
      <c r="K3" s="25">
        <f t="shared" si="2"/>
        <v>46328</v>
      </c>
      <c r="L3" s="25">
        <f t="shared" si="2"/>
        <v>46329</v>
      </c>
      <c r="M3" s="25">
        <f t="shared" si="2"/>
        <v>46330</v>
      </c>
      <c r="N3" s="25">
        <f t="shared" si="2"/>
        <v>46331</v>
      </c>
      <c r="O3" s="25">
        <f t="shared" si="2"/>
        <v>46332</v>
      </c>
      <c r="P3" s="26">
        <f t="shared" si="2"/>
        <v>46333</v>
      </c>
      <c r="Q3" s="26">
        <f t="shared" si="2"/>
        <v>46334</v>
      </c>
      <c r="R3" s="25">
        <f t="shared" si="2"/>
        <v>46335</v>
      </c>
      <c r="S3" s="25">
        <f t="shared" si="2"/>
        <v>46336</v>
      </c>
      <c r="T3" s="25">
        <f t="shared" si="2"/>
        <v>46337</v>
      </c>
      <c r="U3" s="25">
        <f t="shared" si="2"/>
        <v>46338</v>
      </c>
      <c r="V3" s="25">
        <f t="shared" si="2"/>
        <v>46339</v>
      </c>
      <c r="W3" s="26">
        <f t="shared" si="2"/>
        <v>46340</v>
      </c>
      <c r="X3" s="26">
        <f t="shared" si="2"/>
        <v>46341</v>
      </c>
      <c r="Y3" s="25">
        <f t="shared" si="2"/>
        <v>46342</v>
      </c>
      <c r="Z3" s="25">
        <f t="shared" si="2"/>
        <v>46343</v>
      </c>
      <c r="AA3" s="25">
        <f t="shared" si="2"/>
        <v>46344</v>
      </c>
      <c r="AB3" s="25">
        <f t="shared" si="2"/>
        <v>46345</v>
      </c>
      <c r="AC3" s="25">
        <f t="shared" si="2"/>
        <v>46346</v>
      </c>
      <c r="AD3" s="26">
        <f t="shared" si="2"/>
        <v>46347</v>
      </c>
      <c r="AE3" s="26">
        <f t="shared" si="2"/>
        <v>46348</v>
      </c>
      <c r="AF3" s="25">
        <f t="shared" si="2"/>
        <v>46349</v>
      </c>
      <c r="AG3" s="25">
        <f t="shared" si="2"/>
        <v>46350</v>
      </c>
      <c r="AH3" s="25">
        <f t="shared" si="2"/>
        <v>46351</v>
      </c>
      <c r="AI3" s="25">
        <f t="shared" si="2"/>
        <v>46352</v>
      </c>
      <c r="AJ3" s="25">
        <f t="shared" si="2"/>
        <v>46353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 ht="67.5" customHeight="1">
      <c r="A4" s="29">
        <v>46327.0</v>
      </c>
      <c r="B4" s="30" t="s">
        <v>7</v>
      </c>
      <c r="C4" s="31" t="s">
        <v>8</v>
      </c>
      <c r="D4" s="38" t="str">
        <f>Out!AF4</f>
        <v>VRE - DESLOCAMENTO</v>
      </c>
      <c r="E4" s="38" t="str">
        <f>Out!AG4</f>
        <v>CLI - TOp SKT90S e SKT110S- Foco acidente e rotograma que será feito - Minerita - TURMA 2</v>
      </c>
      <c r="F4" s="38" t="str">
        <f>Out!AH4</f>
        <v>CLI - TOp SKT90S e SKT110S- Foco acidente e rotograma que será feito - Minerita - TURMA 2</v>
      </c>
      <c r="G4" s="38" t="str">
        <f>Out!AI4</f>
        <v>CLI - TOp SKT90S e SKT110S- Foco acidente e rotograma que será feito - Minerita - TURMA 2</v>
      </c>
      <c r="H4" s="38" t="str">
        <f>Out!AJ4</f>
        <v>CLI - TOp SKT90S e SKT110S- Foco acidente e rotograma que será feito - Minerita - TURMA 2</v>
      </c>
      <c r="I4" s="75"/>
      <c r="J4" s="75"/>
      <c r="K4" s="48" t="s">
        <v>10</v>
      </c>
      <c r="L4" s="48" t="s">
        <v>14</v>
      </c>
      <c r="M4" s="48" t="s">
        <v>574</v>
      </c>
      <c r="N4" s="48" t="s">
        <v>574</v>
      </c>
      <c r="O4" s="48" t="s">
        <v>14</v>
      </c>
      <c r="P4" s="99"/>
      <c r="Q4" s="99"/>
      <c r="R4" s="48"/>
      <c r="S4" s="64"/>
      <c r="T4" s="64"/>
      <c r="U4" s="64"/>
      <c r="V4" s="48" t="s">
        <v>575</v>
      </c>
      <c r="W4" s="99"/>
      <c r="X4" s="99"/>
      <c r="Y4" s="64"/>
      <c r="Z4" s="64"/>
      <c r="AA4" s="64"/>
      <c r="AB4" s="48"/>
      <c r="AC4" s="64"/>
      <c r="AD4" s="99"/>
      <c r="AE4" s="99"/>
      <c r="AF4" s="64"/>
      <c r="AG4" s="64"/>
      <c r="AH4" s="64"/>
      <c r="AI4" s="64"/>
      <c r="AJ4" s="64"/>
      <c r="AK4" s="11"/>
      <c r="AL4" s="12">
        <f t="shared" ref="AL4:AL12" si="3">$A$2-(COUNTIF(I4:AJ4,"AUJ*"))</f>
        <v>20</v>
      </c>
      <c r="AM4" s="12">
        <f t="shared" ref="AM4:AM12" si="4">(COUNTIF(I4:AJ4,"CLI*")+COUNTIF(I4:AJ4,"ATR*")+COUNTIF(I4:AJ4,"INT*")+COUNTIF(I4:AJ4,"VRE*")+COUNTIF(I4:AJ46,"ONL*"))</f>
        <v>25</v>
      </c>
      <c r="AN4" s="41">
        <f t="shared" ref="AN4:AN14" si="5">IFERROR(AM4/AL4,0)</f>
        <v>1.25</v>
      </c>
      <c r="AO4" s="10"/>
      <c r="AP4" s="42" t="s">
        <v>16</v>
      </c>
      <c r="AQ4" s="12">
        <f t="shared" ref="AQ4:AQ13" si="6">AK18</f>
        <v>43</v>
      </c>
      <c r="AR4" s="10"/>
      <c r="AS4" s="10"/>
    </row>
    <row r="5" ht="66.0" customHeight="1">
      <c r="A5" s="29">
        <v>46356.0</v>
      </c>
      <c r="B5" s="43" t="s">
        <v>17</v>
      </c>
      <c r="C5" s="44" t="s">
        <v>18</v>
      </c>
      <c r="D5" s="38" t="str">
        <f>Out!AF5</f>
        <v>CLI - AOp Ferro+ - SKT130 e SKT110S</v>
      </c>
      <c r="E5" s="38" t="str">
        <f>Out!AG5</f>
        <v>CLI - AOp Ferro+ - SKT130 e SKT110S</v>
      </c>
      <c r="F5" s="38" t="str">
        <f>Out!AH5</f>
        <v>CLI - AOp Ferro+ - SKT130 e SKT110S</v>
      </c>
      <c r="G5" s="38" t="str">
        <f>Out!AI5</f>
        <v>PRE - RELATÓRIOS PENDENTES</v>
      </c>
      <c r="H5" s="38" t="str">
        <f>Out!AJ5</f>
        <v>PRE - RELATÓRIOS PENDENTES</v>
      </c>
      <c r="I5" s="75"/>
      <c r="J5" s="75"/>
      <c r="K5" s="48" t="s">
        <v>10</v>
      </c>
      <c r="L5" s="35" t="s">
        <v>576</v>
      </c>
      <c r="M5" s="35" t="s">
        <v>576</v>
      </c>
      <c r="N5" s="35" t="s">
        <v>576</v>
      </c>
      <c r="O5" s="35" t="s">
        <v>576</v>
      </c>
      <c r="P5" s="99"/>
      <c r="Q5" s="99"/>
      <c r="R5" s="38" t="s">
        <v>14</v>
      </c>
      <c r="S5" s="78" t="s">
        <v>577</v>
      </c>
      <c r="T5" s="78" t="s">
        <v>578</v>
      </c>
      <c r="U5" s="78" t="s">
        <v>579</v>
      </c>
      <c r="V5" s="48" t="s">
        <v>575</v>
      </c>
      <c r="W5" s="99"/>
      <c r="X5" s="99"/>
      <c r="Y5" s="64"/>
      <c r="Z5" s="64"/>
      <c r="AA5" s="64"/>
      <c r="AB5" s="64"/>
      <c r="AC5" s="64"/>
      <c r="AD5" s="99"/>
      <c r="AE5" s="99"/>
      <c r="AF5" s="64"/>
      <c r="AG5" s="64"/>
      <c r="AH5" s="64"/>
      <c r="AI5" s="64"/>
      <c r="AJ5" s="64"/>
      <c r="AK5" s="11"/>
      <c r="AL5" s="12">
        <f t="shared" si="3"/>
        <v>20</v>
      </c>
      <c r="AM5" s="12">
        <f t="shared" si="4"/>
        <v>22</v>
      </c>
      <c r="AN5" s="41">
        <f t="shared" si="5"/>
        <v>1.1</v>
      </c>
      <c r="AO5" s="10"/>
      <c r="AP5" s="42" t="s">
        <v>33</v>
      </c>
      <c r="AQ5" s="12">
        <f t="shared" si="6"/>
        <v>0</v>
      </c>
      <c r="AR5" s="10"/>
      <c r="AS5" s="10"/>
    </row>
    <row r="6" ht="77.25" customHeight="1">
      <c r="A6" s="49"/>
      <c r="B6" s="43" t="s">
        <v>34</v>
      </c>
      <c r="C6" s="44" t="s">
        <v>35</v>
      </c>
      <c r="D6" s="38" t="str">
        <f>Out!AF6</f>
        <v>VRE - DESLOCAMENTO</v>
      </c>
      <c r="E6" s="38" t="str">
        <f>Out!AG6</f>
        <v>CLI - MATERIAL RODANTE - RF SERVICOS E LOCACOES LTDA - SY013CFR537K8 
Localização: Morrinhos GO (JUNTO COM O DIEGO SOUZA)</v>
      </c>
      <c r="F6" s="38" t="str">
        <f>Out!AH6</f>
        <v>CLI - MATERIAL RODANTE - RF SERVICOS E LOCACOES LTDA - SY013CFR537K8 
Localização: Morrinhos GO (JUNTO COM O DIEGO SOUZA)</v>
      </c>
      <c r="G6" s="38" t="str">
        <f>Out!AI6</f>
        <v>VRE - DESLOCAMENTO</v>
      </c>
      <c r="H6" s="38" t="str">
        <f>Out!AJ6</f>
        <v>CLI - TREINAMENTOS MANUTENÇÃO EQUIPE CONTRATO FERRO+</v>
      </c>
      <c r="I6" s="75"/>
      <c r="J6" s="75"/>
      <c r="K6" s="48" t="s">
        <v>10</v>
      </c>
      <c r="L6" s="48" t="s">
        <v>580</v>
      </c>
      <c r="M6" s="48" t="s">
        <v>580</v>
      </c>
      <c r="N6" s="48" t="s">
        <v>580</v>
      </c>
      <c r="O6" s="48" t="s">
        <v>580</v>
      </c>
      <c r="P6" s="99"/>
      <c r="Q6" s="99"/>
      <c r="R6" s="48"/>
      <c r="S6" s="48" t="s">
        <v>581</v>
      </c>
      <c r="T6" s="48" t="s">
        <v>581</v>
      </c>
      <c r="U6" s="48" t="s">
        <v>582</v>
      </c>
      <c r="V6" s="48" t="s">
        <v>575</v>
      </c>
      <c r="W6" s="99"/>
      <c r="X6" s="99"/>
      <c r="Y6" s="48" t="s">
        <v>581</v>
      </c>
      <c r="Z6" s="48" t="s">
        <v>581</v>
      </c>
      <c r="AA6" s="48" t="s">
        <v>581</v>
      </c>
      <c r="AB6" s="48" t="s">
        <v>582</v>
      </c>
      <c r="AC6" s="48" t="s">
        <v>582</v>
      </c>
      <c r="AD6" s="99"/>
      <c r="AE6" s="99"/>
      <c r="AF6" s="48" t="s">
        <v>581</v>
      </c>
      <c r="AG6" s="48" t="s">
        <v>14</v>
      </c>
      <c r="AH6" s="48" t="s">
        <v>583</v>
      </c>
      <c r="AI6" s="48" t="s">
        <v>583</v>
      </c>
      <c r="AJ6" s="48" t="s">
        <v>583</v>
      </c>
      <c r="AK6" s="11"/>
      <c r="AL6" s="12">
        <f t="shared" si="3"/>
        <v>20</v>
      </c>
      <c r="AM6" s="12">
        <f t="shared" si="4"/>
        <v>27</v>
      </c>
      <c r="AN6" s="41">
        <f t="shared" si="5"/>
        <v>1.35</v>
      </c>
      <c r="AO6" s="10"/>
      <c r="AP6" s="42" t="s">
        <v>53</v>
      </c>
      <c r="AQ6" s="12">
        <f t="shared" si="6"/>
        <v>9</v>
      </c>
      <c r="AR6" s="10"/>
      <c r="AS6" s="10"/>
    </row>
    <row r="7" ht="57.75" customHeight="1">
      <c r="A7" s="10"/>
      <c r="B7" s="43" t="s">
        <v>54</v>
      </c>
      <c r="C7" s="44" t="s">
        <v>8</v>
      </c>
      <c r="D7" s="38" t="str">
        <f>Out!AF7</f>
        <v>VRE - DESLOCAMENTO</v>
      </c>
      <c r="E7" s="38" t="str">
        <f>Out!AG7</f>
        <v>CLI - TOp e AOp SYGN588 - Usina Cerradão S.A. - Frutal/MG</v>
      </c>
      <c r="F7" s="38" t="str">
        <f>Out!AH7</f>
        <v>CLI - TOp e AOp SYGN588 - Usina Cerradão S.A. - Frutal/MG</v>
      </c>
      <c r="G7" s="38" t="str">
        <f>Out!AI7</f>
        <v>CLI - TOp e AOp SYGN588 - Usina Cerradão S.A. - Frutal/MG</v>
      </c>
      <c r="H7" s="38" t="str">
        <f>Out!AJ7</f>
        <v>VRE - DESLOCAMENTO</v>
      </c>
      <c r="I7" s="75"/>
      <c r="J7" s="75"/>
      <c r="K7" s="48" t="s">
        <v>10</v>
      </c>
      <c r="L7" s="48" t="s">
        <v>14</v>
      </c>
      <c r="M7" s="48" t="s">
        <v>574</v>
      </c>
      <c r="N7" s="48" t="s">
        <v>574</v>
      </c>
      <c r="O7" s="48" t="s">
        <v>14</v>
      </c>
      <c r="P7" s="99"/>
      <c r="Q7" s="99"/>
      <c r="R7" s="38" t="s">
        <v>14</v>
      </c>
      <c r="S7" s="78" t="s">
        <v>584</v>
      </c>
      <c r="T7" s="78" t="s">
        <v>584</v>
      </c>
      <c r="U7" s="78" t="s">
        <v>584</v>
      </c>
      <c r="V7" s="78" t="s">
        <v>584</v>
      </c>
      <c r="W7" s="99"/>
      <c r="X7" s="99"/>
      <c r="Y7" s="78" t="s">
        <v>584</v>
      </c>
      <c r="Z7" s="78" t="s">
        <v>584</v>
      </c>
      <c r="AA7" s="78" t="s">
        <v>584</v>
      </c>
      <c r="AB7" s="78" t="s">
        <v>584</v>
      </c>
      <c r="AC7" s="38" t="s">
        <v>14</v>
      </c>
      <c r="AD7" s="99"/>
      <c r="AE7" s="99"/>
      <c r="AF7" s="64"/>
      <c r="AG7" s="64"/>
      <c r="AH7" s="64"/>
      <c r="AI7" s="64"/>
      <c r="AJ7" s="64"/>
      <c r="AK7" s="11"/>
      <c r="AL7" s="12">
        <f t="shared" si="3"/>
        <v>20</v>
      </c>
      <c r="AM7" s="12">
        <f t="shared" si="4"/>
        <v>26</v>
      </c>
      <c r="AN7" s="41">
        <f t="shared" si="5"/>
        <v>1.3</v>
      </c>
      <c r="AO7" s="10"/>
      <c r="AP7" s="42" t="s">
        <v>57</v>
      </c>
      <c r="AQ7" s="12">
        <f t="shared" si="6"/>
        <v>17</v>
      </c>
      <c r="AR7" s="10"/>
      <c r="AS7" s="10"/>
    </row>
    <row r="8" ht="50.25" customHeight="1">
      <c r="A8" s="10"/>
      <c r="B8" s="43" t="s">
        <v>58</v>
      </c>
      <c r="C8" s="51" t="s">
        <v>59</v>
      </c>
      <c r="D8" s="38" t="str">
        <f>Out!AF8</f>
        <v>AUJ - FERIAS</v>
      </c>
      <c r="E8" s="38" t="str">
        <f>Out!AG8</f>
        <v>AUJ - FERIAS</v>
      </c>
      <c r="F8" s="158" t="str">
        <f>Out!AH8</f>
        <v/>
      </c>
      <c r="G8" s="38" t="str">
        <f>Out!AI8</f>
        <v>INT - SIS SANY ONLINE - TURMA 1</v>
      </c>
      <c r="H8" s="38" t="str">
        <f>Out!AJ8</f>
        <v>INT - SIS SANY - PRESENCIAL</v>
      </c>
      <c r="I8" s="75"/>
      <c r="J8" s="75"/>
      <c r="K8" s="48" t="s">
        <v>10</v>
      </c>
      <c r="L8" s="48" t="s">
        <v>585</v>
      </c>
      <c r="M8" s="48" t="s">
        <v>585</v>
      </c>
      <c r="N8" s="48" t="s">
        <v>585</v>
      </c>
      <c r="O8" s="48" t="s">
        <v>585</v>
      </c>
      <c r="P8" s="99"/>
      <c r="Q8" s="99"/>
      <c r="R8" s="48" t="s">
        <v>585</v>
      </c>
      <c r="S8" s="48" t="s">
        <v>585</v>
      </c>
      <c r="T8" s="48" t="s">
        <v>585</v>
      </c>
      <c r="U8" s="48" t="s">
        <v>124</v>
      </c>
      <c r="V8" s="48" t="s">
        <v>124</v>
      </c>
      <c r="W8" s="99"/>
      <c r="X8" s="99"/>
      <c r="Y8" s="64"/>
      <c r="Z8" s="64"/>
      <c r="AA8" s="64"/>
      <c r="AB8" s="48"/>
      <c r="AC8" s="64"/>
      <c r="AD8" s="99"/>
      <c r="AE8" s="99"/>
      <c r="AF8" s="64"/>
      <c r="AG8" s="48" t="s">
        <v>586</v>
      </c>
      <c r="AH8" s="48" t="s">
        <v>586</v>
      </c>
      <c r="AI8" s="48" t="s">
        <v>586</v>
      </c>
      <c r="AJ8" s="48" t="s">
        <v>586</v>
      </c>
      <c r="AK8" s="11"/>
      <c r="AL8" s="12">
        <f t="shared" si="3"/>
        <v>20</v>
      </c>
      <c r="AM8" s="12">
        <f t="shared" si="4"/>
        <v>25</v>
      </c>
      <c r="AN8" s="41">
        <f t="shared" si="5"/>
        <v>1.25</v>
      </c>
      <c r="AO8" s="10"/>
      <c r="AP8" s="42" t="s">
        <v>63</v>
      </c>
      <c r="AQ8" s="12">
        <f t="shared" si="6"/>
        <v>11</v>
      </c>
      <c r="AR8" s="10"/>
      <c r="AS8" s="10"/>
    </row>
    <row r="9" ht="66.75" customHeight="1">
      <c r="A9" s="10"/>
      <c r="B9" s="43" t="s">
        <v>64</v>
      </c>
      <c r="C9" s="51" t="s">
        <v>59</v>
      </c>
      <c r="D9" s="38" t="str">
        <f>Out!AF9</f>
        <v>AUJ - FERIAS</v>
      </c>
      <c r="E9" s="38" t="str">
        <f>Out!AG9</f>
        <v>AUJ - FERIAS</v>
      </c>
      <c r="F9" s="38" t="str">
        <f>Out!AH9</f>
        <v>ONL - TESTE</v>
      </c>
      <c r="G9" s="38" t="str">
        <f>Out!AI9</f>
        <v>CLI - TOp e AOp Teste SYGN588 - TORA - Contagem/MG</v>
      </c>
      <c r="H9" s="38" t="str">
        <f>Out!AJ9</f>
        <v>CLI - TOp e AOp Teste SYGN588 - TORA - Contagem/MG</v>
      </c>
      <c r="I9" s="75"/>
      <c r="J9" s="75"/>
      <c r="K9" s="48" t="s">
        <v>10</v>
      </c>
      <c r="L9" s="64"/>
      <c r="M9" s="64"/>
      <c r="N9" s="64"/>
      <c r="O9" s="64"/>
      <c r="P9" s="99"/>
      <c r="Q9" s="99"/>
      <c r="R9" s="48"/>
      <c r="S9" s="64"/>
      <c r="T9" s="64"/>
      <c r="U9" s="64"/>
      <c r="V9" s="48" t="s">
        <v>575</v>
      </c>
      <c r="W9" s="99"/>
      <c r="X9" s="99"/>
      <c r="Y9" s="64"/>
      <c r="Z9" s="64"/>
      <c r="AA9" s="64"/>
      <c r="AB9" s="48"/>
      <c r="AC9" s="64"/>
      <c r="AD9" s="99"/>
      <c r="AE9" s="99"/>
      <c r="AF9" s="64"/>
      <c r="AG9" s="64"/>
      <c r="AH9" s="64"/>
      <c r="AI9" s="64"/>
      <c r="AJ9" s="64"/>
      <c r="AK9" s="11"/>
      <c r="AL9" s="12">
        <f t="shared" si="3"/>
        <v>20</v>
      </c>
      <c r="AM9" s="12">
        <f t="shared" si="4"/>
        <v>12</v>
      </c>
      <c r="AN9" s="41">
        <f t="shared" si="5"/>
        <v>0.6</v>
      </c>
      <c r="AO9" s="10"/>
      <c r="AP9" s="42" t="s">
        <v>66</v>
      </c>
      <c r="AQ9" s="12">
        <f t="shared" si="6"/>
        <v>11</v>
      </c>
      <c r="AR9" s="10"/>
      <c r="AS9" s="10"/>
    </row>
    <row r="10" ht="52.5" customHeight="1">
      <c r="A10" s="10"/>
      <c r="B10" s="43" t="s">
        <v>67</v>
      </c>
      <c r="C10" s="44" t="s">
        <v>68</v>
      </c>
      <c r="D10" s="38" t="str">
        <f>Out!AF10</f>
        <v>PRE - ROTEIRO DE ENTREGA TÉCNICA CAMINHÃO SKT110H</v>
      </c>
      <c r="E10" s="38" t="str">
        <f>Out!AG10</f>
        <v>INT - CONHECIMENTO BÁSICO DE MÁQUINAS</v>
      </c>
      <c r="F10" s="38" t="str">
        <f>Out!AH10</f>
        <v>INT - CONHECIMENTO BÁSICO DE MÁQUINAS</v>
      </c>
      <c r="G10" s="38" t="str">
        <f>Out!AI10</f>
        <v>PRE - ROTEIRO DE ENTREGA TÉCNICA CAMINHÃO SKT110H</v>
      </c>
      <c r="H10" s="38" t="str">
        <f>Out!AJ10</f>
        <v>PRE - ROTEIRO DE ENTREGA TÉCNICA CAMINHÃO SKT110H</v>
      </c>
      <c r="I10" s="75"/>
      <c r="J10" s="75"/>
      <c r="K10" s="48" t="s">
        <v>10</v>
      </c>
      <c r="L10" s="48" t="s">
        <v>587</v>
      </c>
      <c r="M10" s="48" t="s">
        <v>587</v>
      </c>
      <c r="N10" s="48" t="s">
        <v>587</v>
      </c>
      <c r="O10" s="48" t="s">
        <v>587</v>
      </c>
      <c r="P10" s="99"/>
      <c r="Q10" s="99"/>
      <c r="R10" s="48" t="s">
        <v>588</v>
      </c>
      <c r="S10" s="48" t="s">
        <v>588</v>
      </c>
      <c r="T10" s="48" t="s">
        <v>588</v>
      </c>
      <c r="U10" s="48" t="s">
        <v>588</v>
      </c>
      <c r="V10" s="48" t="s">
        <v>588</v>
      </c>
      <c r="W10" s="99"/>
      <c r="X10" s="99"/>
      <c r="Y10" s="38" t="s">
        <v>14</v>
      </c>
      <c r="Z10" s="48" t="s">
        <v>589</v>
      </c>
      <c r="AA10" s="48" t="s">
        <v>589</v>
      </c>
      <c r="AB10" s="48" t="s">
        <v>590</v>
      </c>
      <c r="AC10" s="48" t="s">
        <v>590</v>
      </c>
      <c r="AD10" s="99"/>
      <c r="AE10" s="99"/>
      <c r="AF10" s="48" t="s">
        <v>591</v>
      </c>
      <c r="AG10" s="48" t="s">
        <v>592</v>
      </c>
      <c r="AH10" s="48" t="s">
        <v>593</v>
      </c>
      <c r="AI10" s="48" t="s">
        <v>594</v>
      </c>
      <c r="AJ10" s="48" t="s">
        <v>595</v>
      </c>
      <c r="AK10" s="11"/>
      <c r="AL10" s="12">
        <f t="shared" si="3"/>
        <v>20</v>
      </c>
      <c r="AM10" s="12">
        <f t="shared" si="4"/>
        <v>21</v>
      </c>
      <c r="AN10" s="41">
        <f t="shared" si="5"/>
        <v>1.05</v>
      </c>
      <c r="AO10" s="10"/>
      <c r="AP10" s="53" t="s">
        <v>76</v>
      </c>
      <c r="AQ10" s="12">
        <f t="shared" si="6"/>
        <v>9</v>
      </c>
      <c r="AR10" s="10"/>
      <c r="AS10" s="10"/>
    </row>
    <row r="11">
      <c r="A11" s="10"/>
      <c r="B11" s="54" t="s">
        <v>209</v>
      </c>
      <c r="C11" s="44" t="s">
        <v>68</v>
      </c>
      <c r="D11" s="38" t="str">
        <f>Out!AF11</f>
        <v>CLI - SUPORTE TEC. SKT110S / SKT130 - HYDRO - Paragominas/PA</v>
      </c>
      <c r="E11" s="38" t="str">
        <f>Out!AG11</f>
        <v>CLI - SUPORTE TEC. SKT110S / SKT130 - HYDRO - Paragominas/PA</v>
      </c>
      <c r="F11" s="38" t="str">
        <f>Out!AH11</f>
        <v>CLI - SUPORTE TEC. SKT110S / SKT130 - HYDRO - Paragominas/PA</v>
      </c>
      <c r="G11" s="38" t="str">
        <f>Out!AI11</f>
        <v>CLI - SUPORTE TEC. SKT110S / SKT130 - HYDRO - Paragominas/PA</v>
      </c>
      <c r="H11" s="38" t="str">
        <f>Out!AJ11</f>
        <v>CLI - SUPORTE TEC. SKT110S / SKT130 - HYDRO - Paragominas/PA</v>
      </c>
      <c r="I11" s="75"/>
      <c r="J11" s="75"/>
      <c r="K11" s="48" t="s">
        <v>10</v>
      </c>
      <c r="L11" s="48" t="s">
        <v>400</v>
      </c>
      <c r="M11" s="48" t="s">
        <v>400</v>
      </c>
      <c r="N11" s="48" t="s">
        <v>400</v>
      </c>
      <c r="O11" s="48" t="s">
        <v>400</v>
      </c>
      <c r="P11" s="99"/>
      <c r="Q11" s="99"/>
      <c r="R11" s="48" t="s">
        <v>400</v>
      </c>
      <c r="S11" s="48" t="s">
        <v>400</v>
      </c>
      <c r="T11" s="48" t="s">
        <v>400</v>
      </c>
      <c r="U11" s="48" t="s">
        <v>400</v>
      </c>
      <c r="V11" s="48" t="s">
        <v>400</v>
      </c>
      <c r="W11" s="99"/>
      <c r="X11" s="99"/>
      <c r="Y11" s="48" t="s">
        <v>400</v>
      </c>
      <c r="Z11" s="48" t="s">
        <v>400</v>
      </c>
      <c r="AA11" s="48" t="s">
        <v>400</v>
      </c>
      <c r="AB11" s="48" t="s">
        <v>400</v>
      </c>
      <c r="AC11" s="48" t="s">
        <v>400</v>
      </c>
      <c r="AD11" s="99"/>
      <c r="AE11" s="99"/>
      <c r="AF11" s="48" t="s">
        <v>400</v>
      </c>
      <c r="AG11" s="48" t="s">
        <v>400</v>
      </c>
      <c r="AH11" s="48" t="s">
        <v>400</v>
      </c>
      <c r="AI11" s="48" t="s">
        <v>400</v>
      </c>
      <c r="AJ11" s="48" t="s">
        <v>400</v>
      </c>
      <c r="AK11" s="11"/>
      <c r="AL11" s="12">
        <f t="shared" si="3"/>
        <v>20</v>
      </c>
      <c r="AM11" s="12">
        <f t="shared" si="4"/>
        <v>31</v>
      </c>
      <c r="AN11" s="41">
        <f t="shared" si="5"/>
        <v>1.55</v>
      </c>
      <c r="AO11" s="10"/>
      <c r="AP11" s="42" t="s">
        <v>79</v>
      </c>
      <c r="AQ11" s="12">
        <f t="shared" si="6"/>
        <v>101</v>
      </c>
      <c r="AR11" s="10"/>
      <c r="AS11" s="10"/>
    </row>
    <row r="12" ht="61.5" customHeight="1">
      <c r="A12" s="10"/>
      <c r="B12" s="54" t="s">
        <v>215</v>
      </c>
      <c r="C12" s="51" t="s">
        <v>18</v>
      </c>
      <c r="D12" s="38" t="str">
        <f>Out!AF12</f>
        <v>PRE - TOp SW978E</v>
      </c>
      <c r="E12" s="38" t="str">
        <f>Out!AG12</f>
        <v>CLI - Entrega e Orientação Operacional SW956E - Ferguminas - Itauna/MG</v>
      </c>
      <c r="F12" s="38" t="str">
        <f>Out!AH12</f>
        <v>PRE - TOp SW978E</v>
      </c>
      <c r="G12" s="38" t="str">
        <f>Out!AI12</f>
        <v>CLI - AOp Teste SYZ425BEV 8x4 - Lenarge - Itabirito/MG</v>
      </c>
      <c r="H12" s="38" t="str">
        <f>Out!AJ12</f>
        <v>CLI - AOp Teste SYZ425BEV 8x4 - Lenarge - Itabirito/MG</v>
      </c>
      <c r="I12" s="75"/>
      <c r="J12" s="75"/>
      <c r="K12" s="48" t="s">
        <v>10</v>
      </c>
      <c r="L12" s="78" t="s">
        <v>596</v>
      </c>
      <c r="M12" s="159" t="s">
        <v>597</v>
      </c>
      <c r="N12" s="159" t="s">
        <v>597</v>
      </c>
      <c r="O12" s="159" t="s">
        <v>597</v>
      </c>
      <c r="P12" s="99"/>
      <c r="Q12" s="99"/>
      <c r="R12" s="160" t="s">
        <v>598</v>
      </c>
      <c r="S12" s="160" t="s">
        <v>598</v>
      </c>
      <c r="T12" s="160" t="s">
        <v>598</v>
      </c>
      <c r="U12" s="64"/>
      <c r="V12" s="48" t="s">
        <v>575</v>
      </c>
      <c r="W12" s="99"/>
      <c r="X12" s="99"/>
      <c r="Y12" s="78" t="s">
        <v>599</v>
      </c>
      <c r="Z12" s="64"/>
      <c r="AA12" s="64"/>
      <c r="AB12" s="48"/>
      <c r="AC12" s="64"/>
      <c r="AD12" s="99"/>
      <c r="AE12" s="99"/>
      <c r="AF12" s="64"/>
      <c r="AG12" s="64"/>
      <c r="AH12" s="64"/>
      <c r="AI12" s="64"/>
      <c r="AJ12" s="64"/>
      <c r="AK12" s="11"/>
      <c r="AL12" s="12">
        <f t="shared" si="3"/>
        <v>20</v>
      </c>
      <c r="AM12" s="12">
        <f t="shared" si="4"/>
        <v>12</v>
      </c>
      <c r="AN12" s="41">
        <f t="shared" si="5"/>
        <v>0.6</v>
      </c>
      <c r="AO12" s="10"/>
      <c r="AP12" s="42" t="s">
        <v>81</v>
      </c>
      <c r="AQ12" s="12">
        <f t="shared" si="6"/>
        <v>19</v>
      </c>
      <c r="AR12" s="10"/>
      <c r="AS12" s="10"/>
    </row>
    <row r="13" ht="57.0" customHeight="1">
      <c r="A13" s="154"/>
      <c r="B13" s="54" t="s">
        <v>600</v>
      </c>
      <c r="C13" s="55" t="s">
        <v>556</v>
      </c>
      <c r="D13" s="38" t="str">
        <f>Out!AF13</f>
        <v>PRE - TOp SW978E</v>
      </c>
      <c r="E13" s="38" t="str">
        <f>Out!AG13</f>
        <v>REC - Entrega e Orientação Operacional SW956E - Ferguminas - Itauna/MG</v>
      </c>
      <c r="F13" s="38" t="str">
        <f>Out!AH13</f>
        <v>PRE - TOp SW978E</v>
      </c>
      <c r="G13" s="38" t="str">
        <f>Out!AI13</f>
        <v>REC - SIS SANY ONLINE - TURMA 1</v>
      </c>
      <c r="H13" s="38" t="str">
        <f>Out!AJ13</f>
        <v>ONL - TESTE</v>
      </c>
      <c r="I13" s="47"/>
      <c r="J13" s="75"/>
      <c r="K13" s="48" t="s">
        <v>10</v>
      </c>
      <c r="L13" s="35"/>
      <c r="M13" s="35"/>
      <c r="N13" s="35"/>
      <c r="O13" s="35"/>
      <c r="P13" s="99"/>
      <c r="Q13" s="99"/>
      <c r="R13" s="48"/>
      <c r="S13" s="48"/>
      <c r="T13" s="48"/>
      <c r="U13" s="131"/>
      <c r="V13" s="48" t="s">
        <v>575</v>
      </c>
      <c r="W13" s="99"/>
      <c r="X13" s="99"/>
      <c r="Y13" s="115"/>
      <c r="Z13" s="115"/>
      <c r="AA13" s="115"/>
      <c r="AB13" s="48"/>
      <c r="AC13" s="127"/>
      <c r="AD13" s="99"/>
      <c r="AE13" s="99"/>
      <c r="AF13" s="115"/>
      <c r="AG13" s="115"/>
      <c r="AH13" s="115"/>
      <c r="AI13" s="115"/>
      <c r="AJ13" s="36"/>
      <c r="AK13" s="11"/>
      <c r="AL13" s="12">
        <f t="shared" ref="AL13:AL14" si="7">$A$2-(COUNTIF(L14:AJ14,"AUJ*"))</f>
        <v>21</v>
      </c>
      <c r="AM13" s="12">
        <f t="shared" ref="AM13:AM14" si="8">(COUNTIF(L14:AJ14,"CLI*")+COUNTIF(L14:AJ14,"ATR*")+COUNTIF(L14:AJ14,"INT*")+COUNTIF(L14:AJ14,"VRE*")+COUNTIF(L14:AJ14,"ONL*"))</f>
        <v>0</v>
      </c>
      <c r="AN13" s="41">
        <f t="shared" si="5"/>
        <v>0</v>
      </c>
      <c r="AO13" s="10"/>
      <c r="AP13" s="42" t="s">
        <v>53</v>
      </c>
      <c r="AQ13" s="12">
        <f t="shared" si="6"/>
        <v>220</v>
      </c>
      <c r="AR13" s="10"/>
      <c r="AS13" s="10"/>
    </row>
    <row r="14" ht="57.75" customHeight="1">
      <c r="A14" s="49"/>
      <c r="B14" s="54" t="s">
        <v>502</v>
      </c>
      <c r="C14" s="55" t="s">
        <v>503</v>
      </c>
      <c r="D14" s="38" t="str">
        <f>Out!AF14</f>
        <v>REC - AVALIAÇÃO MATERIAL RODANTE -  Morrinhos GO</v>
      </c>
      <c r="E14" s="38" t="str">
        <f>Out!AG14</f>
        <v>REC - AVALIAÇÃO MATERIAL RODANTE -  Morrinhos GO</v>
      </c>
      <c r="F14" s="38" t="str">
        <f>Out!AH14</f>
        <v>REC - AVALIAÇÃO MATERIAL RODANTE -  Morrinhos GO</v>
      </c>
      <c r="G14" s="38" t="str">
        <f>Out!AI14</f>
        <v>VRE - DESLOCAMENTO</v>
      </c>
      <c r="H14" s="38" t="str">
        <f>Out!AJ14</f>
        <v>REC - SIS SANY - PRESENCIAL</v>
      </c>
      <c r="I14" s="47"/>
      <c r="J14" s="75"/>
      <c r="K14" s="48" t="s">
        <v>10</v>
      </c>
      <c r="L14" s="35"/>
      <c r="M14" s="35"/>
      <c r="N14" s="35"/>
      <c r="O14" s="35"/>
      <c r="P14" s="99"/>
      <c r="Q14" s="99"/>
      <c r="R14" s="48"/>
      <c r="S14" s="48"/>
      <c r="T14" s="48"/>
      <c r="U14" s="131"/>
      <c r="V14" s="48" t="s">
        <v>575</v>
      </c>
      <c r="W14" s="99"/>
      <c r="X14" s="99"/>
      <c r="Y14" s="115"/>
      <c r="Z14" s="115"/>
      <c r="AA14" s="115"/>
      <c r="AB14" s="48"/>
      <c r="AC14" s="127"/>
      <c r="AD14" s="99"/>
      <c r="AE14" s="99"/>
      <c r="AF14" s="115"/>
      <c r="AG14" s="115"/>
      <c r="AH14" s="115"/>
      <c r="AI14" s="115"/>
      <c r="AJ14" s="36"/>
      <c r="AK14" s="11"/>
      <c r="AL14" s="12">
        <f t="shared" si="7"/>
        <v>21</v>
      </c>
      <c r="AM14" s="12">
        <f t="shared" si="8"/>
        <v>7</v>
      </c>
      <c r="AN14" s="41">
        <f t="shared" si="5"/>
        <v>0.3333333333</v>
      </c>
      <c r="AO14" s="10"/>
      <c r="AP14" s="66" t="s">
        <v>84</v>
      </c>
      <c r="AQ14" s="12">
        <f>AK27</f>
        <v>220</v>
      </c>
      <c r="AR14" s="10"/>
      <c r="AS14" s="10"/>
    </row>
    <row r="15" ht="39.75" customHeight="1">
      <c r="A15" s="10"/>
      <c r="B15" s="54" t="s">
        <v>155</v>
      </c>
      <c r="C15" s="44" t="s">
        <v>68</v>
      </c>
      <c r="D15" s="158" t="str">
        <f>Out!AF16</f>
        <v/>
      </c>
      <c r="E15" s="158" t="str">
        <f>Out!AG16</f>
        <v/>
      </c>
      <c r="F15" s="158" t="str">
        <f>Out!AH16</f>
        <v/>
      </c>
      <c r="G15" s="158" t="str">
        <f>Out!AI16</f>
        <v/>
      </c>
      <c r="H15" s="158" t="str">
        <f>Out!AJ16</f>
        <v/>
      </c>
      <c r="I15" s="75"/>
      <c r="J15" s="75"/>
      <c r="K15" s="48" t="s">
        <v>10</v>
      </c>
      <c r="L15" s="64"/>
      <c r="M15" s="64"/>
      <c r="N15" s="64" t="s">
        <v>601</v>
      </c>
      <c r="O15" s="64" t="s">
        <v>602</v>
      </c>
      <c r="P15" s="99"/>
      <c r="Q15" s="99"/>
      <c r="R15" s="161" t="s">
        <v>14</v>
      </c>
      <c r="S15" s="65" t="s">
        <v>603</v>
      </c>
      <c r="T15" s="65" t="s">
        <v>603</v>
      </c>
      <c r="U15" s="65" t="s">
        <v>603</v>
      </c>
      <c r="V15" s="65" t="s">
        <v>603</v>
      </c>
      <c r="W15" s="99"/>
      <c r="X15" s="99"/>
      <c r="Y15" s="64"/>
      <c r="Z15" s="64"/>
      <c r="AA15" s="64"/>
      <c r="AB15" s="64"/>
      <c r="AC15" s="64"/>
      <c r="AD15" s="99"/>
      <c r="AE15" s="99"/>
      <c r="AF15" s="64"/>
      <c r="AG15" s="64"/>
      <c r="AH15" s="64"/>
      <c r="AI15" s="64"/>
      <c r="AJ15" s="64"/>
      <c r="AK15" s="11"/>
      <c r="AL15" s="12"/>
      <c r="AM15" s="12"/>
      <c r="AN15" s="41"/>
      <c r="AO15" s="10"/>
      <c r="AP15" s="134"/>
      <c r="AQ15" s="12"/>
      <c r="AR15" s="10"/>
      <c r="AS15" s="10"/>
    </row>
    <row r="16" ht="39.75" customHeight="1">
      <c r="A16" s="10"/>
      <c r="B16" s="54" t="s">
        <v>467</v>
      </c>
      <c r="C16" s="51" t="s">
        <v>18</v>
      </c>
      <c r="D16" s="38" t="str">
        <f>Out!AF17</f>
        <v>VRE - DESLOCAMENTO</v>
      </c>
      <c r="E16" s="38" t="str">
        <f>Out!AG17</f>
        <v>CLI - TOp e AOp SW978E - LHG - Corumbá/MS (Dan Master)</v>
      </c>
      <c r="F16" s="38" t="str">
        <f>Out!AH17</f>
        <v>CLI - TOp e AOp SW978E - LHG - Corumbá/MS (Dan Master)</v>
      </c>
      <c r="G16" s="38" t="str">
        <f>Out!AI17</f>
        <v>CLI - TOp e AOp SW978E - LHG - Corumbá/MS (Dan Master)</v>
      </c>
      <c r="H16" s="38" t="str">
        <f>Out!AJ17</f>
        <v>VRE - DESLOCAMENTO</v>
      </c>
      <c r="I16" s="75"/>
      <c r="J16" s="75"/>
      <c r="K16" s="48" t="s">
        <v>10</v>
      </c>
      <c r="L16" s="64"/>
      <c r="M16" s="64"/>
      <c r="N16" s="64"/>
      <c r="O16" s="64"/>
      <c r="P16" s="99"/>
      <c r="Q16" s="99"/>
      <c r="R16" s="64"/>
      <c r="S16" s="64"/>
      <c r="T16" s="64"/>
      <c r="U16" s="64"/>
      <c r="V16" s="64"/>
      <c r="W16" s="99"/>
      <c r="X16" s="99"/>
      <c r="Y16" s="64"/>
      <c r="Z16" s="64"/>
      <c r="AA16" s="64"/>
      <c r="AB16" s="64"/>
      <c r="AC16" s="64"/>
      <c r="AD16" s="99"/>
      <c r="AE16" s="99"/>
      <c r="AF16" s="64"/>
      <c r="AG16" s="64"/>
      <c r="AH16" s="64"/>
      <c r="AI16" s="64"/>
      <c r="AJ16" s="64"/>
      <c r="AK16" s="11"/>
      <c r="AL16" s="12"/>
      <c r="AM16" s="12"/>
      <c r="AN16" s="41"/>
      <c r="AO16" s="10"/>
      <c r="AR16" s="10"/>
      <c r="AS16" s="10"/>
    </row>
    <row r="17" ht="24.75" customHeight="1">
      <c r="A17" s="10"/>
      <c r="B17" s="10"/>
      <c r="C17" s="13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2">
        <f t="shared" ref="AL17:AM17" si="9">SUM(AL4:AL16)</f>
        <v>222</v>
      </c>
      <c r="AM17" s="12">
        <f t="shared" si="9"/>
        <v>208</v>
      </c>
      <c r="AN17" s="68">
        <f>AM17/AL17</f>
        <v>0.9369369369</v>
      </c>
      <c r="AO17" s="10"/>
      <c r="AP17" s="10"/>
      <c r="AQ17" s="10"/>
      <c r="AR17" s="10"/>
      <c r="AS17" s="10"/>
    </row>
    <row r="18" ht="24.75" customHeight="1">
      <c r="A18" s="10"/>
      <c r="B18" s="66" t="s">
        <v>86</v>
      </c>
      <c r="C18" s="69" t="s">
        <v>16</v>
      </c>
      <c r="D18" s="12"/>
      <c r="E18" s="12"/>
      <c r="F18" s="12"/>
      <c r="G18" s="12"/>
      <c r="H18" s="12"/>
      <c r="I18" s="12"/>
      <c r="J18" s="12"/>
      <c r="K18" s="12">
        <f t="shared" ref="K18:O18" si="10">COUNTIF(K4:K14,$C$18&amp;"*")</f>
        <v>0</v>
      </c>
      <c r="L18" s="12">
        <f t="shared" si="10"/>
        <v>2</v>
      </c>
      <c r="M18" s="12">
        <f t="shared" si="10"/>
        <v>2</v>
      </c>
      <c r="N18" s="12">
        <f t="shared" si="10"/>
        <v>2</v>
      </c>
      <c r="O18" s="12">
        <f t="shared" si="10"/>
        <v>2</v>
      </c>
      <c r="P18" s="12"/>
      <c r="Q18" s="12"/>
      <c r="R18" s="12">
        <f t="shared" ref="R18:V18" si="11">COUNTIF(R4:R14,$C$18&amp;"*")</f>
        <v>2</v>
      </c>
      <c r="S18" s="12">
        <f t="shared" si="11"/>
        <v>4</v>
      </c>
      <c r="T18" s="12">
        <f t="shared" si="11"/>
        <v>4</v>
      </c>
      <c r="U18" s="12">
        <f t="shared" si="11"/>
        <v>2</v>
      </c>
      <c r="V18" s="12">
        <f t="shared" si="11"/>
        <v>2</v>
      </c>
      <c r="W18" s="12"/>
      <c r="X18" s="12"/>
      <c r="Y18" s="12">
        <f t="shared" ref="Y18:AC18" si="12">COUNTIF(Y4:Y14,$C$18&amp;"*")</f>
        <v>3</v>
      </c>
      <c r="Z18" s="12">
        <f t="shared" si="12"/>
        <v>3</v>
      </c>
      <c r="AA18" s="12">
        <f t="shared" si="12"/>
        <v>3</v>
      </c>
      <c r="AB18" s="12">
        <f t="shared" si="12"/>
        <v>2</v>
      </c>
      <c r="AC18" s="12">
        <f t="shared" si="12"/>
        <v>1</v>
      </c>
      <c r="AD18" s="12"/>
      <c r="AE18" s="12"/>
      <c r="AF18" s="12">
        <f t="shared" ref="AF18:AJ18" si="13">COUNTIF(AF4:AF14,$C$18&amp;"*")</f>
        <v>2</v>
      </c>
      <c r="AG18" s="12">
        <f t="shared" si="13"/>
        <v>1</v>
      </c>
      <c r="AH18" s="12">
        <f t="shared" si="13"/>
        <v>2</v>
      </c>
      <c r="AI18" s="12">
        <f t="shared" si="13"/>
        <v>2</v>
      </c>
      <c r="AJ18" s="12">
        <f t="shared" si="13"/>
        <v>2</v>
      </c>
      <c r="AK18" s="12">
        <f t="shared" ref="AK18:AK26" si="18">SUM(D18:AJ18)</f>
        <v>43</v>
      </c>
      <c r="AL18" s="41">
        <f t="shared" ref="AL18:AL26" si="19">AK18/$AK$27</f>
        <v>0.1954545455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87</v>
      </c>
      <c r="C19" s="69" t="s">
        <v>33</v>
      </c>
      <c r="D19" s="12"/>
      <c r="E19" s="12"/>
      <c r="F19" s="12"/>
      <c r="G19" s="12"/>
      <c r="H19" s="12"/>
      <c r="I19" s="12"/>
      <c r="J19" s="12"/>
      <c r="K19" s="12">
        <f t="shared" ref="K19:O19" si="14">COUNTIF(K4:K14,$C$19&amp;"*")</f>
        <v>0</v>
      </c>
      <c r="L19" s="12">
        <f t="shared" si="14"/>
        <v>0</v>
      </c>
      <c r="M19" s="12">
        <f t="shared" si="14"/>
        <v>0</v>
      </c>
      <c r="N19" s="12">
        <f t="shared" si="14"/>
        <v>0</v>
      </c>
      <c r="O19" s="12">
        <f t="shared" si="14"/>
        <v>0</v>
      </c>
      <c r="P19" s="12"/>
      <c r="Q19" s="12"/>
      <c r="R19" s="12">
        <f t="shared" ref="R19:V19" si="15">COUNTIF(R4:R14,$C$19&amp;"*")</f>
        <v>0</v>
      </c>
      <c r="S19" s="12">
        <f t="shared" si="15"/>
        <v>0</v>
      </c>
      <c r="T19" s="12">
        <f t="shared" si="15"/>
        <v>0</v>
      </c>
      <c r="U19" s="12">
        <f t="shared" si="15"/>
        <v>0</v>
      </c>
      <c r="V19" s="12">
        <f t="shared" si="15"/>
        <v>0</v>
      </c>
      <c r="W19" s="12"/>
      <c r="X19" s="12"/>
      <c r="Y19" s="12">
        <f t="shared" ref="Y19:AC19" si="16">COUNTIF(Y4:Y14,$C$19&amp;"*")</f>
        <v>0</v>
      </c>
      <c r="Z19" s="12">
        <f t="shared" si="16"/>
        <v>0</v>
      </c>
      <c r="AA19" s="12">
        <f t="shared" si="16"/>
        <v>0</v>
      </c>
      <c r="AB19" s="12">
        <f t="shared" si="16"/>
        <v>0</v>
      </c>
      <c r="AC19" s="12">
        <f t="shared" si="16"/>
        <v>0</v>
      </c>
      <c r="AD19" s="12"/>
      <c r="AE19" s="12"/>
      <c r="AF19" s="12">
        <f t="shared" ref="AF19:AJ19" si="17">COUNTIF(AF4:AF14,$C$19&amp;"*")</f>
        <v>0</v>
      </c>
      <c r="AG19" s="12">
        <f t="shared" si="17"/>
        <v>0</v>
      </c>
      <c r="AH19" s="12">
        <f t="shared" si="17"/>
        <v>0</v>
      </c>
      <c r="AI19" s="12">
        <f t="shared" si="17"/>
        <v>0</v>
      </c>
      <c r="AJ19" s="12">
        <f t="shared" si="17"/>
        <v>0</v>
      </c>
      <c r="AK19" s="12">
        <f t="shared" si="18"/>
        <v>0</v>
      </c>
      <c r="AL19" s="41">
        <f t="shared" si="19"/>
        <v>0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88</v>
      </c>
      <c r="C20" s="69" t="s">
        <v>53</v>
      </c>
      <c r="D20" s="12"/>
      <c r="E20" s="12"/>
      <c r="F20" s="12"/>
      <c r="G20" s="12"/>
      <c r="H20" s="12"/>
      <c r="I20" s="12"/>
      <c r="J20" s="12"/>
      <c r="K20" s="12">
        <f t="shared" ref="K20:O20" si="20">COUNTIF(K4:K14,$C$20&amp;"*")</f>
        <v>0</v>
      </c>
      <c r="L20" s="12">
        <f t="shared" si="20"/>
        <v>2</v>
      </c>
      <c r="M20" s="12">
        <f t="shared" si="20"/>
        <v>0</v>
      </c>
      <c r="N20" s="12">
        <f t="shared" si="20"/>
        <v>0</v>
      </c>
      <c r="O20" s="12">
        <f t="shared" si="20"/>
        <v>2</v>
      </c>
      <c r="P20" s="12"/>
      <c r="Q20" s="12"/>
      <c r="R20" s="12">
        <f t="shared" ref="R20:V20" si="21">COUNTIF(R4:R14,$C$20&amp;"*")</f>
        <v>2</v>
      </c>
      <c r="S20" s="12">
        <f t="shared" si="21"/>
        <v>0</v>
      </c>
      <c r="T20" s="12">
        <f t="shared" si="21"/>
        <v>0</v>
      </c>
      <c r="U20" s="12">
        <f t="shared" si="21"/>
        <v>0</v>
      </c>
      <c r="V20" s="12">
        <f t="shared" si="21"/>
        <v>0</v>
      </c>
      <c r="W20" s="12"/>
      <c r="X20" s="12"/>
      <c r="Y20" s="12">
        <f t="shared" ref="Y20:AC20" si="22">COUNTIF(Y4:Y14,$C$20&amp;"*")</f>
        <v>1</v>
      </c>
      <c r="Z20" s="12">
        <f t="shared" si="22"/>
        <v>0</v>
      </c>
      <c r="AA20" s="12">
        <f t="shared" si="22"/>
        <v>0</v>
      </c>
      <c r="AB20" s="12">
        <f t="shared" si="22"/>
        <v>0</v>
      </c>
      <c r="AC20" s="12">
        <f t="shared" si="22"/>
        <v>1</v>
      </c>
      <c r="AD20" s="12"/>
      <c r="AE20" s="12"/>
      <c r="AF20" s="12">
        <f t="shared" ref="AF20:AJ20" si="23">COUNTIF(AF4:AF14,$C$20&amp;"*")</f>
        <v>0</v>
      </c>
      <c r="AG20" s="12">
        <f t="shared" si="23"/>
        <v>1</v>
      </c>
      <c r="AH20" s="12">
        <f t="shared" si="23"/>
        <v>0</v>
      </c>
      <c r="AI20" s="12">
        <f t="shared" si="23"/>
        <v>0</v>
      </c>
      <c r="AJ20" s="12">
        <f t="shared" si="23"/>
        <v>0</v>
      </c>
      <c r="AK20" s="12">
        <f t="shared" si="18"/>
        <v>9</v>
      </c>
      <c r="AL20" s="41">
        <f t="shared" si="19"/>
        <v>0.04090909091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89</v>
      </c>
      <c r="C21" s="69" t="s">
        <v>57</v>
      </c>
      <c r="D21" s="12"/>
      <c r="E21" s="12"/>
      <c r="F21" s="12"/>
      <c r="G21" s="12"/>
      <c r="H21" s="12"/>
      <c r="I21" s="12"/>
      <c r="J21" s="12"/>
      <c r="K21" s="12">
        <f t="shared" ref="K21:O21" si="24">COUNTIF(K4:K14,$C$21&amp;"*")</f>
        <v>0</v>
      </c>
      <c r="L21" s="12">
        <f t="shared" si="24"/>
        <v>0</v>
      </c>
      <c r="M21" s="12">
        <f t="shared" si="24"/>
        <v>0</v>
      </c>
      <c r="N21" s="12">
        <f t="shared" si="24"/>
        <v>0</v>
      </c>
      <c r="O21" s="12">
        <f t="shared" si="24"/>
        <v>0</v>
      </c>
      <c r="P21" s="12"/>
      <c r="Q21" s="12"/>
      <c r="R21" s="12">
        <f t="shared" ref="R21:V21" si="25">COUNTIF(R4:R14,$C$21&amp;"*")</f>
        <v>0</v>
      </c>
      <c r="S21" s="12">
        <f t="shared" si="25"/>
        <v>0</v>
      </c>
      <c r="T21" s="12">
        <f t="shared" si="25"/>
        <v>0</v>
      </c>
      <c r="U21" s="12">
        <f t="shared" si="25"/>
        <v>2</v>
      </c>
      <c r="V21" s="12">
        <f t="shared" si="25"/>
        <v>1</v>
      </c>
      <c r="W21" s="12"/>
      <c r="X21" s="12"/>
      <c r="Y21" s="12">
        <f t="shared" ref="Y21:AC21" si="26">COUNTIF(Y4:Y14,$C$21&amp;"*")</f>
        <v>0</v>
      </c>
      <c r="Z21" s="12">
        <f t="shared" si="26"/>
        <v>1</v>
      </c>
      <c r="AA21" s="12">
        <f t="shared" si="26"/>
        <v>1</v>
      </c>
      <c r="AB21" s="12">
        <f t="shared" si="26"/>
        <v>2</v>
      </c>
      <c r="AC21" s="12">
        <f t="shared" si="26"/>
        <v>2</v>
      </c>
      <c r="AD21" s="12"/>
      <c r="AE21" s="12"/>
      <c r="AF21" s="12">
        <f t="shared" ref="AF21:AJ21" si="27">COUNTIF(AF4:AF14,$C$21&amp;"*")</f>
        <v>1</v>
      </c>
      <c r="AG21" s="12">
        <f t="shared" si="27"/>
        <v>2</v>
      </c>
      <c r="AH21" s="12">
        <f t="shared" si="27"/>
        <v>2</v>
      </c>
      <c r="AI21" s="12">
        <f t="shared" si="27"/>
        <v>2</v>
      </c>
      <c r="AJ21" s="12">
        <f t="shared" si="27"/>
        <v>1</v>
      </c>
      <c r="AK21" s="12">
        <f t="shared" si="18"/>
        <v>17</v>
      </c>
      <c r="AL21" s="41">
        <f t="shared" si="19"/>
        <v>0.07727272727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90</v>
      </c>
      <c r="C22" s="69" t="s">
        <v>63</v>
      </c>
      <c r="D22" s="12"/>
      <c r="E22" s="12"/>
      <c r="F22" s="12"/>
      <c r="G22" s="12"/>
      <c r="H22" s="12"/>
      <c r="I22" s="12"/>
      <c r="J22" s="12"/>
      <c r="K22" s="12">
        <f t="shared" ref="K22:O22" si="28">COUNTIF(K4:K14,$C$22&amp;"*")</f>
        <v>0</v>
      </c>
      <c r="L22" s="12">
        <f t="shared" si="28"/>
        <v>1</v>
      </c>
      <c r="M22" s="12">
        <f t="shared" si="28"/>
        <v>1</v>
      </c>
      <c r="N22" s="12">
        <f t="shared" si="28"/>
        <v>1</v>
      </c>
      <c r="O22" s="12">
        <f t="shared" si="28"/>
        <v>1</v>
      </c>
      <c r="P22" s="12"/>
      <c r="Q22" s="12"/>
      <c r="R22" s="12">
        <f t="shared" ref="R22:V22" si="29">COUNTIF(R4:R14,$C$22&amp;"*")</f>
        <v>0</v>
      </c>
      <c r="S22" s="12">
        <f t="shared" si="29"/>
        <v>0</v>
      </c>
      <c r="T22" s="12">
        <f t="shared" si="29"/>
        <v>0</v>
      </c>
      <c r="U22" s="12">
        <f t="shared" si="29"/>
        <v>0</v>
      </c>
      <c r="V22" s="12">
        <f t="shared" si="29"/>
        <v>7</v>
      </c>
      <c r="W22" s="12"/>
      <c r="X22" s="12"/>
      <c r="Y22" s="12">
        <f t="shared" ref="Y22:AC22" si="30">COUNTIF(Y4:Y14,$C$22&amp;"*")</f>
        <v>0</v>
      </c>
      <c r="Z22" s="12">
        <f t="shared" si="30"/>
        <v>0</v>
      </c>
      <c r="AA22" s="12">
        <f t="shared" si="30"/>
        <v>0</v>
      </c>
      <c r="AB22" s="12">
        <f t="shared" si="30"/>
        <v>0</v>
      </c>
      <c r="AC22" s="12">
        <f t="shared" si="30"/>
        <v>0</v>
      </c>
      <c r="AD22" s="12"/>
      <c r="AE22" s="12"/>
      <c r="AF22" s="12">
        <f t="shared" ref="AF22:AJ22" si="31">COUNTIF(AF4:AF14,$C$22&amp;"*")</f>
        <v>0</v>
      </c>
      <c r="AG22" s="12">
        <f t="shared" si="31"/>
        <v>0</v>
      </c>
      <c r="AH22" s="12">
        <f t="shared" si="31"/>
        <v>0</v>
      </c>
      <c r="AI22" s="12">
        <f t="shared" si="31"/>
        <v>0</v>
      </c>
      <c r="AJ22" s="12">
        <f t="shared" si="31"/>
        <v>0</v>
      </c>
      <c r="AK22" s="12">
        <f t="shared" si="18"/>
        <v>11</v>
      </c>
      <c r="AL22" s="41">
        <f t="shared" si="19"/>
        <v>0.05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91</v>
      </c>
      <c r="C23" s="69" t="s">
        <v>66</v>
      </c>
      <c r="D23" s="12"/>
      <c r="E23" s="12"/>
      <c r="F23" s="12"/>
      <c r="G23" s="12"/>
      <c r="H23" s="12"/>
      <c r="I23" s="12"/>
      <c r="J23" s="12"/>
      <c r="K23" s="12">
        <f t="shared" ref="K23:O23" si="32">COUNTIF(K4:K14,$C$23&amp;"*")</f>
        <v>11</v>
      </c>
      <c r="L23" s="12">
        <f t="shared" si="32"/>
        <v>0</v>
      </c>
      <c r="M23" s="12">
        <f t="shared" si="32"/>
        <v>0</v>
      </c>
      <c r="N23" s="12">
        <f t="shared" si="32"/>
        <v>0</v>
      </c>
      <c r="O23" s="12">
        <f t="shared" si="32"/>
        <v>0</v>
      </c>
      <c r="P23" s="12"/>
      <c r="Q23" s="12"/>
      <c r="R23" s="12">
        <f t="shared" ref="R23:V23" si="33">COUNTIF(R4:R14,$C$23&amp;"*")</f>
        <v>0</v>
      </c>
      <c r="S23" s="12">
        <f t="shared" si="33"/>
        <v>0</v>
      </c>
      <c r="T23" s="12">
        <f t="shared" si="33"/>
        <v>0</v>
      </c>
      <c r="U23" s="12">
        <f t="shared" si="33"/>
        <v>0</v>
      </c>
      <c r="V23" s="12">
        <f t="shared" si="33"/>
        <v>0</v>
      </c>
      <c r="W23" s="12"/>
      <c r="X23" s="12"/>
      <c r="Y23" s="12">
        <f t="shared" ref="Y23:AC23" si="34">COUNTIF(Y4:Y14,$C$23&amp;"*")</f>
        <v>0</v>
      </c>
      <c r="Z23" s="12">
        <f t="shared" si="34"/>
        <v>0</v>
      </c>
      <c r="AA23" s="12">
        <f t="shared" si="34"/>
        <v>0</v>
      </c>
      <c r="AB23" s="12">
        <f t="shared" si="34"/>
        <v>0</v>
      </c>
      <c r="AC23" s="12">
        <f t="shared" si="34"/>
        <v>0</v>
      </c>
      <c r="AD23" s="12"/>
      <c r="AE23" s="12"/>
      <c r="AF23" s="12">
        <f t="shared" ref="AF23:AJ23" si="35">COUNTIF(AF4:AF14,$C$23&amp;"*")</f>
        <v>0</v>
      </c>
      <c r="AG23" s="12">
        <f t="shared" si="35"/>
        <v>0</v>
      </c>
      <c r="AH23" s="12">
        <f t="shared" si="35"/>
        <v>0</v>
      </c>
      <c r="AI23" s="12">
        <f t="shared" si="35"/>
        <v>0</v>
      </c>
      <c r="AJ23" s="12">
        <f t="shared" si="35"/>
        <v>0</v>
      </c>
      <c r="AK23" s="12">
        <f t="shared" si="18"/>
        <v>11</v>
      </c>
      <c r="AL23" s="41">
        <f t="shared" si="19"/>
        <v>0.05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92</v>
      </c>
      <c r="C24" s="70" t="s">
        <v>76</v>
      </c>
      <c r="D24" s="12"/>
      <c r="E24" s="12"/>
      <c r="F24" s="12"/>
      <c r="G24" s="12"/>
      <c r="H24" s="12"/>
      <c r="I24" s="12"/>
      <c r="J24" s="12"/>
      <c r="K24" s="12">
        <f t="shared" ref="K24:O24" si="36">COUNTIF(K4:K14,$C$24&amp;"*")</f>
        <v>0</v>
      </c>
      <c r="L24" s="12">
        <f t="shared" si="36"/>
        <v>1</v>
      </c>
      <c r="M24" s="12">
        <f t="shared" si="36"/>
        <v>1</v>
      </c>
      <c r="N24" s="12">
        <f t="shared" si="36"/>
        <v>1</v>
      </c>
      <c r="O24" s="12">
        <f t="shared" si="36"/>
        <v>1</v>
      </c>
      <c r="P24" s="12"/>
      <c r="Q24" s="12"/>
      <c r="R24" s="12">
        <f t="shared" ref="R24:V24" si="37">COUNTIF(R4:R14,$C$24&amp;"*")</f>
        <v>1</v>
      </c>
      <c r="S24" s="12">
        <f t="shared" si="37"/>
        <v>1</v>
      </c>
      <c r="T24" s="12">
        <f t="shared" si="37"/>
        <v>1</v>
      </c>
      <c r="U24" s="12">
        <f t="shared" si="37"/>
        <v>1</v>
      </c>
      <c r="V24" s="12">
        <f t="shared" si="37"/>
        <v>1</v>
      </c>
      <c r="W24" s="12"/>
      <c r="X24" s="12"/>
      <c r="Y24" s="12">
        <f t="shared" ref="Y24:AC24" si="38">COUNTIF(Y4:Y14,$C$24&amp;"*")</f>
        <v>0</v>
      </c>
      <c r="Z24" s="12">
        <f t="shared" si="38"/>
        <v>0</v>
      </c>
      <c r="AA24" s="12">
        <f t="shared" si="38"/>
        <v>0</v>
      </c>
      <c r="AB24" s="12">
        <f t="shared" si="38"/>
        <v>0</v>
      </c>
      <c r="AC24" s="12">
        <f t="shared" si="38"/>
        <v>0</v>
      </c>
      <c r="AD24" s="12"/>
      <c r="AE24" s="12"/>
      <c r="AF24" s="12">
        <f t="shared" ref="AF24:AJ24" si="39">COUNTIF(AF4:AF14,$C$24&amp;"*")</f>
        <v>0</v>
      </c>
      <c r="AG24" s="12">
        <f t="shared" si="39"/>
        <v>0</v>
      </c>
      <c r="AH24" s="12">
        <f t="shared" si="39"/>
        <v>0</v>
      </c>
      <c r="AI24" s="12">
        <f t="shared" si="39"/>
        <v>0</v>
      </c>
      <c r="AJ24" s="12">
        <f t="shared" si="39"/>
        <v>0</v>
      </c>
      <c r="AK24" s="12">
        <f t="shared" si="18"/>
        <v>9</v>
      </c>
      <c r="AL24" s="41">
        <f t="shared" si="19"/>
        <v>0.04090909091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66" t="s">
        <v>93</v>
      </c>
      <c r="C25" s="69" t="s">
        <v>79</v>
      </c>
      <c r="D25" s="12"/>
      <c r="E25" s="12"/>
      <c r="F25" s="12"/>
      <c r="G25" s="12"/>
      <c r="H25" s="12"/>
      <c r="I25" s="12"/>
      <c r="J25" s="12"/>
      <c r="K25" s="12">
        <f t="shared" ref="K25:O25" si="40">(COUNTIF(K4:K14,$C$25&amp;"*")+COUNTIF(K4:K14,""))</f>
        <v>0</v>
      </c>
      <c r="L25" s="12">
        <f t="shared" si="40"/>
        <v>3</v>
      </c>
      <c r="M25" s="12">
        <f t="shared" si="40"/>
        <v>3</v>
      </c>
      <c r="N25" s="12">
        <f t="shared" si="40"/>
        <v>3</v>
      </c>
      <c r="O25" s="12">
        <f t="shared" si="40"/>
        <v>3</v>
      </c>
      <c r="P25" s="12"/>
      <c r="Q25" s="12"/>
      <c r="R25" s="12">
        <f t="shared" ref="R25:V25" si="41">(COUNTIF(R4:R14,$C$25&amp;"*")+COUNTIF(R4:R14,""))</f>
        <v>5</v>
      </c>
      <c r="S25" s="12">
        <f t="shared" si="41"/>
        <v>4</v>
      </c>
      <c r="T25" s="12">
        <f t="shared" si="41"/>
        <v>4</v>
      </c>
      <c r="U25" s="12">
        <f t="shared" si="41"/>
        <v>5</v>
      </c>
      <c r="V25" s="12">
        <f t="shared" si="41"/>
        <v>0</v>
      </c>
      <c r="W25" s="12"/>
      <c r="X25" s="12"/>
      <c r="Y25" s="12">
        <f t="shared" ref="Y25:AC25" si="42">(COUNTIF(Y4:Y14,$C$25&amp;"*")+COUNTIF(Y4:Y14,""))</f>
        <v>6</v>
      </c>
      <c r="Z25" s="12">
        <f t="shared" si="42"/>
        <v>7</v>
      </c>
      <c r="AA25" s="12">
        <f t="shared" si="42"/>
        <v>7</v>
      </c>
      <c r="AB25" s="12">
        <f t="shared" si="42"/>
        <v>7</v>
      </c>
      <c r="AC25" s="12">
        <f t="shared" si="42"/>
        <v>7</v>
      </c>
      <c r="AD25" s="12"/>
      <c r="AE25" s="12"/>
      <c r="AF25" s="12">
        <f t="shared" ref="AF25:AJ25" si="43">(COUNTIF(AF4:AF14,$C$25&amp;"*")+COUNTIF(AF4:AF14,""))</f>
        <v>8</v>
      </c>
      <c r="AG25" s="12">
        <f t="shared" si="43"/>
        <v>7</v>
      </c>
      <c r="AH25" s="12">
        <f t="shared" si="43"/>
        <v>7</v>
      </c>
      <c r="AI25" s="12">
        <f t="shared" si="43"/>
        <v>7</v>
      </c>
      <c r="AJ25" s="12">
        <f t="shared" si="43"/>
        <v>8</v>
      </c>
      <c r="AK25" s="12">
        <f t="shared" si="18"/>
        <v>101</v>
      </c>
      <c r="AL25" s="41">
        <f t="shared" si="19"/>
        <v>0.4590909091</v>
      </c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66" t="s">
        <v>94</v>
      </c>
      <c r="C26" s="69" t="s">
        <v>81</v>
      </c>
      <c r="D26" s="12"/>
      <c r="E26" s="12"/>
      <c r="F26" s="12"/>
      <c r="G26" s="12"/>
      <c r="H26" s="12"/>
      <c r="I26" s="12"/>
      <c r="J26" s="12"/>
      <c r="K26" s="12">
        <f t="shared" ref="K26:O26" si="44">COUNTIF(K4:K14,$C$26&amp;"*")</f>
        <v>0</v>
      </c>
      <c r="L26" s="12">
        <f t="shared" si="44"/>
        <v>2</v>
      </c>
      <c r="M26" s="12">
        <f t="shared" si="44"/>
        <v>4</v>
      </c>
      <c r="N26" s="12">
        <f t="shared" si="44"/>
        <v>4</v>
      </c>
      <c r="O26" s="12">
        <f t="shared" si="44"/>
        <v>2</v>
      </c>
      <c r="P26" s="12"/>
      <c r="Q26" s="12"/>
      <c r="R26" s="12">
        <f t="shared" ref="R26:V26" si="45">COUNTIF(R4:R14,$C$26&amp;"*")</f>
        <v>1</v>
      </c>
      <c r="S26" s="12">
        <f t="shared" si="45"/>
        <v>2</v>
      </c>
      <c r="T26" s="12">
        <f t="shared" si="45"/>
        <v>2</v>
      </c>
      <c r="U26" s="12">
        <f t="shared" si="45"/>
        <v>1</v>
      </c>
      <c r="V26" s="12">
        <f t="shared" si="45"/>
        <v>0</v>
      </c>
      <c r="W26" s="12"/>
      <c r="X26" s="12"/>
      <c r="Y26" s="12">
        <f t="shared" ref="Y26:AC26" si="46">COUNTIF(Y4:Y14,$C$26&amp;"*")</f>
        <v>1</v>
      </c>
      <c r="Z26" s="12">
        <f t="shared" si="46"/>
        <v>0</v>
      </c>
      <c r="AA26" s="12">
        <f t="shared" si="46"/>
        <v>0</v>
      </c>
      <c r="AB26" s="12">
        <f t="shared" si="46"/>
        <v>0</v>
      </c>
      <c r="AC26" s="12">
        <f t="shared" si="46"/>
        <v>0</v>
      </c>
      <c r="AD26" s="12"/>
      <c r="AE26" s="12"/>
      <c r="AF26" s="12">
        <f t="shared" ref="AF26:AJ26" si="47">COUNTIF(AF4:AF14,$C$26&amp;"*")</f>
        <v>0</v>
      </c>
      <c r="AG26" s="12">
        <f t="shared" si="47"/>
        <v>0</v>
      </c>
      <c r="AH26" s="12">
        <f t="shared" si="47"/>
        <v>0</v>
      </c>
      <c r="AI26" s="12">
        <f t="shared" si="47"/>
        <v>0</v>
      </c>
      <c r="AJ26" s="12">
        <f t="shared" si="47"/>
        <v>0</v>
      </c>
      <c r="AK26" s="12">
        <f t="shared" si="18"/>
        <v>19</v>
      </c>
      <c r="AL26" s="41">
        <f t="shared" si="19"/>
        <v>0.08636363636</v>
      </c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0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71">
        <f>SUM(AK18:AK26)</f>
        <v>220</v>
      </c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0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0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0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0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0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0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0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0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0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0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0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0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0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0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0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0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0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0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0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0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0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0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0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0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0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0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0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0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0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0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0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0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0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0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0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0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0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0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0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0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0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0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0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0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0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0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0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0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0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0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0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0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0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0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0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0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0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0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0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0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0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0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0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0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0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0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0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0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0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0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0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0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0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0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0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0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0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0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0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0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0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0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0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0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0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0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0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0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0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0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0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0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0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0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0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0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0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0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0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0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0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0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0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0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0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0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0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0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0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0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0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0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0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0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0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0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0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0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0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0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0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0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0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0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0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0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0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0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0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0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0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0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0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0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0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0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0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0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0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0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0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0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0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0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0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0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0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0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0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0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0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0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0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0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0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0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0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0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0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0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0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0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0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0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0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0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0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0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0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0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0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0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0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0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0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0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0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0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0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0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0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0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0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0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0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0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0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0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0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0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0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0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0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0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0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0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0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0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0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0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0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0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0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0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0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0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0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0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0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0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0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0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0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0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0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0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0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0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0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0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0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0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0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0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0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0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0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0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0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0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0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0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0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0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0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0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0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0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0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0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0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0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0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0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0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0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0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0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0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0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0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0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0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0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0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0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0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0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0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0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0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0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0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0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0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0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0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0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0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0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0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0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0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0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0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0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0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0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0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0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0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0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0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0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0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0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0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0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0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0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0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0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0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0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0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0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0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0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0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0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0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0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0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0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0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0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0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0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0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0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0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0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0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0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0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0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0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0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0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0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0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0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0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0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0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0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0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0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0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0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0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0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0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0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0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0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0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0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0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0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0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0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0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0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0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0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0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0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0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0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0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0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0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0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0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0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0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0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0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0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0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0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0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0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0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0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0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0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0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0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0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0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0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0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0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0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0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0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0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0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0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0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0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0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0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0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0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0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0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0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0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0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0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0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0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0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0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0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0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0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0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0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0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0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0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0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0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0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0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0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0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0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0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0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0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0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0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0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0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0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0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0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0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0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0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0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0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0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0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0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0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0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0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0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0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0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0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0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0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0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0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0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0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0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0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0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0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0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0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0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0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0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0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0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0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0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0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0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0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0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0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0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0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0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0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0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0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0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0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0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0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0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0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0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0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0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0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0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0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0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0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0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0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0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0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0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0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0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0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0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0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0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0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0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0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0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0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0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0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0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0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0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0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0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0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0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0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0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0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0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0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0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0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0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0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0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0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0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0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0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0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0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0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0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0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0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0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0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0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0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0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0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0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0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0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0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0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0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0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0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0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0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0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0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0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0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0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0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0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0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0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0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0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0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0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0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0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0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0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0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0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0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0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0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0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0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0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0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0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0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0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0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0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0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0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0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0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0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0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0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0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0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0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0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0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0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0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0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0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0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0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0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0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0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0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0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0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0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0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0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0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0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0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0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0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0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0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0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0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0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0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0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0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0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0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0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0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0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0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0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0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0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0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0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0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0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0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0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0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0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0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0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0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0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0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0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0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0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0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0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0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0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0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0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0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0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0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0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0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0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0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0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0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0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0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0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0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0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0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0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0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0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0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0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0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0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0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0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0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0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0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0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0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0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0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0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0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0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0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0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0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0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0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0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0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0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0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0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0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0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0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0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0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0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0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0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0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0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0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0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0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0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0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0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0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0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0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0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0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0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0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0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0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0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0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0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0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0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0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0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0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0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0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0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0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0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0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0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0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0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0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0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0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0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0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0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0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0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0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0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0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0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0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0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0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0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0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0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0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0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0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0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0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0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0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0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0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0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0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0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0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0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0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0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0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0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0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0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0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0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0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0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0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0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0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0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0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0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0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0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0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0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0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0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0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0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0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0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0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0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0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0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0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0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0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0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0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0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0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0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0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0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0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0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0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0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0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0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0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0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0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0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0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0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0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0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0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0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0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0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0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0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0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0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0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0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0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0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0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0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0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0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0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0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0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0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0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0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0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0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0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0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0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0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0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0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0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0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0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0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0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0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0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0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0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0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0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0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0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0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0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0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0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0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0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0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0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0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0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0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0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0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0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0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0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0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0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0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0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0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0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0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0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0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0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0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0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0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0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0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0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0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0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0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0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0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0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0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0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0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0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0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0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0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0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0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0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0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0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0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0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0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0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0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0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0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0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0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0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0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0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0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0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0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0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0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0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0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0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0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0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0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0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0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0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0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0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0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0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0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0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0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0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0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0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0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0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0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0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0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0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0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0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0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0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0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0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0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0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0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0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0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0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0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0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0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0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0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0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0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0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0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0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  <row r="1001" ht="24.75" customHeight="1">
      <c r="A1001" s="10"/>
      <c r="B1001" s="10"/>
      <c r="C1001" s="13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2"/>
      <c r="AM1001" s="12"/>
      <c r="AN1001" s="10"/>
      <c r="AO1001" s="10"/>
      <c r="AP1001" s="10"/>
      <c r="AQ1001" s="10"/>
      <c r="AR1001" s="10"/>
      <c r="AS1001" s="10"/>
    </row>
    <row r="1002" ht="24.75" customHeight="1">
      <c r="A1002" s="10"/>
      <c r="B1002" s="10"/>
      <c r="C1002" s="13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2"/>
      <c r="AM1002" s="12"/>
      <c r="AN1002" s="10"/>
      <c r="AO1002" s="10"/>
      <c r="AP1002" s="10"/>
      <c r="AQ1002" s="10"/>
      <c r="AR1002" s="10"/>
      <c r="AS1002" s="10"/>
    </row>
  </sheetData>
  <autoFilter ref="$B$3:$AN$16">
    <sortState ref="B3:AN16">
      <sortCondition ref="B3:B16"/>
    </sortState>
  </autoFilter>
  <conditionalFormatting sqref="D4:H16 AB4 R5:T8 U5:U7 K6:O6 V6:V7 Y6:AA7 AB6:AB9 AC6:AC7 AF6:AJ6 L8:O8 K9 Y10 L12:O14 Y12:Z14 AB12:AB14 K13:K14 R13:W14 AA13:AA14 AC13:AC14 AF13:AJ14">
    <cfRule type="cellIs" dxfId="9" priority="1" operator="equal">
      <formula>"INT - REC"</formula>
    </cfRule>
  </conditionalFormatting>
  <conditionalFormatting sqref="AK1:AK16 D4:K16 N4:N16 O4:O15 P4:X16 AA4:AF16 AJ4:AJ16 L5:M15 Y5:Z15 AG5:AI15">
    <cfRule type="beginsWith" dxfId="0" priority="2" operator="beginsWith" text="PRE">
      <formula>LEFT((AK1),LEN("PRE"))=("PRE")</formula>
    </cfRule>
  </conditionalFormatting>
  <conditionalFormatting sqref="AK1:AK16 D4:K16 N4:N16 O4:O15 P4:X16 AA4:AF16 AJ4:AJ16 L5:M15 Y5:Z15 AG5:AI15">
    <cfRule type="beginsWith" dxfId="1" priority="3" operator="beginsWith" text="VRE">
      <formula>LEFT((AK1),LEN("VRE"))=("VRE")</formula>
    </cfRule>
  </conditionalFormatting>
  <conditionalFormatting sqref="AK1:AK16 D4:K16 N4:N16 O4:O15 P4:X16 AA4:AF16 AJ4:AJ16 L5:M15 Y5:Z15 AG5:AI15">
    <cfRule type="beginsWith" dxfId="2" priority="4" operator="beginsWith" text="ONL">
      <formula>LEFT((AK1),LEN("ONL"))=("ONL")</formula>
    </cfRule>
  </conditionalFormatting>
  <conditionalFormatting sqref="AK1:AK16 D4:K16 N4:N16 O4:O15 P4:X16 AA4:AF16 AJ4:AJ16 L5:M15 Y5:Z15 AG5:AI15">
    <cfRule type="beginsWith" dxfId="3" priority="5" operator="beginsWith" text="ATR">
      <formula>LEFT((AK1),LEN("ATR"))=("ATR")</formula>
    </cfRule>
  </conditionalFormatting>
  <conditionalFormatting sqref="AK1:AK16 D4:K16 N4:N16 O4:O15 P4:X16 AA4:AF16 AJ4:AJ16 L5:M15 Y5:Z15 AG5:AI15">
    <cfRule type="beginsWith" dxfId="4" priority="6" operator="beginsWith" text="AUJ">
      <formula>LEFT((AK1),LEN("AUJ"))=("AUJ")</formula>
    </cfRule>
  </conditionalFormatting>
  <conditionalFormatting sqref="AK1:AK16 D4:K16 N4:N16 O4:O15 P4:X16 AA4:AF16 AJ4:AJ16 L5:M15 Y5:Z15 AG5:AI15">
    <cfRule type="beginsWith" dxfId="5" priority="7" operator="beginsWith" text="REC">
      <formula>LEFT((AK1),LEN("REC"))=("REC")</formula>
    </cfRule>
  </conditionalFormatting>
  <conditionalFormatting sqref="AK1:AK16 D4:K16 N4:N16 O4:O15 P4:X16 AA4:AF16 AJ4:AJ16 L5:M15 Y5:Z15 AG5:AI15">
    <cfRule type="beginsWith" dxfId="6" priority="8" operator="beginsWith" text="CLI">
      <formula>LEFT((AK1),LEN("CLI"))=("CLI")</formula>
    </cfRule>
  </conditionalFormatting>
  <conditionalFormatting sqref="AK1:AK16 D4:K16 N4:N16 O4:O15 P4:X16 AA4:AF16 AJ4:AJ16 L5:M15 Y5:Z15 AG5:AI15">
    <cfRule type="beginsWith" dxfId="7" priority="9" operator="beginsWith" text="INT">
      <formula>LEFT((AK1),LEN("INT"))=("INT")</formula>
    </cfRule>
  </conditionalFormatting>
  <conditionalFormatting sqref="D4:K16 N4:N16 O4:O15 P4:X16 AA4:AF16 AJ4:AJ16 L5:M15 Y5:Z15 AG5:AI15">
    <cfRule type="beginsWith" dxfId="8" priority="10" operator="beginsWith" text="CLIC">
      <formula>LEFT((D4),LEN("CLIC"))=("CLIC")</formula>
    </cfRule>
  </conditionalFormatting>
  <conditionalFormatting sqref="K7 K10">
    <cfRule type="beginsWith" dxfId="0" priority="11" operator="beginsWith" text="PRE">
      <formula>LEFT((K7),LEN("PRE"))=("PRE")</formula>
    </cfRule>
  </conditionalFormatting>
  <conditionalFormatting sqref="K7 K10">
    <cfRule type="beginsWith" dxfId="1" priority="12" operator="beginsWith" text="VRE">
      <formula>LEFT((K7),LEN("VRE"))=("VRE")</formula>
    </cfRule>
  </conditionalFormatting>
  <conditionalFormatting sqref="K7 K10">
    <cfRule type="beginsWith" dxfId="2" priority="13" operator="beginsWith" text="ONL">
      <formula>LEFT((K7),LEN("ONL"))=("ONL")</formula>
    </cfRule>
  </conditionalFormatting>
  <conditionalFormatting sqref="K7 K10">
    <cfRule type="beginsWith" dxfId="3" priority="14" operator="beginsWith" text="ATR">
      <formula>LEFT((K7),LEN("ATR"))=("ATR")</formula>
    </cfRule>
  </conditionalFormatting>
  <conditionalFormatting sqref="K7 K10">
    <cfRule type="beginsWith" dxfId="4" priority="15" operator="beginsWith" text="AUJ">
      <formula>LEFT((K7),LEN("AUJ"))=("AUJ")</formula>
    </cfRule>
  </conditionalFormatting>
  <conditionalFormatting sqref="K7 K10">
    <cfRule type="beginsWith" dxfId="5" priority="16" operator="beginsWith" text="REC">
      <formula>LEFT((K7),LEN("REC"))=("REC")</formula>
    </cfRule>
  </conditionalFormatting>
  <conditionalFormatting sqref="K7 K10">
    <cfRule type="beginsWith" dxfId="6" priority="17" operator="beginsWith" text="CLI">
      <formula>LEFT((K7),LEN("CLI"))=("CLI")</formula>
    </cfRule>
  </conditionalFormatting>
  <conditionalFormatting sqref="K7 K10">
    <cfRule type="beginsWith" dxfId="7" priority="18" operator="beginsWith" text="INT">
      <formula>LEFT((K7),LEN("INT"))=("INT")</formula>
    </cfRule>
  </conditionalFormatting>
  <conditionalFormatting sqref="K7 K10">
    <cfRule type="beginsWith" dxfId="8" priority="19" operator="beginsWith" text="CLIC">
      <formula>LEFT((K7),LEN("CLIC"))=("CLIC")</formula>
    </cfRule>
  </conditionalFormatting>
  <conditionalFormatting sqref="AC4:AC16 AB5:AB6 AB8:AB14 Y10 AF10:AI10">
    <cfRule type="beginsWith" dxfId="0" priority="20" operator="beginsWith" text="PRE">
      <formula>LEFT((AC4),LEN("PRE"))=("PRE")</formula>
    </cfRule>
  </conditionalFormatting>
  <conditionalFormatting sqref="AC4:AC16 AB5:AB6 AB8:AB14 Y10 AF10:AI10">
    <cfRule type="beginsWith" dxfId="1" priority="21" operator="beginsWith" text="VRE">
      <formula>LEFT((AC4),LEN("VRE"))=("VRE")</formula>
    </cfRule>
  </conditionalFormatting>
  <conditionalFormatting sqref="AC4:AC16 AB5:AB6 AB8:AB14 Y10 AF10:AI10">
    <cfRule type="beginsWith" dxfId="2" priority="22" operator="beginsWith" text="ONL">
      <formula>LEFT((AC4),LEN("ONL"))=("ONL")</formula>
    </cfRule>
  </conditionalFormatting>
  <conditionalFormatting sqref="AC4:AC16 AB5:AB6 AB8:AB14 Y10 AF10:AI10">
    <cfRule type="beginsWith" dxfId="3" priority="23" operator="beginsWith" text="ATR">
      <formula>LEFT((AC4),LEN("ATR"))=("ATR")</formula>
    </cfRule>
  </conditionalFormatting>
  <conditionalFormatting sqref="AC4:AC16 AB5:AB6 AB8:AB14 Y10 AF10:AI10">
    <cfRule type="beginsWith" dxfId="4" priority="24" operator="beginsWith" text="AUJ">
      <formula>LEFT((AC4),LEN("AUJ"))=("AUJ")</formula>
    </cfRule>
  </conditionalFormatting>
  <conditionalFormatting sqref="AC4:AC16 AB5:AB6 AB8:AB14 Y10 AF10:AI10">
    <cfRule type="beginsWith" dxfId="5" priority="25" operator="beginsWith" text="REC">
      <formula>LEFT((AC4),LEN("REC"))=("REC")</formula>
    </cfRule>
  </conditionalFormatting>
  <conditionalFormatting sqref="AC4:AC16 AB5:AB6 AB8:AB14 Y10 AF10:AI10">
    <cfRule type="beginsWith" dxfId="6" priority="26" operator="beginsWith" text="CLI">
      <formula>LEFT((AC4),LEN("CLI"))=("CLI")</formula>
    </cfRule>
  </conditionalFormatting>
  <conditionalFormatting sqref="AC4:AC16 AB5:AB6 AB8:AB14 Y10 AF10:AI10">
    <cfRule type="beginsWith" dxfId="7" priority="27" operator="beginsWith" text="INT">
      <formula>LEFT((AC4),LEN("INT"))=("INT")</formula>
    </cfRule>
  </conditionalFormatting>
  <conditionalFormatting sqref="AC4:AC16 AB5:AB6 AB8:AB14 Y10 AF10:AI10">
    <cfRule type="beginsWith" dxfId="8" priority="28" operator="beginsWith" text="CLIC">
      <formula>LEFT((AC4),LEN("CLIC"))=("CLIC")</formula>
    </cfRule>
  </conditionalFormatting>
  <conditionalFormatting sqref="AP4 AP6:AP16">
    <cfRule type="beginsWith" dxfId="2" priority="29" operator="beginsWith" text="ONL">
      <formula>LEFT((AP4),LEN("ONL"))=("ONL")</formula>
    </cfRule>
  </conditionalFormatting>
  <conditionalFormatting sqref="AP4 AP6:AP16">
    <cfRule type="beginsWith" dxfId="3" priority="30" operator="beginsWith" text="ATR">
      <formula>LEFT((AP4),LEN("ATR"))=("ATR")</formula>
    </cfRule>
  </conditionalFormatting>
  <conditionalFormatting sqref="AP4 AP6:AP16">
    <cfRule type="beginsWith" dxfId="4" priority="31" operator="beginsWith" text="AUJ">
      <formula>LEFT((AP4),LEN("AUJ"))=("AUJ")</formula>
    </cfRule>
  </conditionalFormatting>
  <conditionalFormatting sqref="AP4 AP6:AP16">
    <cfRule type="beginsWith" dxfId="5" priority="32" operator="beginsWith" text="REC">
      <formula>LEFT((AP4),LEN("REC"))=("REC")</formula>
    </cfRule>
  </conditionalFormatting>
  <conditionalFormatting sqref="AP4 AP6:AP16">
    <cfRule type="beginsWith" dxfId="6" priority="33" operator="beginsWith" text="CLI">
      <formula>LEFT((AP4),LEN("CLI"))=("CLI")</formula>
    </cfRule>
  </conditionalFormatting>
  <conditionalFormatting sqref="AP4 AP6:AP16">
    <cfRule type="beginsWith" dxfId="7" priority="34" operator="beginsWith" text="INT">
      <formula>LEFT((AP4),LEN("INT"))=("INT")</formula>
    </cfRule>
  </conditionalFormatting>
  <conditionalFormatting sqref="AP12:AP14">
    <cfRule type="beginsWith" dxfId="2" priority="35" operator="beginsWith" text="ONL">
      <formula>LEFT((AP12),LEN("ONL"))=("ONL")</formula>
    </cfRule>
  </conditionalFormatting>
  <conditionalFormatting sqref="AP12:AP14">
    <cfRule type="beginsWith" dxfId="3" priority="36" operator="beginsWith" text="ATR">
      <formula>LEFT((AP12),LEN("ATR"))=("ATR")</formula>
    </cfRule>
  </conditionalFormatting>
  <conditionalFormatting sqref="AP12:AP14">
    <cfRule type="beginsWith" dxfId="4" priority="37" operator="beginsWith" text="AUJ">
      <formula>LEFT((AP12),LEN("AUJ"))=("AUJ")</formula>
    </cfRule>
  </conditionalFormatting>
  <conditionalFormatting sqref="AP12:AP14">
    <cfRule type="beginsWith" dxfId="5" priority="38" operator="beginsWith" text="REC">
      <formula>LEFT((AP12),LEN("REC"))=("REC")</formula>
    </cfRule>
  </conditionalFormatting>
  <conditionalFormatting sqref="AP12:AP14">
    <cfRule type="beginsWith" dxfId="6" priority="39" operator="beginsWith" text="CLI">
      <formula>LEFT((AP12),LEN("CLI"))=("CLI")</formula>
    </cfRule>
  </conditionalFormatting>
  <conditionalFormatting sqref="AP12:AP14">
    <cfRule type="beginsWith" dxfId="7" priority="40" operator="beginsWith" text="INT">
      <formula>LEFT((AP12),LEN("INT"))=("INT")</formula>
    </cfRule>
  </conditionalFormatting>
  <conditionalFormatting sqref="AP5">
    <cfRule type="beginsWith" dxfId="2" priority="41" operator="beginsWith" text="ONL">
      <formula>LEFT((AP5),LEN("ONL"))=("ONL")</formula>
    </cfRule>
  </conditionalFormatting>
  <conditionalFormatting sqref="AP5">
    <cfRule type="beginsWith" dxfId="3" priority="42" operator="beginsWith" text="ATR">
      <formula>LEFT((AP5),LEN("ATR"))=("ATR")</formula>
    </cfRule>
  </conditionalFormatting>
  <conditionalFormatting sqref="AP5">
    <cfRule type="beginsWith" dxfId="4" priority="43" operator="beginsWith" text="AUJ">
      <formula>LEFT((AP5),LEN("AUJ"))=("AUJ")</formula>
    </cfRule>
  </conditionalFormatting>
  <conditionalFormatting sqref="AP5">
    <cfRule type="beginsWith" dxfId="5" priority="44" operator="beginsWith" text="REC">
      <formula>LEFT((AP5),LEN("REC"))=("REC")</formula>
    </cfRule>
  </conditionalFormatting>
  <conditionalFormatting sqref="AP5">
    <cfRule type="beginsWith" dxfId="6" priority="45" operator="beginsWith" text="CLI">
      <formula>LEFT((AP5),LEN("CLI"))=("CLI")</formula>
    </cfRule>
  </conditionalFormatting>
  <conditionalFormatting sqref="AP5">
    <cfRule type="beginsWith" dxfId="7" priority="46" operator="beginsWith" text="INT">
      <formula>LEFT((AP5),LEN("INT"))=("INT")</formula>
    </cfRule>
  </conditionalFormatting>
  <conditionalFormatting sqref="AP10">
    <cfRule type="beginsWith" dxfId="0" priority="47" operator="beginsWith" text="PRE">
      <formula>LEFT((AP10),LEN("PRE"))=("PRE")</formula>
    </cfRule>
  </conditionalFormatting>
  <conditionalFormatting sqref="AP10">
    <cfRule type="beginsWith" dxfId="1" priority="48" operator="beginsWith" text="VRE">
      <formula>LEFT((AP10),LEN("VRE"))=("VRE")</formula>
    </cfRule>
  </conditionalFormatting>
  <conditionalFormatting sqref="AP10">
    <cfRule type="beginsWith" dxfId="2" priority="49" operator="beginsWith" text="ONL">
      <formula>LEFT((AP10),LEN("ONL"))=("ONL")</formula>
    </cfRule>
  </conditionalFormatting>
  <conditionalFormatting sqref="AP10">
    <cfRule type="beginsWith" dxfId="3" priority="50" operator="beginsWith" text="ATR">
      <formula>LEFT((AP10),LEN("ATR"))=("ATR")</formula>
    </cfRule>
  </conditionalFormatting>
  <conditionalFormatting sqref="AP10">
    <cfRule type="beginsWith" dxfId="4" priority="51" operator="beginsWith" text="AUJ">
      <formula>LEFT((AP10),LEN("AUJ"))=("AUJ")</formula>
    </cfRule>
  </conditionalFormatting>
  <conditionalFormatting sqref="AP10">
    <cfRule type="beginsWith" dxfId="5" priority="52" operator="beginsWith" text="REC">
      <formula>LEFT((AP10),LEN("REC"))=("REC")</formula>
    </cfRule>
  </conditionalFormatting>
  <conditionalFormatting sqref="AP10">
    <cfRule type="beginsWith" dxfId="6" priority="53" operator="beginsWith" text="CLI">
      <formula>LEFT((AP10),LEN("CLI"))=("CLI")</formula>
    </cfRule>
  </conditionalFormatting>
  <conditionalFormatting sqref="AP10">
    <cfRule type="beginsWith" dxfId="7" priority="54" operator="beginsWith" text="INT">
      <formula>LEFT((AP10),LEN("INT"))=("INT")</formula>
    </cfRule>
  </conditionalFormatting>
  <conditionalFormatting sqref="AA4:AC16 AF4:AF16 R5:R6 S5:V7 Y5:Z7 AG5:AJ6 Y10 AG10:AI10 Z12">
    <cfRule type="beginsWith" dxfId="0" priority="55" operator="beginsWith" text="PRE">
      <formula>LEFT((AA4),LEN("PRE"))=("PRE")</formula>
    </cfRule>
  </conditionalFormatting>
  <conditionalFormatting sqref="AA4:AC16 AF4:AF16 R5:R6 S5:V7 Y5:Z7 AG5:AJ6 Y10 AG10:AI10 Z12">
    <cfRule type="beginsWith" dxfId="1" priority="56" operator="beginsWith" text="VRE">
      <formula>LEFT((AA4),LEN("VRE"))=("VRE")</formula>
    </cfRule>
  </conditionalFormatting>
  <conditionalFormatting sqref="AA4:AC16 AF4:AF16 R5:R6 S5:V7 Y5:Z7 AG5:AJ6 Y10 AG10:AI10 Z12">
    <cfRule type="beginsWith" dxfId="2" priority="57" operator="beginsWith" text="ONL">
      <formula>LEFT((AA4),LEN("ONL"))=("ONL")</formula>
    </cfRule>
  </conditionalFormatting>
  <conditionalFormatting sqref="AA4:AC16 AF4:AF16 R5:R6 S5:V7 Y5:Z7 AG5:AJ6 Y10 AG10:AI10 Z12">
    <cfRule type="beginsWith" dxfId="3" priority="58" operator="beginsWith" text="ATR">
      <formula>LEFT((AA4),LEN("ATR"))=("ATR")</formula>
    </cfRule>
  </conditionalFormatting>
  <conditionalFormatting sqref="AA4:AC16 AF4:AF16 R5:R6 S5:V7 Y5:Z7 AG5:AJ6 Y10 AG10:AI10 Z12">
    <cfRule type="beginsWith" dxfId="4" priority="59" operator="beginsWith" text="AUJ">
      <formula>LEFT((AA4),LEN("AUJ"))=("AUJ")</formula>
    </cfRule>
  </conditionalFormatting>
  <conditionalFormatting sqref="AA4:AC16 AF4:AF16 R5:R6 S5:V7 Y5:Z7 AG5:AJ6 Y10 AG10:AI10 Z12">
    <cfRule type="beginsWith" dxfId="5" priority="60" operator="beginsWith" text="REC">
      <formula>LEFT((AA4),LEN("REC"))=("REC")</formula>
    </cfRule>
  </conditionalFormatting>
  <conditionalFormatting sqref="AA4:AC16 AF4:AF16 R5:R6 S5:V7 Y5:Z7 AG5:AJ6 Y10 AG10:AI10 Z12">
    <cfRule type="beginsWith" dxfId="6" priority="61" operator="beginsWith" text="CLI">
      <formula>LEFT((AA4),LEN("CLI"))=("CLI")</formula>
    </cfRule>
  </conditionalFormatting>
  <conditionalFormatting sqref="AA4:AC16 AF4:AF16 R5:R6 S5:V7 Y5:Z7 AG5:AJ6 Y10 AG10:AI10 Z12">
    <cfRule type="beginsWith" dxfId="7" priority="62" operator="beginsWith" text="INT">
      <formula>LEFT((AA4),LEN("INT"))=("INT")</formula>
    </cfRule>
  </conditionalFormatting>
  <conditionalFormatting sqref="AA4:AC16 AF4:AF16 R5:R6 S5:V7 Y5:Z7 AG5:AJ6 Y10 AG10:AI10 Z12">
    <cfRule type="beginsWith" dxfId="8" priority="63" operator="beginsWith" text="CLIC">
      <formula>LEFT((AA4),LEN("CLIC"))=("CLIC")</formula>
    </cfRule>
  </conditionalFormatting>
  <conditionalFormatting sqref="K16:M16 O16">
    <cfRule type="beginsWith" dxfId="0" priority="64" operator="beginsWith" text="PRE">
      <formula>LEFT((K16),LEN("PRE"))=("PRE")</formula>
    </cfRule>
  </conditionalFormatting>
  <conditionalFormatting sqref="K16:M16 O16">
    <cfRule type="beginsWith" dxfId="1" priority="65" operator="beginsWith" text="VRE">
      <formula>LEFT((K16),LEN("VRE"))=("VRE")</formula>
    </cfRule>
  </conditionalFormatting>
  <conditionalFormatting sqref="K16:M16 O16">
    <cfRule type="beginsWith" dxfId="2" priority="66" operator="beginsWith" text="ONL">
      <formula>LEFT((K16),LEN("ONL"))=("ONL")</formula>
    </cfRule>
  </conditionalFormatting>
  <conditionalFormatting sqref="K16:M16 O16">
    <cfRule type="beginsWith" dxfId="3" priority="67" operator="beginsWith" text="ATR">
      <formula>LEFT((K16),LEN("ATR"))=("ATR")</formula>
    </cfRule>
  </conditionalFormatting>
  <conditionalFormatting sqref="K16:M16 O16">
    <cfRule type="beginsWith" dxfId="4" priority="68" operator="beginsWith" text="AUJ">
      <formula>LEFT((K16),LEN("AUJ"))=("AUJ")</formula>
    </cfRule>
  </conditionalFormatting>
  <conditionalFormatting sqref="K16:M16 O16">
    <cfRule type="beginsWith" dxfId="5" priority="69" operator="beginsWith" text="REC">
      <formula>LEFT((K16),LEN("REC"))=("REC")</formula>
    </cfRule>
  </conditionalFormatting>
  <conditionalFormatting sqref="K16:M16 O16">
    <cfRule type="beginsWith" dxfId="6" priority="70" operator="beginsWith" text="CLI">
      <formula>LEFT((K16),LEN("CLI"))=("CLI")</formula>
    </cfRule>
  </conditionalFormatting>
  <conditionalFormatting sqref="K16:M16 O16">
    <cfRule type="beginsWith" dxfId="7" priority="71" operator="beginsWith" text="INT">
      <formula>LEFT((K16),LEN("INT"))=("INT")</formula>
    </cfRule>
  </conditionalFormatting>
  <conditionalFormatting sqref="K16:M16 O16">
    <cfRule type="beginsWith" dxfId="8" priority="72" operator="beginsWith" text="CLIC">
      <formula>LEFT((K16),LEN("CLIC"))=("CLIC")</formula>
    </cfRule>
  </conditionalFormatting>
  <conditionalFormatting sqref="R16:V16">
    <cfRule type="beginsWith" dxfId="0" priority="73" operator="beginsWith" text="PRE">
      <formula>LEFT((R16),LEN("PRE"))=("PRE")</formula>
    </cfRule>
  </conditionalFormatting>
  <conditionalFormatting sqref="R16:V16">
    <cfRule type="beginsWith" dxfId="1" priority="74" operator="beginsWith" text="VRE">
      <formula>LEFT((R16),LEN("VRE"))=("VRE")</formula>
    </cfRule>
  </conditionalFormatting>
  <conditionalFormatting sqref="R16:V16">
    <cfRule type="beginsWith" dxfId="2" priority="75" operator="beginsWith" text="ONL">
      <formula>LEFT((R16),LEN("ONL"))=("ONL")</formula>
    </cfRule>
  </conditionalFormatting>
  <conditionalFormatting sqref="R16:V16">
    <cfRule type="beginsWith" dxfId="3" priority="76" operator="beginsWith" text="ATR">
      <formula>LEFT((R16),LEN("ATR"))=("ATR")</formula>
    </cfRule>
  </conditionalFormatting>
  <conditionalFormatting sqref="R16:V16">
    <cfRule type="beginsWith" dxfId="4" priority="77" operator="beginsWith" text="AUJ">
      <formula>LEFT((R16),LEN("AUJ"))=("AUJ")</formula>
    </cfRule>
  </conditionalFormatting>
  <conditionalFormatting sqref="R16:V16">
    <cfRule type="beginsWith" dxfId="5" priority="78" operator="beginsWith" text="REC">
      <formula>LEFT((R16),LEN("REC"))=("REC")</formula>
    </cfRule>
  </conditionalFormatting>
  <conditionalFormatting sqref="R16:V16">
    <cfRule type="beginsWith" dxfId="6" priority="79" operator="beginsWith" text="CLI">
      <formula>LEFT((R16),LEN("CLI"))=("CLI")</formula>
    </cfRule>
  </conditionalFormatting>
  <conditionalFormatting sqref="R16:V16">
    <cfRule type="beginsWith" dxfId="7" priority="80" operator="beginsWith" text="INT">
      <formula>LEFT((R16),LEN("INT"))=("INT")</formula>
    </cfRule>
  </conditionalFormatting>
  <conditionalFormatting sqref="R16:V16">
    <cfRule type="beginsWith" dxfId="8" priority="81" operator="beginsWith" text="CLIC">
      <formula>LEFT((R16),LEN("CLIC"))=("CLIC")</formula>
    </cfRule>
  </conditionalFormatting>
  <conditionalFormatting sqref="Y16:AB16">
    <cfRule type="beginsWith" dxfId="0" priority="82" operator="beginsWith" text="PRE">
      <formula>LEFT((Y16),LEN("PRE"))=("PRE")</formula>
    </cfRule>
  </conditionalFormatting>
  <conditionalFormatting sqref="Y16:AB16">
    <cfRule type="beginsWith" dxfId="1" priority="83" operator="beginsWith" text="VRE">
      <formula>LEFT((Y16),LEN("VRE"))=("VRE")</formula>
    </cfRule>
  </conditionalFormatting>
  <conditionalFormatting sqref="Y16:AB16">
    <cfRule type="beginsWith" dxfId="2" priority="84" operator="beginsWith" text="ONL">
      <formula>LEFT((Y16),LEN("ONL"))=("ONL")</formula>
    </cfRule>
  </conditionalFormatting>
  <conditionalFormatting sqref="Y16:AB16">
    <cfRule type="beginsWith" dxfId="3" priority="85" operator="beginsWith" text="ATR">
      <formula>LEFT((Y16),LEN("ATR"))=("ATR")</formula>
    </cfRule>
  </conditionalFormatting>
  <conditionalFormatting sqref="Y16:AB16">
    <cfRule type="beginsWith" dxfId="4" priority="86" operator="beginsWith" text="AUJ">
      <formula>LEFT((Y16),LEN("AUJ"))=("AUJ")</formula>
    </cfRule>
  </conditionalFormatting>
  <conditionalFormatting sqref="Y16:AB16">
    <cfRule type="beginsWith" dxfId="5" priority="87" operator="beginsWith" text="REC">
      <formula>LEFT((Y16),LEN("REC"))=("REC")</formula>
    </cfRule>
  </conditionalFormatting>
  <conditionalFormatting sqref="Y16:AB16">
    <cfRule type="beginsWith" dxfId="6" priority="88" operator="beginsWith" text="CLI">
      <formula>LEFT((Y16),LEN("CLI"))=("CLI")</formula>
    </cfRule>
  </conditionalFormatting>
  <conditionalFormatting sqref="Y16:AB16">
    <cfRule type="beginsWith" dxfId="7" priority="89" operator="beginsWith" text="INT">
      <formula>LEFT((Y16),LEN("INT"))=("INT")</formula>
    </cfRule>
  </conditionalFormatting>
  <conditionalFormatting sqref="Y16:AB16">
    <cfRule type="beginsWith" dxfId="8" priority="90" operator="beginsWith" text="CLIC">
      <formula>LEFT((Y16),LEN("CLIC"))=("CLIC")</formula>
    </cfRule>
  </conditionalFormatting>
  <conditionalFormatting sqref="AF16:AI16">
    <cfRule type="beginsWith" dxfId="0" priority="91" operator="beginsWith" text="PRE">
      <formula>LEFT((AF16),LEN("PRE"))=("PRE")</formula>
    </cfRule>
  </conditionalFormatting>
  <conditionalFormatting sqref="AF16:AI16">
    <cfRule type="beginsWith" dxfId="1" priority="92" operator="beginsWith" text="VRE">
      <formula>LEFT((AF16),LEN("VRE"))=("VRE")</formula>
    </cfRule>
  </conditionalFormatting>
  <conditionalFormatting sqref="AF16:AI16">
    <cfRule type="beginsWith" dxfId="2" priority="93" operator="beginsWith" text="ONL">
      <formula>LEFT((AF16),LEN("ONL"))=("ONL")</formula>
    </cfRule>
  </conditionalFormatting>
  <conditionalFormatting sqref="AF16:AI16">
    <cfRule type="beginsWith" dxfId="3" priority="94" operator="beginsWith" text="ATR">
      <formula>LEFT((AF16),LEN("ATR"))=("ATR")</formula>
    </cfRule>
  </conditionalFormatting>
  <conditionalFormatting sqref="AF16:AI16">
    <cfRule type="beginsWith" dxfId="4" priority="95" operator="beginsWith" text="AUJ">
      <formula>LEFT((AF16),LEN("AUJ"))=("AUJ")</formula>
    </cfRule>
  </conditionalFormatting>
  <conditionalFormatting sqref="AF16:AI16">
    <cfRule type="beginsWith" dxfId="5" priority="96" operator="beginsWith" text="REC">
      <formula>LEFT((AF16),LEN("REC"))=("REC")</formula>
    </cfRule>
  </conditionalFormatting>
  <conditionalFormatting sqref="AF16:AI16">
    <cfRule type="beginsWith" dxfId="6" priority="97" operator="beginsWith" text="CLI">
      <formula>LEFT((AF16),LEN("CLI"))=("CLI")</formula>
    </cfRule>
  </conditionalFormatting>
  <conditionalFormatting sqref="AF16:AI16">
    <cfRule type="beginsWith" dxfId="7" priority="98" operator="beginsWith" text="INT">
      <formula>LEFT((AF16),LEN("INT"))=("INT")</formula>
    </cfRule>
  </conditionalFormatting>
  <conditionalFormatting sqref="AF16:AI16">
    <cfRule type="beginsWith" dxfId="8" priority="99" operator="beginsWith" text="CLIC">
      <formula>LEFT((AF16),LEN("CLIC"))=("CLIC")</formula>
    </cfRule>
  </conditionalFormatting>
  <conditionalFormatting sqref="T7:T8 V7 Y7:AB7">
    <cfRule type="beginsWith" dxfId="0" priority="100" operator="beginsWith" text="PRE">
      <formula>LEFT((T7),LEN("PRE"))=("PRE")</formula>
    </cfRule>
  </conditionalFormatting>
  <conditionalFormatting sqref="T7:T8 V7 Y7:AB7">
    <cfRule type="beginsWith" dxfId="1" priority="101" operator="beginsWith" text="VRE">
      <formula>LEFT((T7),LEN("VRE"))=("VRE")</formula>
    </cfRule>
  </conditionalFormatting>
  <conditionalFormatting sqref="T7:T8 V7 Y7:AB7">
    <cfRule type="beginsWith" dxfId="2" priority="102" operator="beginsWith" text="ONL">
      <formula>LEFT((T7),LEN("ONL"))=("ONL")</formula>
    </cfRule>
  </conditionalFormatting>
  <conditionalFormatting sqref="T7:T8 V7 Y7:AB7">
    <cfRule type="beginsWith" dxfId="3" priority="103" operator="beginsWith" text="ATR">
      <formula>LEFT((T7),LEN("ATR"))=("ATR")</formula>
    </cfRule>
  </conditionalFormatting>
  <conditionalFormatting sqref="T7:T8 V7 Y7:AB7">
    <cfRule type="beginsWith" dxfId="4" priority="104" operator="beginsWith" text="AUJ">
      <formula>LEFT((T7),LEN("AUJ"))=("AUJ")</formula>
    </cfRule>
  </conditionalFormatting>
  <conditionalFormatting sqref="T7:T8 V7 Y7:AB7">
    <cfRule type="beginsWith" dxfId="5" priority="105" operator="beginsWith" text="REC">
      <formula>LEFT((T7),LEN("REC"))=("REC")</formula>
    </cfRule>
  </conditionalFormatting>
  <conditionalFormatting sqref="T7:T8 V7 Y7:AB7">
    <cfRule type="beginsWith" dxfId="6" priority="106" operator="beginsWith" text="CLI">
      <formula>LEFT((T7),LEN("CLI"))=("CLI")</formula>
    </cfRule>
  </conditionalFormatting>
  <conditionalFormatting sqref="T7:T8 V7 Y7:AB7">
    <cfRule type="beginsWith" dxfId="7" priority="107" operator="beginsWith" text="INT">
      <formula>LEFT((T7),LEN("INT"))=("INT")</formula>
    </cfRule>
  </conditionalFormatting>
  <conditionalFormatting sqref="T7:T8 V7 Y7:AB7">
    <cfRule type="beginsWith" dxfId="8" priority="108" operator="beginsWith" text="CLIC">
      <formula>LEFT((T7),LEN("CLIC"))=("CLIC")</formula>
    </cfRule>
  </conditionalFormatting>
  <conditionalFormatting sqref="AJ4:AJ16 AF5:AF7 AH6:AI7 Z7:AA9 AB7:AB8 AC7 AG7 Y10">
    <cfRule type="beginsWith" dxfId="0" priority="109" operator="beginsWith" text="PRE">
      <formula>LEFT((AJ4),LEN("PRE"))=("PRE")</formula>
    </cfRule>
  </conditionalFormatting>
  <conditionalFormatting sqref="AJ4:AJ16 AF5:AF7 AH6:AI7 Z7:AA9 AB7:AB8 AC7 AG7 Y10">
    <cfRule type="beginsWith" dxfId="1" priority="110" operator="beginsWith" text="VRE">
      <formula>LEFT((AJ4),LEN("VRE"))=("VRE")</formula>
    </cfRule>
  </conditionalFormatting>
  <conditionalFormatting sqref="AJ4:AJ16 AF5:AF7 AH6:AI7 Z7:AA9 AB7:AB8 AC7 AG7 Y10">
    <cfRule type="beginsWith" dxfId="2" priority="111" operator="beginsWith" text="ONL">
      <formula>LEFT((AJ4),LEN("ONL"))=("ONL")</formula>
    </cfRule>
  </conditionalFormatting>
  <conditionalFormatting sqref="AJ4:AJ16 AF5:AF7 AH6:AI7 Z7:AA9 AB7:AB8 AC7 AG7 Y10">
    <cfRule type="beginsWith" dxfId="3" priority="112" operator="beginsWith" text="ATR">
      <formula>LEFT((AJ4),LEN("ATR"))=("ATR")</formula>
    </cfRule>
  </conditionalFormatting>
  <conditionalFormatting sqref="AJ4:AJ16 AF5:AF7 AH6:AI7 Z7:AA9 AB7:AB8 AC7 AG7 Y10">
    <cfRule type="beginsWith" dxfId="4" priority="113" operator="beginsWith" text="AUJ">
      <formula>LEFT((AJ4),LEN("AUJ"))=("AUJ")</formula>
    </cfRule>
  </conditionalFormatting>
  <conditionalFormatting sqref="AJ4:AJ16 AF5:AF7 AH6:AI7 Z7:AA9 AB7:AB8 AC7 AG7 Y10">
    <cfRule type="beginsWith" dxfId="5" priority="114" operator="beginsWith" text="REC">
      <formula>LEFT((AJ4),LEN("REC"))=("REC")</formula>
    </cfRule>
  </conditionalFormatting>
  <conditionalFormatting sqref="AJ4:AJ16 AF5:AF7 AH6:AI7 Z7:AA9 AB7:AB8 AC7 AG7 Y10">
    <cfRule type="beginsWith" dxfId="6" priority="115" operator="beginsWith" text="CLI">
      <formula>LEFT((AJ4),LEN("CLI"))=("CLI")</formula>
    </cfRule>
  </conditionalFormatting>
  <conditionalFormatting sqref="AJ4:AJ16 AF5:AF7 AH6:AI7 Z7:AA9 AB7:AB8 AC7 AG7 Y10">
    <cfRule type="beginsWith" dxfId="7" priority="116" operator="beginsWith" text="INT">
      <formula>LEFT((AJ4),LEN("INT"))=("INT")</formula>
    </cfRule>
  </conditionalFormatting>
  <conditionalFormatting sqref="AJ4:AJ16 AF5:AF7 AH6:AI7 Z7:AA9 AB7:AB8 AC7 AG7 Y10">
    <cfRule type="beginsWith" dxfId="8" priority="117" operator="beginsWith" text="CLIC">
      <formula>LEFT((AJ4),LEN("CLIC"))=("CLIC")</formula>
    </cfRule>
  </conditionalFormatting>
  <conditionalFormatting sqref="K4:K16 AA4:AA16 AC4:AC16 D5:H6 L5:O5 R5:R6 S5:T8 U5:V7 Y5:Z7 AB5:AB7 AF5:AJ6 M8:M9 N8:O10 R8 L9 Y10 AF10:AI10 Z12">
    <cfRule type="beginsWith" dxfId="0" priority="118" operator="beginsWith" text="PRE">
      <formula>LEFT((K4),LEN("PRE"))=("PRE")</formula>
    </cfRule>
  </conditionalFormatting>
  <conditionalFormatting sqref="K4:K16 AA4:AA16 AC4:AC16 D5:H6 L5:O5 R5:R6 S5:T8 U5:V7 Y5:Z7 AB5:AB7 AF5:AJ6 M8:M9 N8:O10 R8 L9 Y10 AF10:AI10 Z12">
    <cfRule type="beginsWith" dxfId="1" priority="119" operator="beginsWith" text="VRE">
      <formula>LEFT((K4),LEN("VRE"))=("VRE")</formula>
    </cfRule>
  </conditionalFormatting>
  <conditionalFormatting sqref="K4:K16 AA4:AA16 AC4:AC16 D5:H6 L5:O5 R5:R6 S5:T8 U5:V7 Y5:Z7 AB5:AB7 AF5:AJ6 M8:M9 N8:O10 R8 L9 Y10 AF10:AI10 Z12">
    <cfRule type="beginsWith" dxfId="2" priority="120" operator="beginsWith" text="ONL">
      <formula>LEFT((K4),LEN("ONL"))=("ONL")</formula>
    </cfRule>
  </conditionalFormatting>
  <conditionalFormatting sqref="K4:K16 AA4:AA16 AC4:AC16 D5:H6 L5:O5 R5:R6 S5:T8 U5:V7 Y5:Z7 AB5:AB7 AF5:AJ6 M8:M9 N8:O10 R8 L9 Y10 AF10:AI10 Z12">
    <cfRule type="beginsWith" dxfId="3" priority="121" operator="beginsWith" text="ATR">
      <formula>LEFT((K4),LEN("ATR"))=("ATR")</formula>
    </cfRule>
  </conditionalFormatting>
  <conditionalFormatting sqref="K4:K16 AA4:AA16 AC4:AC16 D5:H6 L5:O5 R5:R6 S5:T8 U5:V7 Y5:Z7 AB5:AB7 AF5:AJ6 M8:M9 N8:O10 R8 L9 Y10 AF10:AI10 Z12">
    <cfRule type="beginsWith" dxfId="4" priority="122" operator="beginsWith" text="AUJ">
      <formula>LEFT((K4),LEN("AUJ"))=("AUJ")</formula>
    </cfRule>
  </conditionalFormatting>
  <conditionalFormatting sqref="K4:K16 AA4:AA16 AC4:AC16 D5:H6 L5:O5 R5:R6 S5:T8 U5:V7 Y5:Z7 AB5:AB7 AF5:AJ6 M8:M9 N8:O10 R8 L9 Y10 AF10:AI10 Z12">
    <cfRule type="beginsWith" dxfId="5" priority="123" operator="beginsWith" text="REC">
      <formula>LEFT((K4),LEN("REC"))=("REC")</formula>
    </cfRule>
  </conditionalFormatting>
  <conditionalFormatting sqref="K4:K16 AA4:AA16 AC4:AC16 D5:H6 L5:O5 R5:R6 S5:T8 U5:V7 Y5:Z7 AB5:AB7 AF5:AJ6 M8:M9 N8:O10 R8 L9 Y10 AF10:AI10 Z12">
    <cfRule type="beginsWith" dxfId="6" priority="124" operator="beginsWith" text="CLI">
      <formula>LEFT((K4),LEN("CLI"))=("CLI")</formula>
    </cfRule>
  </conditionalFormatting>
  <conditionalFormatting sqref="K4:K16 AA4:AA16 AC4:AC16 D5:H6 L5:O5 R5:R6 S5:T8 U5:V7 Y5:Z7 AB5:AB7 AF5:AJ6 M8:M9 N8:O10 R8 L9 Y10 AF10:AI10 Z12">
    <cfRule type="beginsWith" dxfId="7" priority="125" operator="beginsWith" text="INT">
      <formula>LEFT((K4),LEN("INT"))=("INT")</formula>
    </cfRule>
  </conditionalFormatting>
  <conditionalFormatting sqref="K4:K16 AA4:AA16 AC4:AC16 D5:H6 L5:O5 R5:R6 S5:T8 U5:V7 Y5:Z7 AB5:AB7 AF5:AJ6 M8:M9 N8:O10 R8 L9 Y10 AF10:AI10 Z12">
    <cfRule type="beginsWith" dxfId="8" priority="126" operator="beginsWith" text="CLIC">
      <formula>LEFT((K4),LEN("CLIC"))=("CLIC")</formula>
    </cfRule>
  </conditionalFormatting>
  <conditionalFormatting sqref="K4:K16 AA4:AC16 AF4:AF16 L5:O5 R5:R6 S5:T8 U5:V7 Y5:Z7 AG5:AJ6 M8:M9 N8:O10 R8 L9 Y10 AG10:AI10 Z12">
    <cfRule type="beginsWith" dxfId="0" priority="127" operator="beginsWith" text="PRE">
      <formula>LEFT((K4),LEN("PRE"))=("PRE")</formula>
    </cfRule>
  </conditionalFormatting>
  <conditionalFormatting sqref="K4:K16 AA4:AC16 AF4:AF16 L5:O5 R5:R6 S5:T8 U5:V7 Y5:Z7 AG5:AJ6 M8:M9 N8:O10 R8 L9 Y10 AG10:AI10 Z12">
    <cfRule type="beginsWith" dxfId="1" priority="128" operator="beginsWith" text="VRE">
      <formula>LEFT((K4),LEN("VRE"))=("VRE")</formula>
    </cfRule>
  </conditionalFormatting>
  <conditionalFormatting sqref="K4:K16 AA4:AC16 AF4:AF16 L5:O5 R5:R6 S5:T8 U5:V7 Y5:Z7 AG5:AJ6 M8:M9 N8:O10 R8 L9 Y10 AG10:AI10 Z12">
    <cfRule type="beginsWith" dxfId="2" priority="129" operator="beginsWith" text="ONL">
      <formula>LEFT((K4),LEN("ONL"))=("ONL")</formula>
    </cfRule>
  </conditionalFormatting>
  <conditionalFormatting sqref="K4:K16 AA4:AC16 AF4:AF16 L5:O5 R5:R6 S5:T8 U5:V7 Y5:Z7 AG5:AJ6 M8:M9 N8:O10 R8 L9 Y10 AG10:AI10 Z12">
    <cfRule type="beginsWith" dxfId="3" priority="130" operator="beginsWith" text="ATR">
      <formula>LEFT((K4),LEN("ATR"))=("ATR")</formula>
    </cfRule>
  </conditionalFormatting>
  <conditionalFormatting sqref="K4:K16 AA4:AC16 AF4:AF16 L5:O5 R5:R6 S5:T8 U5:V7 Y5:Z7 AG5:AJ6 M8:M9 N8:O10 R8 L9 Y10 AG10:AI10 Z12">
    <cfRule type="beginsWith" dxfId="4" priority="131" operator="beginsWith" text="AUJ">
      <formula>LEFT((K4),LEN("AUJ"))=("AUJ")</formula>
    </cfRule>
  </conditionalFormatting>
  <conditionalFormatting sqref="K4:K16 AA4:AC16 AF4:AF16 L5:O5 R5:R6 S5:T8 U5:V7 Y5:Z7 AG5:AJ6 M8:M9 N8:O10 R8 L9 Y10 AG10:AI10 Z12">
    <cfRule type="beginsWith" dxfId="5" priority="132" operator="beginsWith" text="REC">
      <formula>LEFT((K4),LEN("REC"))=("REC")</formula>
    </cfRule>
  </conditionalFormatting>
  <conditionalFormatting sqref="K4:K16 AA4:AC16 AF4:AF16 L5:O5 R5:R6 S5:T8 U5:V7 Y5:Z7 AG5:AJ6 M8:M9 N8:O10 R8 L9 Y10 AG10:AI10 Z12">
    <cfRule type="beginsWith" dxfId="6" priority="133" operator="beginsWith" text="CLI">
      <formula>LEFT((K4),LEN("CLI"))=("CLI")</formula>
    </cfRule>
  </conditionalFormatting>
  <conditionalFormatting sqref="K4:K16 AA4:AC16 AF4:AF16 L5:O5 R5:R6 S5:T8 U5:V7 Y5:Z7 AG5:AJ6 M8:M9 N8:O10 R8 L9 Y10 AG10:AI10 Z12">
    <cfRule type="beginsWith" dxfId="7" priority="134" operator="beginsWith" text="INT">
      <formula>LEFT((K4),LEN("INT"))=("INT")</formula>
    </cfRule>
  </conditionalFormatting>
  <conditionalFormatting sqref="K4:K16 AA4:AC16 AF4:AF16 L5:O5 R5:R6 S5:T8 U5:V7 Y5:Z7 AG5:AJ6 M8:M9 N8:O10 R8 L9 Y10 AG10:AI10 Z12">
    <cfRule type="beginsWith" dxfId="8" priority="135" operator="beginsWith" text="CLIC">
      <formula>LEFT((K4),LEN("CLIC"))=("CLIC")</formula>
    </cfRule>
  </conditionalFormatting>
  <conditionalFormatting sqref="K4:K16 L4 O4 AB4 R5:R7 S5:U6 V5:V7 D6:H6 L6:L7 M6:N6 O6:O7 Y6:AA7 AB6:AB9 AC6:AC7 AF6:AJ6 L10:O10 Y10 AB12:AB14 N15:O15">
    <cfRule type="beginsWith" dxfId="0" priority="136" operator="beginsWith" text="PRE">
      <formula>LEFT((K4),LEN("PRE"))=("PRE")</formula>
    </cfRule>
  </conditionalFormatting>
  <conditionalFormatting sqref="K4:K16 L4 O4 AB4 R5:R7 S5:U6 V5:V7 D6:H6 L6:L7 M6:N6 O6:O7 Y6:AA7 AB6:AB9 AC6:AC7 AF6:AJ6 L10:O10 Y10 AB12:AB14 N15:O15">
    <cfRule type="beginsWith" dxfId="1" priority="137" operator="beginsWith" text="VRE">
      <formula>LEFT((K4),LEN("VRE"))=("VRE")</formula>
    </cfRule>
  </conditionalFormatting>
  <conditionalFormatting sqref="K4:K16 L4 O4 AB4 R5:R7 S5:U6 V5:V7 D6:H6 L6:L7 M6:N6 O6:O7 Y6:AA7 AB6:AB9 AC6:AC7 AF6:AJ6 L10:O10 Y10 AB12:AB14 N15:O15">
    <cfRule type="beginsWith" dxfId="2" priority="138" operator="beginsWith" text="ONL">
      <formula>LEFT((K4),LEN("ONL"))=("ONL")</formula>
    </cfRule>
  </conditionalFormatting>
  <conditionalFormatting sqref="K4:K16 L4 O4 AB4 R5:R7 S5:U6 V5:V7 D6:H6 L6:L7 M6:N6 O6:O7 Y6:AA7 AB6:AB9 AC6:AC7 AF6:AJ6 L10:O10 Y10 AB12:AB14 N15:O15">
    <cfRule type="beginsWith" dxfId="3" priority="139" operator="beginsWith" text="ATR">
      <formula>LEFT((K4),LEN("ATR"))=("ATR")</formula>
    </cfRule>
  </conditionalFormatting>
  <conditionalFormatting sqref="K4:K16 L4 O4 AB4 R5:R7 S5:U6 V5:V7 D6:H6 L6:L7 M6:N6 O6:O7 Y6:AA7 AB6:AB9 AC6:AC7 AF6:AJ6 L10:O10 Y10 AB12:AB14 N15:O15">
    <cfRule type="beginsWith" dxfId="4" priority="140" operator="beginsWith" text="AUJ">
      <formula>LEFT((K4),LEN("AUJ"))=("AUJ")</formula>
    </cfRule>
  </conditionalFormatting>
  <conditionalFormatting sqref="K4:K16 L4 O4 AB4 R5:R7 S5:U6 V5:V7 D6:H6 L6:L7 M6:N6 O6:O7 Y6:AA7 AB6:AB9 AC6:AC7 AF6:AJ6 L10:O10 Y10 AB12:AB14 N15:O15">
    <cfRule type="beginsWith" dxfId="5" priority="141" operator="beginsWith" text="REC">
      <formula>LEFT((K4),LEN("REC"))=("REC")</formula>
    </cfRule>
  </conditionalFormatting>
  <conditionalFormatting sqref="K4:K16 L4 O4 AB4 R5:R7 S5:U6 V5:V7 D6:H6 L6:L7 M6:N6 O6:O7 Y6:AA7 AB6:AB9 AC6:AC7 AF6:AJ6 L10:O10 Y10 AB12:AB14 N15:O15">
    <cfRule type="beginsWith" dxfId="6" priority="142" operator="beginsWith" text="CLI">
      <formula>LEFT((K4),LEN("CLI"))=("CLI")</formula>
    </cfRule>
  </conditionalFormatting>
  <conditionalFormatting sqref="K4:K16 L4 O4 AB4 R5:R7 S5:U6 V5:V7 D6:H6 L6:L7 M6:N6 O6:O7 Y6:AA7 AB6:AB9 AC6:AC7 AF6:AJ6 L10:O10 Y10 AB12:AB14 N15:O15">
    <cfRule type="beginsWith" dxfId="7" priority="143" operator="beginsWith" text="INT">
      <formula>LEFT((K4),LEN("INT"))=("INT")</formula>
    </cfRule>
  </conditionalFormatting>
  <conditionalFormatting sqref="K4:K16 L4 O4 AB4 R5:R7 S5:U6 V5:V7 D6:H6 L6:L7 M6:N6 O6:O7 Y6:AA7 AB6:AB9 AC6:AC7 AF6:AJ6 L10:O10 Y10 AB12:AB14 N15:O15">
    <cfRule type="beginsWith" dxfId="8" priority="144" operator="beginsWith" text="CLIC">
      <formula>LEFT((K4),LEN("CLIC"))=("CLIC")</formula>
    </cfRule>
  </conditionalFormatting>
  <conditionalFormatting sqref="Y4:AC16 AF10:AJ10">
    <cfRule type="beginsWith" dxfId="0" priority="145" operator="beginsWith" text="PRE">
      <formula>LEFT((Y4),LEN("PRE"))=("PRE")</formula>
    </cfRule>
  </conditionalFormatting>
  <conditionalFormatting sqref="Y4:AC16 AF10:AJ10">
    <cfRule type="beginsWith" dxfId="1" priority="146" operator="beginsWith" text="VRE">
      <formula>LEFT((Y4),LEN("VRE"))=("VRE")</formula>
    </cfRule>
  </conditionalFormatting>
  <conditionalFormatting sqref="Y4:AC16 AF10:AJ10">
    <cfRule type="beginsWith" dxfId="2" priority="147" operator="beginsWith" text="ONL">
      <formula>LEFT((Y4),LEN("ONL"))=("ONL")</formula>
    </cfRule>
  </conditionalFormatting>
  <conditionalFormatting sqref="Y4:AC16 AF10:AJ10">
    <cfRule type="beginsWith" dxfId="3" priority="148" operator="beginsWith" text="ATR">
      <formula>LEFT((Y4),LEN("ATR"))=("ATR")</formula>
    </cfRule>
  </conditionalFormatting>
  <conditionalFormatting sqref="Y4:AC16 AF10:AJ10">
    <cfRule type="beginsWith" dxfId="4" priority="149" operator="beginsWith" text="AUJ">
      <formula>LEFT((Y4),LEN("AUJ"))=("AUJ")</formula>
    </cfRule>
  </conditionalFormatting>
  <conditionalFormatting sqref="Y4:AC16 AF10:AJ10">
    <cfRule type="beginsWith" dxfId="5" priority="150" operator="beginsWith" text="REC">
      <formula>LEFT((Y4),LEN("REC"))=("REC")</formula>
    </cfRule>
  </conditionalFormatting>
  <conditionalFormatting sqref="Y4:AC16 AF10:AJ10">
    <cfRule type="beginsWith" dxfId="6" priority="151" operator="beginsWith" text="CLI">
      <formula>LEFT((Y4),LEN("CLI"))=("CLI")</formula>
    </cfRule>
  </conditionalFormatting>
  <conditionalFormatting sqref="Y4:AC16 AF10:AJ10">
    <cfRule type="beginsWith" dxfId="7" priority="152" operator="beginsWith" text="INT">
      <formula>LEFT((Y4),LEN("INT"))=("INT")</formula>
    </cfRule>
  </conditionalFormatting>
  <conditionalFormatting sqref="Y4:AC16 AF10:AJ10">
    <cfRule type="beginsWith" dxfId="8" priority="153" operator="beginsWith" text="CLIC">
      <formula>LEFT((Y4),LEN("CLIC"))=("CLIC")</formula>
    </cfRule>
  </conditionalFormatting>
  <conditionalFormatting sqref="AJ4:AJ16">
    <cfRule type="beginsWith" dxfId="0" priority="154" operator="beginsWith" text="PRE">
      <formula>LEFT((AJ4),LEN("PRE"))=("PRE")</formula>
    </cfRule>
  </conditionalFormatting>
  <conditionalFormatting sqref="AJ4:AJ16">
    <cfRule type="beginsWith" dxfId="1" priority="155" operator="beginsWith" text="VRE">
      <formula>LEFT((AJ4),LEN("VRE"))=("VRE")</formula>
    </cfRule>
  </conditionalFormatting>
  <conditionalFormatting sqref="AJ4:AJ16">
    <cfRule type="beginsWith" dxfId="2" priority="156" operator="beginsWith" text="ONL">
      <formula>LEFT((AJ4),LEN("ONL"))=("ONL")</formula>
    </cfRule>
  </conditionalFormatting>
  <conditionalFormatting sqref="AJ4:AJ16">
    <cfRule type="beginsWith" dxfId="3" priority="157" operator="beginsWith" text="ATR">
      <formula>LEFT((AJ4),LEN("ATR"))=("ATR")</formula>
    </cfRule>
  </conditionalFormatting>
  <conditionalFormatting sqref="AJ4:AJ16">
    <cfRule type="beginsWith" dxfId="4" priority="158" operator="beginsWith" text="AUJ">
      <formula>LEFT((AJ4),LEN("AUJ"))=("AUJ")</formula>
    </cfRule>
  </conditionalFormatting>
  <conditionalFormatting sqref="AJ4:AJ16">
    <cfRule type="beginsWith" dxfId="5" priority="159" operator="beginsWith" text="REC">
      <formula>LEFT((AJ4),LEN("REC"))=("REC")</formula>
    </cfRule>
  </conditionalFormatting>
  <conditionalFormatting sqref="AJ4:AJ16">
    <cfRule type="beginsWith" dxfId="6" priority="160" operator="beginsWith" text="CLI">
      <formula>LEFT((AJ4),LEN("CLI"))=("CLI")</formula>
    </cfRule>
  </conditionalFormatting>
  <conditionalFormatting sqref="AJ4:AJ16">
    <cfRule type="beginsWith" dxfId="7" priority="161" operator="beginsWith" text="INT">
      <formula>LEFT((AJ4),LEN("INT"))=("INT")</formula>
    </cfRule>
  </conditionalFormatting>
  <conditionalFormatting sqref="AJ4:AJ16">
    <cfRule type="beginsWith" dxfId="8" priority="162" operator="beginsWith" text="CLIC">
      <formula>LEFT((AJ4),LEN("CLIC"))=("CLIC")</formula>
    </cfRule>
  </conditionalFormatting>
  <conditionalFormatting sqref="AA4:AC16 AF4:AJ16 V5:V7 Z5:Z7 R6:U6 Y7 Y10 Z12">
    <cfRule type="beginsWith" dxfId="0" priority="163" operator="beginsWith" text="PRE">
      <formula>LEFT((AA4),LEN("PRE"))=("PRE")</formula>
    </cfRule>
  </conditionalFormatting>
  <conditionalFormatting sqref="AA4:AC16 AF4:AJ16 V5:V7 Z5:Z7 R6:U6 Y7 Y10 Z12">
    <cfRule type="beginsWith" dxfId="1" priority="164" operator="beginsWith" text="VRE">
      <formula>LEFT((AA4),LEN("VRE"))=("VRE")</formula>
    </cfRule>
  </conditionalFormatting>
  <conditionalFormatting sqref="AA4:AC16 AF4:AJ16 V5:V7 Z5:Z7 R6:U6 Y7 Y10 Z12">
    <cfRule type="beginsWith" dxfId="2" priority="165" operator="beginsWith" text="ONL">
      <formula>LEFT((AA4),LEN("ONL"))=("ONL")</formula>
    </cfRule>
  </conditionalFormatting>
  <conditionalFormatting sqref="AA4:AC16 AF4:AJ16 V5:V7 Z5:Z7 R6:U6 Y7 Y10 Z12">
    <cfRule type="beginsWith" dxfId="3" priority="166" operator="beginsWith" text="ATR">
      <formula>LEFT((AA4),LEN("ATR"))=("ATR")</formula>
    </cfRule>
  </conditionalFormatting>
  <conditionalFormatting sqref="AA4:AC16 AF4:AJ16 V5:V7 Z5:Z7 R6:U6 Y7 Y10 Z12">
    <cfRule type="beginsWith" dxfId="4" priority="167" operator="beginsWith" text="AUJ">
      <formula>LEFT((AA4),LEN("AUJ"))=("AUJ")</formula>
    </cfRule>
  </conditionalFormatting>
  <conditionalFormatting sqref="AA4:AC16 AF4:AJ16 V5:V7 Z5:Z7 R6:U6 Y7 Y10 Z12">
    <cfRule type="beginsWith" dxfId="5" priority="168" operator="beginsWith" text="REC">
      <formula>LEFT((AA4),LEN("REC"))=("REC")</formula>
    </cfRule>
  </conditionalFormatting>
  <conditionalFormatting sqref="AA4:AC16 AF4:AJ16 V5:V7 Z5:Z7 R6:U6 Y7 Y10 Z12">
    <cfRule type="beginsWith" dxfId="6" priority="169" operator="beginsWith" text="CLI">
      <formula>LEFT((AA4),LEN("CLI"))=("CLI")</formula>
    </cfRule>
  </conditionalFormatting>
  <conditionalFormatting sqref="AA4:AC16 AF4:AJ16 V5:V7 Z5:Z7 R6:U6 Y7 Y10 Z12">
    <cfRule type="beginsWith" dxfId="7" priority="170" operator="beginsWith" text="INT">
      <formula>LEFT((AA4),LEN("INT"))=("INT")</formula>
    </cfRule>
  </conditionalFormatting>
  <conditionalFormatting sqref="AA4:AC16 AF4:AJ16 V5:V7 Z5:Z7 R6:U6 Y7 Y10 Z12">
    <cfRule type="beginsWith" dxfId="8" priority="171" operator="beginsWith" text="CLIC">
      <formula>LEFT((AA4),LEN("CLIC"))=("CLIC")</formula>
    </cfRule>
  </conditionalFormatting>
  <conditionalFormatting sqref="V4:V7 AJ6 Y7:AB7 V9:V16">
    <cfRule type="beginsWith" dxfId="0" priority="172" operator="beginsWith" text="PRE">
      <formula>LEFT((V4),LEN("PRE"))=("PRE")</formula>
    </cfRule>
  </conditionalFormatting>
  <conditionalFormatting sqref="V4:V7 AJ6 Y7:AB7 V9:V16">
    <cfRule type="beginsWith" dxfId="1" priority="173" operator="beginsWith" text="VRE">
      <formula>LEFT((V4),LEN("VRE"))=("VRE")</formula>
    </cfRule>
  </conditionalFormatting>
  <conditionalFormatting sqref="V4:V7 AJ6 Y7:AB7 V9:V16">
    <cfRule type="beginsWith" dxfId="2" priority="174" operator="beginsWith" text="ONL">
      <formula>LEFT((V4),LEN("ONL"))=("ONL")</formula>
    </cfRule>
  </conditionalFormatting>
  <conditionalFormatting sqref="V4:V7 AJ6 Y7:AB7 V9:V16">
    <cfRule type="beginsWith" dxfId="3" priority="175" operator="beginsWith" text="ATR">
      <formula>LEFT((V4),LEN("ATR"))=("ATR")</formula>
    </cfRule>
  </conditionalFormatting>
  <conditionalFormatting sqref="V4:V7 AJ6 Y7:AB7 V9:V16">
    <cfRule type="beginsWith" dxfId="4" priority="176" operator="beginsWith" text="AUJ">
      <formula>LEFT((V4),LEN("AUJ"))=("AUJ")</formula>
    </cfRule>
  </conditionalFormatting>
  <conditionalFormatting sqref="V4:V7 AJ6 Y7:AB7 V9:V16">
    <cfRule type="beginsWith" dxfId="5" priority="177" operator="beginsWith" text="REC">
      <formula>LEFT((V4),LEN("REC"))=("REC")</formula>
    </cfRule>
  </conditionalFormatting>
  <conditionalFormatting sqref="V4:V7 AJ6 Y7:AB7 V9:V16">
    <cfRule type="beginsWith" dxfId="6" priority="178" operator="beginsWith" text="CLI">
      <formula>LEFT((V4),LEN("CLI"))=("CLI")</formula>
    </cfRule>
  </conditionalFormatting>
  <conditionalFormatting sqref="V4:V7 AJ6 Y7:AB7 V9:V16">
    <cfRule type="beginsWith" dxfId="7" priority="179" operator="beginsWith" text="INT">
      <formula>LEFT((V4),LEN("INT"))=("INT")</formula>
    </cfRule>
  </conditionalFormatting>
  <conditionalFormatting sqref="V4:V7 AJ6 Y7:AB7 V9:V16">
    <cfRule type="beginsWith" dxfId="8" priority="180" operator="beginsWith" text="CLIC">
      <formula>LEFT((V4),LEN("CLIC"))=("CLIC")</formula>
    </cfRule>
  </conditionalFormatting>
  <conditionalFormatting sqref="AJ4:AJ16 AF5:AF7 AH6:AI7 Z7:AA9 AB7:AB8 AC7 AG7 Y10">
    <cfRule type="beginsWith" dxfId="0" priority="181" operator="beginsWith" text="PRE">
      <formula>LEFT((AJ4),LEN("PRE"))=("PRE")</formula>
    </cfRule>
  </conditionalFormatting>
  <conditionalFormatting sqref="AJ4:AJ16 AF5:AF7 AH6:AI7 Z7:AA9 AB7:AB8 AC7 AG7 Y10">
    <cfRule type="beginsWith" dxfId="1" priority="182" operator="beginsWith" text="VRE">
      <formula>LEFT((AJ4),LEN("VRE"))=("VRE")</formula>
    </cfRule>
  </conditionalFormatting>
  <conditionalFormatting sqref="AJ4:AJ16 AF5:AF7 AH6:AI7 Z7:AA9 AB7:AB8 AC7 AG7 Y10">
    <cfRule type="beginsWith" dxfId="2" priority="183" operator="beginsWith" text="ONL">
      <formula>LEFT((AJ4),LEN("ONL"))=("ONL")</formula>
    </cfRule>
  </conditionalFormatting>
  <conditionalFormatting sqref="AJ4:AJ16 AF5:AF7 AH6:AI7 Z7:AA9 AB7:AB8 AC7 AG7 Y10">
    <cfRule type="beginsWith" dxfId="3" priority="184" operator="beginsWith" text="ATR">
      <formula>LEFT((AJ4),LEN("ATR"))=("ATR")</formula>
    </cfRule>
  </conditionalFormatting>
  <conditionalFormatting sqref="AJ4:AJ16 AF5:AF7 AH6:AI7 Z7:AA9 AB7:AB8 AC7 AG7 Y10">
    <cfRule type="beginsWith" dxfId="4" priority="185" operator="beginsWith" text="AUJ">
      <formula>LEFT((AJ4),LEN("AUJ"))=("AUJ")</formula>
    </cfRule>
  </conditionalFormatting>
  <conditionalFormatting sqref="AJ4:AJ16 AF5:AF7 AH6:AI7 Z7:AA9 AB7:AB8 AC7 AG7 Y10">
    <cfRule type="beginsWith" dxfId="5" priority="186" operator="beginsWith" text="REC">
      <formula>LEFT((AJ4),LEN("REC"))=("REC")</formula>
    </cfRule>
  </conditionalFormatting>
  <conditionalFormatting sqref="AJ4:AJ16 AF5:AF7 AH6:AI7 Z7:AA9 AB7:AB8 AC7 AG7 Y10">
    <cfRule type="beginsWith" dxfId="6" priority="187" operator="beginsWith" text="CLI">
      <formula>LEFT((AJ4),LEN("CLI"))=("CLI")</formula>
    </cfRule>
  </conditionalFormatting>
  <conditionalFormatting sqref="AJ4:AJ16 AF5:AF7 AH6:AI7 Z7:AA9 AB7:AB8 AC7 AG7 Y10">
    <cfRule type="beginsWith" dxfId="7" priority="188" operator="beginsWith" text="INT">
      <formula>LEFT((AJ4),LEN("INT"))=("INT")</formula>
    </cfRule>
  </conditionalFormatting>
  <conditionalFormatting sqref="AJ4:AJ16 AF5:AF7 AH6:AI7 Z7:AA9 AB7:AB8 AC7 AG7 Y10">
    <cfRule type="beginsWith" dxfId="8" priority="189" operator="beginsWith" text="CLIC">
      <formula>LEFT((AJ4),LEN("CLIC"))=("CLIC")</formula>
    </cfRule>
  </conditionalFormatting>
  <conditionalFormatting sqref="O4 R4:U16 V4:V10 L7:O7 Y7:AC7 Y10 V12:V14">
    <cfRule type="beginsWith" dxfId="0" priority="190" operator="beginsWith" text="PRE">
      <formula>LEFT((O4),LEN("PRE"))=("PRE")</formula>
    </cfRule>
  </conditionalFormatting>
  <conditionalFormatting sqref="O4 R4:U16 V4:V10 L7:O7 Y7:AC7 Y10 V12:V14">
    <cfRule type="beginsWith" dxfId="1" priority="191" operator="beginsWith" text="VRE">
      <formula>LEFT((O4),LEN("VRE"))=("VRE")</formula>
    </cfRule>
  </conditionalFormatting>
  <conditionalFormatting sqref="O4 R4:U16 V4:V10 L7:O7 Y7:AC7 Y10 V12:V14">
    <cfRule type="beginsWith" dxfId="2" priority="192" operator="beginsWith" text="ONL">
      <formula>LEFT((O4),LEN("ONL"))=("ONL")</formula>
    </cfRule>
  </conditionalFormatting>
  <conditionalFormatting sqref="O4 R4:U16 V4:V10 L7:O7 Y7:AC7 Y10 V12:V14">
    <cfRule type="beginsWith" dxfId="3" priority="193" operator="beginsWith" text="ATR">
      <formula>LEFT((O4),LEN("ATR"))=("ATR")</formula>
    </cfRule>
  </conditionalFormatting>
  <conditionalFormatting sqref="O4 R4:U16 V4:V10 L7:O7 Y7:AC7 Y10 V12:V14">
    <cfRule type="beginsWith" dxfId="4" priority="194" operator="beginsWith" text="AUJ">
      <formula>LEFT((O4),LEN("AUJ"))=("AUJ")</formula>
    </cfRule>
  </conditionalFormatting>
  <conditionalFormatting sqref="O4 R4:U16 V4:V10 L7:O7 Y7:AC7 Y10 V12:V14">
    <cfRule type="beginsWith" dxfId="5" priority="195" operator="beginsWith" text="REC">
      <formula>LEFT((O4),LEN("REC"))=("REC")</formula>
    </cfRule>
  </conditionalFormatting>
  <conditionalFormatting sqref="O4 R4:U16 V4:V10 L7:O7 Y7:AC7 Y10 V12:V14">
    <cfRule type="beginsWith" dxfId="6" priority="196" operator="beginsWith" text="CLI">
      <formula>LEFT((O4),LEN("CLI"))=("CLI")</formula>
    </cfRule>
  </conditionalFormatting>
  <conditionalFormatting sqref="O4 R4:U16 V4:V10 L7:O7 Y7:AC7 Y10 V12:V14">
    <cfRule type="beginsWith" dxfId="7" priority="197" operator="beginsWith" text="INT">
      <formula>LEFT((O4),LEN("INT"))=("INT")</formula>
    </cfRule>
  </conditionalFormatting>
  <conditionalFormatting sqref="O4 R4:U16 V4:V10 L7:O7 Y7:AC7 Y10 V12:V14">
    <cfRule type="beginsWith" dxfId="8" priority="198" operator="beginsWith" text="CLIC">
      <formula>LEFT((O4),LEN("CLIC"))=("CLIC")</formula>
    </cfRule>
  </conditionalFormatting>
  <conditionalFormatting sqref="R4:U16 V4:V10 AA4:AA16 AC4:AC16 Y5:Z7 AF6:AJ6 AB7 Y10 AF10:AI10 V12:V14 Z12">
    <cfRule type="beginsWith" dxfId="0" priority="199" operator="beginsWith" text="PRE">
      <formula>LEFT((R4),LEN("PRE"))=("PRE")</formula>
    </cfRule>
  </conditionalFormatting>
  <conditionalFormatting sqref="R4:U16 V4:V10 AA4:AA16 AC4:AC16 Y5:Z7 AF6:AJ6 AB7 Y10 AF10:AI10 V12:V14 Z12">
    <cfRule type="beginsWith" dxfId="1" priority="200" operator="beginsWith" text="VRE">
      <formula>LEFT((R4),LEN("VRE"))=("VRE")</formula>
    </cfRule>
  </conditionalFormatting>
  <conditionalFormatting sqref="R4:U16 V4:V10 AA4:AA16 AC4:AC16 Y5:Z7 AF6:AJ6 AB7 Y10 AF10:AI10 V12:V14 Z12">
    <cfRule type="beginsWith" dxfId="2" priority="201" operator="beginsWith" text="ONL">
      <formula>LEFT((R4),LEN("ONL"))=("ONL")</formula>
    </cfRule>
  </conditionalFormatting>
  <conditionalFormatting sqref="R4:U16 V4:V10 AA4:AA16 AC4:AC16 Y5:Z7 AF6:AJ6 AB7 Y10 AF10:AI10 V12:V14 Z12">
    <cfRule type="beginsWith" dxfId="3" priority="202" operator="beginsWith" text="ATR">
      <formula>LEFT((R4),LEN("ATR"))=("ATR")</formula>
    </cfRule>
  </conditionalFormatting>
  <conditionalFormatting sqref="R4:U16 V4:V10 AA4:AA16 AC4:AC16 Y5:Z7 AF6:AJ6 AB7 Y10 AF10:AI10 V12:V14 Z12">
    <cfRule type="beginsWith" dxfId="4" priority="203" operator="beginsWith" text="AUJ">
      <formula>LEFT((R4),LEN("AUJ"))=("AUJ")</formula>
    </cfRule>
  </conditionalFormatting>
  <conditionalFormatting sqref="R4:U16 V4:V10 AA4:AA16 AC4:AC16 Y5:Z7 AF6:AJ6 AB7 Y10 AF10:AI10 V12:V14 Z12">
    <cfRule type="beginsWith" dxfId="5" priority="204" operator="beginsWith" text="REC">
      <formula>LEFT((R4),LEN("REC"))=("REC")</formula>
    </cfRule>
  </conditionalFormatting>
  <conditionalFormatting sqref="R4:U16 V4:V10 AA4:AA16 AC4:AC16 Y5:Z7 AF6:AJ6 AB7 Y10 AF10:AI10 V12:V14 Z12">
    <cfRule type="beginsWith" dxfId="6" priority="205" operator="beginsWith" text="CLI">
      <formula>LEFT((R4),LEN("CLI"))=("CLI")</formula>
    </cfRule>
  </conditionalFormatting>
  <conditionalFormatting sqref="R4:U16 V4:V10 AA4:AA16 AC4:AC16 Y5:Z7 AF6:AJ6 AB7 Y10 AF10:AI10 V12:V14 Z12">
    <cfRule type="beginsWith" dxfId="7" priority="206" operator="beginsWith" text="INT">
      <formula>LEFT((R4),LEN("INT"))=("INT")</formula>
    </cfRule>
  </conditionalFormatting>
  <conditionalFormatting sqref="R4:U16 V4:V10 AA4:AA16 AC4:AC16 Y5:Z7 AF6:AJ6 AB7 Y10 AF10:AI10 V12:V14 Z12">
    <cfRule type="beginsWith" dxfId="8" priority="207" operator="beginsWith" text="CLIC">
      <formula>LEFT((R4),LEN("CLIC"))=("CLIC")</formula>
    </cfRule>
  </conditionalFormatting>
  <conditionalFormatting sqref="O4:O16 U5 H6 V6 AC6 AJ6 U7 T8">
    <cfRule type="beginsWith" dxfId="0" priority="208" operator="beginsWith" text="PRE">
      <formula>LEFT((O4),LEN("PRE"))=("PRE")</formula>
    </cfRule>
  </conditionalFormatting>
  <conditionalFormatting sqref="O4:O16 U5 H6 V6 AC6 AJ6 U7 T8">
    <cfRule type="beginsWith" dxfId="1" priority="209" operator="beginsWith" text="VRE">
      <formula>LEFT((O4),LEN("VRE"))=("VRE")</formula>
    </cfRule>
  </conditionalFormatting>
  <conditionalFormatting sqref="O4:O16 U5 H6 V6 AC6 AJ6 U7 T8">
    <cfRule type="beginsWith" dxfId="2" priority="210" operator="beginsWith" text="ONL">
      <formula>LEFT((O4),LEN("ONL"))=("ONL")</formula>
    </cfRule>
  </conditionalFormatting>
  <conditionalFormatting sqref="O4:O16 U5 H6 V6 AC6 AJ6 U7 T8">
    <cfRule type="beginsWith" dxfId="3" priority="211" operator="beginsWith" text="ATR">
      <formula>LEFT((O4),LEN("ATR"))=("ATR")</formula>
    </cfRule>
  </conditionalFormatting>
  <conditionalFormatting sqref="O4:O16 U5 H6 V6 AC6 AJ6 U7 T8">
    <cfRule type="beginsWith" dxfId="4" priority="212" operator="beginsWith" text="AUJ">
      <formula>LEFT((O4),LEN("AUJ"))=("AUJ")</formula>
    </cfRule>
  </conditionalFormatting>
  <conditionalFormatting sqref="O4:O16 U5 H6 V6 AC6 AJ6 U7 T8">
    <cfRule type="beginsWith" dxfId="5" priority="213" operator="beginsWith" text="REC">
      <formula>LEFT((O4),LEN("REC"))=("REC")</formula>
    </cfRule>
  </conditionalFormatting>
  <conditionalFormatting sqref="O4:O16 U5 H6 V6 AC6 AJ6 U7 T8">
    <cfRule type="beginsWith" dxfId="6" priority="214" operator="beginsWith" text="CLI">
      <formula>LEFT((O4),LEN("CLI"))=("CLI")</formula>
    </cfRule>
  </conditionalFormatting>
  <conditionalFormatting sqref="O4:O16 U5 H6 V6 AC6 AJ6 U7 T8">
    <cfRule type="beginsWith" dxfId="7" priority="215" operator="beginsWith" text="INT">
      <formula>LEFT((O4),LEN("INT"))=("INT")</formula>
    </cfRule>
  </conditionalFormatting>
  <conditionalFormatting sqref="L4:M16 N4:N8 O4:O16 R4:R9 V4:V7 AB4 S5:T8 U5:U7 E6:H6 Z6:AA7 AB6:AB9 AC6:AC7 AG6:AJ6 Y7 V9 N10:N12 Y10 V12:V14 AB12:AB14 R13:R14 N15">
    <cfRule type="beginsWith" dxfId="0" priority="216" operator="beginsWith" text="PRE">
      <formula>LEFT((L4),LEN("PRE"))=("PRE")</formula>
    </cfRule>
  </conditionalFormatting>
  <conditionalFormatting sqref="L4:M16 N4:N8 O4:O16 R4:R9 V4:V7 AB4 S5:T8 U5:U7 E6:H6 Z6:AA7 AB6:AB9 AC6:AC7 AG6:AJ6 Y7 V9 N10:N12 Y10 V12:V14 AB12:AB14 R13:R14 N15">
    <cfRule type="beginsWith" dxfId="1" priority="217" operator="beginsWith" text="VRE">
      <formula>LEFT((L4),LEN("VRE"))=("VRE")</formula>
    </cfRule>
  </conditionalFormatting>
  <conditionalFormatting sqref="L4:M16 N4:N8 O4:O16 R4:R9 V4:V7 AB4 S5:T8 U5:U7 E6:H6 Z6:AA7 AB6:AB9 AC6:AC7 AG6:AJ6 Y7 V9 N10:N12 Y10 V12:V14 AB12:AB14 R13:R14 N15">
    <cfRule type="beginsWith" dxfId="2" priority="218" operator="beginsWith" text="ONL">
      <formula>LEFT((L4),LEN("ONL"))=("ONL")</formula>
    </cfRule>
  </conditionalFormatting>
  <conditionalFormatting sqref="L4:M16 N4:N8 O4:O16 R4:R9 V4:V7 AB4 S5:T8 U5:U7 E6:H6 Z6:AA7 AB6:AB9 AC6:AC7 AG6:AJ6 Y7 V9 N10:N12 Y10 V12:V14 AB12:AB14 R13:R14 N15">
    <cfRule type="beginsWith" dxfId="3" priority="219" operator="beginsWith" text="ATR">
      <formula>LEFT((L4),LEN("ATR"))=("ATR")</formula>
    </cfRule>
  </conditionalFormatting>
  <conditionalFormatting sqref="L4:M16 N4:N8 O4:O16 R4:R9 V4:V7 AB4 S5:T8 U5:U7 E6:H6 Z6:AA7 AB6:AB9 AC6:AC7 AG6:AJ6 Y7 V9 N10:N12 Y10 V12:V14 AB12:AB14 R13:R14 N15">
    <cfRule type="beginsWith" dxfId="4" priority="220" operator="beginsWith" text="AUJ">
      <formula>LEFT((L4),LEN("AUJ"))=("AUJ")</formula>
    </cfRule>
  </conditionalFormatting>
  <conditionalFormatting sqref="L4:M16 N4:N8 O4:O16 R4:R9 V4:V7 AB4 S5:T8 U5:U7 E6:H6 Z6:AA7 AB6:AB9 AC6:AC7 AG6:AJ6 Y7 V9 N10:N12 Y10 V12:V14 AB12:AB14 R13:R14 N15">
    <cfRule type="beginsWith" dxfId="5" priority="221" operator="beginsWith" text="REC">
      <formula>LEFT((L4),LEN("REC"))=("REC")</formula>
    </cfRule>
  </conditionalFormatting>
  <conditionalFormatting sqref="L4:M16 N4:N8 O4:O16 R4:R9 V4:V7 AB4 S5:T8 U5:U7 E6:H6 Z6:AA7 AB6:AB9 AC6:AC7 AG6:AJ6 Y7 V9 N10:N12 Y10 V12:V14 AB12:AB14 R13:R14 N15">
    <cfRule type="beginsWith" dxfId="6" priority="222" operator="beginsWith" text="CLI">
      <formula>LEFT((L4),LEN("CLI"))=("CLI")</formula>
    </cfRule>
  </conditionalFormatting>
  <conditionalFormatting sqref="L4:M16 N4:N8 O4:O16 R4:R9 V4:V7 AB4 S5:T8 U5:U7 E6:H6 Z6:AA7 AB6:AB9 AC6:AC7 AG6:AJ6 Y7 V9 N10:N12 Y10 V12:V14 AB12:AB14 R13:R14 N15">
    <cfRule type="beginsWith" dxfId="7" priority="223" operator="beginsWith" text="INT">
      <formula>LEFT((L4),LEN("INT"))=("INT")</formula>
    </cfRule>
  </conditionalFormatting>
  <conditionalFormatting sqref="L4:M16 N4:N8 O4:O16 R4:R9 V4:V7 AB4 S5:T8 U5:U7 E6:H6 Z6:AA7 AB6:AB9 AC6:AC7 AG6:AJ6 Y7 V9 N10:N12 Y10 V12:V14 AB12:AB14 R13:R14 N15">
    <cfRule type="beginsWith" dxfId="8" priority="224" operator="beginsWith" text="CLIC">
      <formula>LEFT((L4),LEN("CLIC"))=("CLIC")</formula>
    </cfRule>
  </conditionalFormatting>
  <conditionalFormatting sqref="L4:M16 N4:N8 O4:O16 R4:R9 V4:V7 AB4 S5:T8 U5:U7 E6:H6 Z6:AA7 AB6:AB9 AC6:AC7 AG6:AJ6 Y7 V9 N10:N12 Y10 V12:V14 AB12:AB14 R13:R14 N15">
    <cfRule type="beginsWith" dxfId="0" priority="225" operator="beginsWith" text="PRE">
      <formula>LEFT((L4),LEN("PRE"))=("PRE")</formula>
    </cfRule>
  </conditionalFormatting>
  <conditionalFormatting sqref="L4:M16 N4:N8 O4:O16 R4:R9 V4:V7 AB4 S5:T8 U5:U7 E6:H6 Z6:AA7 AB6:AB9 AC6:AC7 AG6:AJ6 Y7 V9 N10:N12 Y10 V12:V14 AB12:AB14 R13:R14 N15">
    <cfRule type="beginsWith" dxfId="1" priority="226" operator="beginsWith" text="VRE">
      <formula>LEFT((L4),LEN("VRE"))=("VRE")</formula>
    </cfRule>
  </conditionalFormatting>
  <conditionalFormatting sqref="L4:M16 N4:N8 O4:O16 R4:R9 V4:V7 AB4 S5:T8 U5:U7 E6:H6 Z6:AA7 AB6:AB9 AC6:AC7 AG6:AJ6 Y7 V9 N10:N12 Y10 V12:V14 AB12:AB14 R13:R14 N15">
    <cfRule type="beginsWith" dxfId="2" priority="227" operator="beginsWith" text="ONL">
      <formula>LEFT((L4),LEN("ONL"))=("ONL")</formula>
    </cfRule>
  </conditionalFormatting>
  <conditionalFormatting sqref="L4:M16 N4:N8 O4:O16 R4:R9 V4:V7 AB4 S5:T8 U5:U7 E6:H6 Z6:AA7 AB6:AB9 AC6:AC7 AG6:AJ6 Y7 V9 N10:N12 Y10 V12:V14 AB12:AB14 R13:R14 N15">
    <cfRule type="beginsWith" dxfId="3" priority="228" operator="beginsWith" text="ATR">
      <formula>LEFT((L4),LEN("ATR"))=("ATR")</formula>
    </cfRule>
  </conditionalFormatting>
  <conditionalFormatting sqref="L4:M16 N4:N8 O4:O16 R4:R9 V4:V7 AB4 S5:T8 U5:U7 E6:H6 Z6:AA7 AB6:AB9 AC6:AC7 AG6:AJ6 Y7 V9 N10:N12 Y10 V12:V14 AB12:AB14 R13:R14 N15">
    <cfRule type="beginsWith" dxfId="4" priority="229" operator="beginsWith" text="AUJ">
      <formula>LEFT((L4),LEN("AUJ"))=("AUJ")</formula>
    </cfRule>
  </conditionalFormatting>
  <conditionalFormatting sqref="L4:M16 N4:N8 O4:O16 R4:R9 V4:V7 AB4 S5:T8 U5:U7 E6:H6 Z6:AA7 AB6:AB9 AC6:AC7 AG6:AJ6 Y7 V9 N10:N12 Y10 V12:V14 AB12:AB14 R13:R14 N15">
    <cfRule type="beginsWith" dxfId="5" priority="230" operator="beginsWith" text="REC">
      <formula>LEFT((L4),LEN("REC"))=("REC")</formula>
    </cfRule>
  </conditionalFormatting>
  <conditionalFormatting sqref="L4:M16 N4:N8 O4:O16 R4:R9 V4:V7 AB4 S5:T8 U5:U7 E6:H6 Z6:AA7 AB6:AB9 AC6:AC7 AG6:AJ6 Y7 V9 N10:N12 Y10 V12:V14 AB12:AB14 R13:R14 N15">
    <cfRule type="beginsWith" dxfId="6" priority="231" operator="beginsWith" text="CLI">
      <formula>LEFT((L4),LEN("CLI"))=("CLI")</formula>
    </cfRule>
  </conditionalFormatting>
  <conditionalFormatting sqref="L4:M16 N4:N8 O4:O16 R4:R9 V4:V7 AB4 S5:T8 U5:U7 E6:H6 Z6:AA7 AB6:AB9 AC6:AC7 AG6:AJ6 Y7 V9 N10:N12 Y10 V12:V14 AB12:AB14 R13:R14 N15">
    <cfRule type="beginsWith" dxfId="7" priority="232" operator="beginsWith" text="INT">
      <formula>LEFT((L4),LEN("INT"))=("INT")</formula>
    </cfRule>
  </conditionalFormatting>
  <conditionalFormatting sqref="L4:M16 N4:N8 O4:O16 R4:R9 V4:V7 AB4 S5:T8 U5:U7 E6:H6 Z6:AA7 AB6:AB9 AC6:AC7 AG6:AJ6 Y7 V9 N10:N12 Y10 V12:V14 AB12:AB14 R13:R14 N15">
    <cfRule type="beginsWith" dxfId="0" priority="233" operator="beginsWith" text="PRE">
      <formula>LEFT((L4),LEN("PRE"))=("PRE")</formula>
    </cfRule>
  </conditionalFormatting>
  <conditionalFormatting sqref="L4:M16 N4:N8 O4:O16 R4:R9 V4:V7 AB4 S5:T8 U5:U7 E6:H6 Z6:AA7 AB6:AB9 AC6:AC7 AG6:AJ6 Y7 V9 N10:N12 Y10 V12:V14 AB12:AB14 R13:R14 N15">
    <cfRule type="beginsWith" dxfId="1" priority="234" operator="beginsWith" text="VRE">
      <formula>LEFT((L4),LEN("VRE"))=("VRE")</formula>
    </cfRule>
  </conditionalFormatting>
  <conditionalFormatting sqref="L4:M16 N4:N8 O4:O16 R4:R9 V4:V7 AB4 S5:T8 U5:U7 E6:H6 Z6:AA7 AB6:AB9 AC6:AC7 AG6:AJ6 Y7 V9 N10:N12 Y10 V12:V14 AB12:AB14 R13:R14 N15">
    <cfRule type="beginsWith" dxfId="2" priority="235" operator="beginsWith" text="ONL">
      <formula>LEFT((L4),LEN("ONL"))=("ONL")</formula>
    </cfRule>
  </conditionalFormatting>
  <conditionalFormatting sqref="L4:M16 N4:N8 O4:O16 R4:R9 V4:V7 AB4 S5:T8 U5:U7 E6:H6 Z6:AA7 AB6:AB9 AC6:AC7 AG6:AJ6 Y7 V9 N10:N12 Y10 V12:V14 AB12:AB14 R13:R14 N15">
    <cfRule type="beginsWith" dxfId="3" priority="236" operator="beginsWith" text="ATR">
      <formula>LEFT((L4),LEN("ATR"))=("ATR")</formula>
    </cfRule>
  </conditionalFormatting>
  <conditionalFormatting sqref="L4:M16 N4:N8 O4:O16 R4:R9 V4:V7 AB4 S5:T8 U5:U7 E6:H6 Z6:AA7 AB6:AB9 AC6:AC7 AG6:AJ6 Y7 V9 N10:N12 Y10 V12:V14 AB12:AB14 R13:R14 N15">
    <cfRule type="beginsWith" dxfId="4" priority="237" operator="beginsWith" text="AUJ">
      <formula>LEFT((L4),LEN("AUJ"))=("AUJ")</formula>
    </cfRule>
  </conditionalFormatting>
  <conditionalFormatting sqref="L4:M16 N4:N8 O4:O16 R4:R9 V4:V7 AB4 S5:T8 U5:U7 E6:H6 Z6:AA7 AB6:AB9 AC6:AC7 AG6:AJ6 Y7 V9 N10:N12 Y10 V12:V14 AB12:AB14 R13:R14 N15">
    <cfRule type="beginsWith" dxfId="5" priority="238" operator="beginsWith" text="REC">
      <formula>LEFT((L4),LEN("REC"))=("REC")</formula>
    </cfRule>
  </conditionalFormatting>
  <conditionalFormatting sqref="L4:M16 N4:N8 O4:O16 R4:R9 V4:V7 AB4 S5:T8 U5:U7 E6:H6 Z6:AA7 AB6:AB9 AC6:AC7 AG6:AJ6 Y7 V9 N10:N12 Y10 V12:V14 AB12:AB14 R13:R14 N15">
    <cfRule type="beginsWith" dxfId="6" priority="239" operator="beginsWith" text="CLI">
      <formula>LEFT((L4),LEN("CLI"))=("CLI")</formula>
    </cfRule>
  </conditionalFormatting>
  <conditionalFormatting sqref="L4:M16 N4:N8 O4:O16 R4:R9 V4:V7 AB4 S5:T8 U5:U7 E6:H6 Z6:AA7 AB6:AB9 AC6:AC7 AG6:AJ6 Y7 V9 N10:N12 Y10 V12:V14 AB12:AB14 R13:R14 N15">
    <cfRule type="beginsWith" dxfId="7" priority="240" operator="beginsWith" text="INT">
      <formula>LEFT((L4),LEN("INT"))=("INT")</formula>
    </cfRule>
  </conditionalFormatting>
  <conditionalFormatting sqref="L4:M16 N4:N8 O4:O16 R4:R9 V4:V7 AB4 S5:T8 U5:U7 E6:H6 Z6:AA7 AB6:AB9 AC6:AC7 AG6:AJ6 Y7 V9 N10:N12 Y10 V12:V14 AB12:AB14 R13:R14 N15">
    <cfRule type="beginsWith" dxfId="0" priority="241" operator="beginsWith" text="PRE">
      <formula>LEFT((L4),LEN("PRE"))=("PRE")</formula>
    </cfRule>
  </conditionalFormatting>
  <conditionalFormatting sqref="L4:M16 N4:N8 O4:O16 R4:R9 V4:V7 AB4 S5:T8 U5:U7 E6:H6 Z6:AA7 AB6:AB9 AC6:AC7 AG6:AJ6 Y7 V9 N10:N12 Y10 V12:V14 AB12:AB14 R13:R14 N15">
    <cfRule type="beginsWith" dxfId="1" priority="242" operator="beginsWith" text="VRE">
      <formula>LEFT((L4),LEN("VRE"))=("VRE")</formula>
    </cfRule>
  </conditionalFormatting>
  <conditionalFormatting sqref="L4:M16 N4:N8 O4:O16 R4:R9 V4:V7 AB4 S5:T8 U5:U7 E6:H6 Z6:AA7 AB6:AB9 AC6:AC7 AG6:AJ6 Y7 V9 N10:N12 Y10 V12:V14 AB12:AB14 R13:R14 N15">
    <cfRule type="beginsWith" dxfId="2" priority="243" operator="beginsWith" text="ONL">
      <formula>LEFT((L4),LEN("ONL"))=("ONL")</formula>
    </cfRule>
  </conditionalFormatting>
  <conditionalFormatting sqref="L4:M16 N4:N8 O4:O16 R4:R9 V4:V7 AB4 S5:T8 U5:U7 E6:H6 Z6:AA7 AB6:AB9 AC6:AC7 AG6:AJ6 Y7 V9 N10:N12 Y10 V12:V14 AB12:AB14 R13:R14 N15">
    <cfRule type="beginsWith" dxfId="3" priority="244" operator="beginsWith" text="ATR">
      <formula>LEFT((L4),LEN("ATR"))=("ATR")</formula>
    </cfRule>
  </conditionalFormatting>
  <conditionalFormatting sqref="L4:M16 N4:N8 O4:O16 R4:R9 V4:V7 AB4 S5:T8 U5:U7 E6:H6 Z6:AA7 AB6:AB9 AC6:AC7 AG6:AJ6 Y7 V9 N10:N12 Y10 V12:V14 AB12:AB14 R13:R14 N15">
    <cfRule type="beginsWith" dxfId="4" priority="245" operator="beginsWith" text="AUJ">
      <formula>LEFT((L4),LEN("AUJ"))=("AUJ")</formula>
    </cfRule>
  </conditionalFormatting>
  <conditionalFormatting sqref="L4:M16 N4:N8 O4:O16 R4:R9 V4:V7 AB4 S5:T8 U5:U7 E6:H6 Z6:AA7 AB6:AB9 AC6:AC7 AG6:AJ6 Y7 V9 N10:N12 Y10 V12:V14 AB12:AB14 R13:R14 N15">
    <cfRule type="beginsWith" dxfId="5" priority="246" operator="beginsWith" text="REC">
      <formula>LEFT((L4),LEN("REC"))=("REC")</formula>
    </cfRule>
  </conditionalFormatting>
  <conditionalFormatting sqref="L4:M16 N4:N8 O4:O16 R4:R9 V4:V7 AB4 S5:T8 U5:U7 E6:H6 Z6:AA7 AB6:AB9 AC6:AC7 AG6:AJ6 Y7 V9 N10:N12 Y10 V12:V14 AB12:AB14 R13:R14 N15">
    <cfRule type="beginsWith" dxfId="6" priority="247" operator="beginsWith" text="CLI">
      <formula>LEFT((L4),LEN("CLI"))=("CLI")</formula>
    </cfRule>
  </conditionalFormatting>
  <conditionalFormatting sqref="L4:M16 N4:N8 O4:O16 R4:R9 V4:V7 AB4 S5:T8 U5:U7 E6:H6 Z6:AA7 AB6:AB9 AC6:AC7 AG6:AJ6 Y7 V9 N10:N12 Y10 V12:V14 AB12:AB14 R13:R14 N15">
    <cfRule type="beginsWith" dxfId="7" priority="248" operator="beginsWith" text="INT">
      <formula>LEFT((L4),LEN("INT"))=("INT")</formula>
    </cfRule>
  </conditionalFormatting>
  <conditionalFormatting sqref="T4:T16 U4:U7 AH6:AJ6 U9:U16">
    <cfRule type="beginsWith" dxfId="0" priority="249" operator="beginsWith" text="PRE">
      <formula>LEFT((T4),LEN("PRE"))=("PRE")</formula>
    </cfRule>
  </conditionalFormatting>
  <conditionalFormatting sqref="T4:T16 U4:U7 AH6:AJ6 U9:U16">
    <cfRule type="beginsWith" dxfId="1" priority="250" operator="beginsWith" text="VRE">
      <formula>LEFT((T4),LEN("VRE"))=("VRE")</formula>
    </cfRule>
  </conditionalFormatting>
  <conditionalFormatting sqref="T4:T16 U4:U7 AH6:AJ6 U9:U16">
    <cfRule type="beginsWith" dxfId="2" priority="251" operator="beginsWith" text="ONL">
      <formula>LEFT((T4),LEN("ONL"))=("ONL")</formula>
    </cfRule>
  </conditionalFormatting>
  <conditionalFormatting sqref="T4:T16 U4:U7 AH6:AJ6 U9:U16">
    <cfRule type="beginsWith" dxfId="3" priority="252" operator="beginsWith" text="ATR">
      <formula>LEFT((T4),LEN("ATR"))=("ATR")</formula>
    </cfRule>
  </conditionalFormatting>
  <conditionalFormatting sqref="T4:T16 U4:U7 AH6:AJ6 U9:U16">
    <cfRule type="beginsWith" dxfId="4" priority="253" operator="beginsWith" text="AUJ">
      <formula>LEFT((T4),LEN("AUJ"))=("AUJ")</formula>
    </cfRule>
  </conditionalFormatting>
  <conditionalFormatting sqref="T4:T16 U4:U7 AH6:AJ6 U9:U16">
    <cfRule type="beginsWith" dxfId="5" priority="254" operator="beginsWith" text="REC">
      <formula>LEFT((T4),LEN("REC"))=("REC")</formula>
    </cfRule>
  </conditionalFormatting>
  <conditionalFormatting sqref="T4:T16 U4:U7 AH6:AJ6 U9:U16">
    <cfRule type="beginsWith" dxfId="6" priority="255" operator="beginsWith" text="CLI">
      <formula>LEFT((T4),LEN("CLI"))=("CLI")</formula>
    </cfRule>
  </conditionalFormatting>
  <conditionalFormatting sqref="T4:T16 U4:U7 AH6:AJ6 U9:U16">
    <cfRule type="beginsWith" dxfId="7" priority="256" operator="beginsWith" text="INT">
      <formula>LEFT((T4),LEN("INT"))=("INT")</formula>
    </cfRule>
  </conditionalFormatting>
  <conditionalFormatting sqref="R4:U16 V4:V10 AF6:AJ6 Y7:AC7 Y10 V12:V14">
    <cfRule type="beginsWith" dxfId="0" priority="257" operator="beginsWith" text="PRE">
      <formula>LEFT((R4),LEN("PRE"))=("PRE")</formula>
    </cfRule>
  </conditionalFormatting>
  <conditionalFormatting sqref="R4:U16 V4:V10 AF6:AJ6 Y7:AC7 Y10 V12:V14">
    <cfRule type="beginsWith" dxfId="1" priority="258" operator="beginsWith" text="VRE">
      <formula>LEFT((R4),LEN("VRE"))=("VRE")</formula>
    </cfRule>
  </conditionalFormatting>
  <conditionalFormatting sqref="R4:U16 V4:V10 AF6:AJ6 Y7:AC7 Y10 V12:V14">
    <cfRule type="beginsWith" dxfId="2" priority="259" operator="beginsWith" text="ONL">
      <formula>LEFT((R4),LEN("ONL"))=("ONL")</formula>
    </cfRule>
  </conditionalFormatting>
  <conditionalFormatting sqref="R4:U16 V4:V10 AF6:AJ6 Y7:AC7 Y10 V12:V14">
    <cfRule type="beginsWith" dxfId="3" priority="260" operator="beginsWith" text="ATR">
      <formula>LEFT((R4),LEN("ATR"))=("ATR")</formula>
    </cfRule>
  </conditionalFormatting>
  <conditionalFormatting sqref="R4:U16 V4:V10 AF6:AJ6 Y7:AC7 Y10 V12:V14">
    <cfRule type="beginsWith" dxfId="4" priority="261" operator="beginsWith" text="AUJ">
      <formula>LEFT((R4),LEN("AUJ"))=("AUJ")</formula>
    </cfRule>
  </conditionalFormatting>
  <conditionalFormatting sqref="R4:U16 V4:V10 AF6:AJ6 Y7:AC7 Y10 V12:V14">
    <cfRule type="beginsWith" dxfId="5" priority="262" operator="beginsWith" text="REC">
      <formula>LEFT((R4),LEN("REC"))=("REC")</formula>
    </cfRule>
  </conditionalFormatting>
  <conditionalFormatting sqref="R4:U16 V4:V10 AF6:AJ6 Y7:AC7 Y10 V12:V14">
    <cfRule type="beginsWith" dxfId="6" priority="263" operator="beginsWith" text="CLI">
      <formula>LEFT((R4),LEN("CLI"))=("CLI")</formula>
    </cfRule>
  </conditionalFormatting>
  <conditionalFormatting sqref="R4:U16 V4:V10 AF6:AJ6 Y7:AC7 Y10 V12:V14">
    <cfRule type="beginsWith" dxfId="7" priority="264" operator="beginsWith" text="INT">
      <formula>LEFT((R4),LEN("INT"))=("INT")</formula>
    </cfRule>
  </conditionalFormatting>
  <conditionalFormatting sqref="R4:U16 V4:V10 AF6:AJ6 Y7:AC7 Y10 V12:V14">
    <cfRule type="beginsWith" dxfId="8" priority="265" operator="beginsWith" text="CLIC">
      <formula>LEFT((R4),LEN("CLIC"))=("CLIC")</formula>
    </cfRule>
  </conditionalFormatting>
  <conditionalFormatting sqref="R4:U16 V4:V10 AF6:AJ6 Y7:AC7 Y10 V12:V14">
    <cfRule type="beginsWith" dxfId="0" priority="266" operator="beginsWith" text="PRE">
      <formula>LEFT((R4),LEN("PRE"))=("PRE")</formula>
    </cfRule>
  </conditionalFormatting>
  <conditionalFormatting sqref="R4:U16 V4:V10 AF6:AJ6 Y7:AC7 Y10 V12:V14">
    <cfRule type="beginsWith" dxfId="1" priority="267" operator="beginsWith" text="VRE">
      <formula>LEFT((R4),LEN("VRE"))=("VRE")</formula>
    </cfRule>
  </conditionalFormatting>
  <conditionalFormatting sqref="R4:U16 V4:V10 AF6:AJ6 Y7:AC7 Y10 V12:V14">
    <cfRule type="beginsWith" dxfId="2" priority="268" operator="beginsWith" text="ONL">
      <formula>LEFT((R4),LEN("ONL"))=("ONL")</formula>
    </cfRule>
  </conditionalFormatting>
  <conditionalFormatting sqref="R4:U16 V4:V10 AF6:AJ6 Y7:AC7 Y10 V12:V14">
    <cfRule type="beginsWith" dxfId="3" priority="269" operator="beginsWith" text="ATR">
      <formula>LEFT((R4),LEN("ATR"))=("ATR")</formula>
    </cfRule>
  </conditionalFormatting>
  <conditionalFormatting sqref="R4:U16 V4:V10 AF6:AJ6 Y7:AC7 Y10 V12:V14">
    <cfRule type="beginsWith" dxfId="4" priority="270" operator="beginsWith" text="AUJ">
      <formula>LEFT((R4),LEN("AUJ"))=("AUJ")</formula>
    </cfRule>
  </conditionalFormatting>
  <conditionalFormatting sqref="R4:U16 V4:V10 AF6:AJ6 Y7:AC7 Y10 V12:V14">
    <cfRule type="beginsWith" dxfId="5" priority="271" operator="beginsWith" text="REC">
      <formula>LEFT((R4),LEN("REC"))=("REC")</formula>
    </cfRule>
  </conditionalFormatting>
  <conditionalFormatting sqref="R4:U16 V4:V10 AF6:AJ6 Y7:AC7 Y10 V12:V14">
    <cfRule type="beginsWith" dxfId="6" priority="272" operator="beginsWith" text="CLI">
      <formula>LEFT((R4),LEN("CLI"))=("CLI")</formula>
    </cfRule>
  </conditionalFormatting>
  <conditionalFormatting sqref="R4:U16 V4:V10 AF6:AJ6 Y7:AC7 Y10 V12:V14">
    <cfRule type="beginsWith" dxfId="7" priority="273" operator="beginsWith" text="INT">
      <formula>LEFT((R4),LEN("INT"))=("INT")</formula>
    </cfRule>
  </conditionalFormatting>
  <conditionalFormatting sqref="R4:U16 V4:V10 AF6:AJ6 Y7:AC7 Y10 V12:V14">
    <cfRule type="beginsWith" dxfId="0" priority="274" operator="beginsWith" text="PRE">
      <formula>LEFT((R4),LEN("PRE"))=("PRE")</formula>
    </cfRule>
  </conditionalFormatting>
  <conditionalFormatting sqref="R4:U16 V4:V10 AF6:AJ6 Y7:AC7 Y10 V12:V14">
    <cfRule type="beginsWith" dxfId="1" priority="275" operator="beginsWith" text="VRE">
      <formula>LEFT((R4),LEN("VRE"))=("VRE")</formula>
    </cfRule>
  </conditionalFormatting>
  <conditionalFormatting sqref="R4:U16 V4:V10 AF6:AJ6 Y7:AC7 Y10 V12:V14">
    <cfRule type="beginsWith" dxfId="2" priority="276" operator="beginsWith" text="ONL">
      <formula>LEFT((R4),LEN("ONL"))=("ONL")</formula>
    </cfRule>
  </conditionalFormatting>
  <conditionalFormatting sqref="R4:U16 V4:V10 AF6:AJ6 Y7:AC7 Y10 V12:V14">
    <cfRule type="beginsWith" dxfId="3" priority="277" operator="beginsWith" text="ATR">
      <formula>LEFT((R4),LEN("ATR"))=("ATR")</formula>
    </cfRule>
  </conditionalFormatting>
  <conditionalFormatting sqref="R4:U16 V4:V10 AF6:AJ6 Y7:AC7 Y10 V12:V14">
    <cfRule type="beginsWith" dxfId="4" priority="278" operator="beginsWith" text="AUJ">
      <formula>LEFT((R4),LEN("AUJ"))=("AUJ")</formula>
    </cfRule>
  </conditionalFormatting>
  <conditionalFormatting sqref="R4:U16 V4:V10 AF6:AJ6 Y7:AC7 Y10 V12:V14">
    <cfRule type="beginsWith" dxfId="5" priority="279" operator="beginsWith" text="REC">
      <formula>LEFT((R4),LEN("REC"))=("REC")</formula>
    </cfRule>
  </conditionalFormatting>
  <conditionalFormatting sqref="R4:U16 V4:V10 AF6:AJ6 Y7:AC7 Y10 V12:V14">
    <cfRule type="beginsWith" dxfId="6" priority="280" operator="beginsWith" text="CLI">
      <formula>LEFT((R4),LEN("CLI"))=("CLI")</formula>
    </cfRule>
  </conditionalFormatting>
  <conditionalFormatting sqref="R4:U16 V4:V10 AF6:AJ6 Y7:AC7 Y10 V12:V14">
    <cfRule type="beginsWith" dxfId="7" priority="281" operator="beginsWith" text="INT">
      <formula>LEFT((R4),LEN("INT"))=("INT")</formula>
    </cfRule>
  </conditionalFormatting>
  <conditionalFormatting sqref="R4:U16 V4:V10 AF6:AJ6 Y7:AC7 Y10 V12:V14">
    <cfRule type="beginsWith" dxfId="0" priority="282" operator="beginsWith" text="PRE">
      <formula>LEFT((R4),LEN("PRE"))=("PRE")</formula>
    </cfRule>
  </conditionalFormatting>
  <conditionalFormatting sqref="R4:U16 V4:V10 AF6:AJ6 Y7:AC7 Y10 V12:V14">
    <cfRule type="beginsWith" dxfId="1" priority="283" operator="beginsWith" text="VRE">
      <formula>LEFT((R4),LEN("VRE"))=("VRE")</formula>
    </cfRule>
  </conditionalFormatting>
  <conditionalFormatting sqref="R4:U16 V4:V10 AF6:AJ6 Y7:AC7 Y10 V12:V14">
    <cfRule type="beginsWith" dxfId="2" priority="284" operator="beginsWith" text="ONL">
      <formula>LEFT((R4),LEN("ONL"))=("ONL")</formula>
    </cfRule>
  </conditionalFormatting>
  <conditionalFormatting sqref="R4:U16 V4:V10 AF6:AJ6 Y7:AC7 Y10 V12:V14">
    <cfRule type="beginsWith" dxfId="3" priority="285" operator="beginsWith" text="ATR">
      <formula>LEFT((R4),LEN("ATR"))=("ATR")</formula>
    </cfRule>
  </conditionalFormatting>
  <conditionalFormatting sqref="R4:U16 V4:V10 AF6:AJ6 Y7:AC7 Y10 V12:V14">
    <cfRule type="beginsWith" dxfId="4" priority="286" operator="beginsWith" text="AUJ">
      <formula>LEFT((R4),LEN("AUJ"))=("AUJ")</formula>
    </cfRule>
  </conditionalFormatting>
  <conditionalFormatting sqref="R4:U16 V4:V10 AF6:AJ6 Y7:AC7 Y10 V12:V14">
    <cfRule type="beginsWith" dxfId="5" priority="287" operator="beginsWith" text="REC">
      <formula>LEFT((R4),LEN("REC"))=("REC")</formula>
    </cfRule>
  </conditionalFormatting>
  <conditionalFormatting sqref="R4:U16 V4:V10 AF6:AJ6 Y7:AC7 Y10 V12:V14">
    <cfRule type="beginsWith" dxfId="6" priority="288" operator="beginsWith" text="CLI">
      <formula>LEFT((R4),LEN("CLI"))=("CLI")</formula>
    </cfRule>
  </conditionalFormatting>
  <conditionalFormatting sqref="R4:U16 V4:V10 AF6:AJ6 Y7:AC7 Y10 V12:V14">
    <cfRule type="beginsWith" dxfId="7" priority="289" operator="beginsWith" text="INT">
      <formula>LEFT((R4),LEN("INT"))=("INT")</formula>
    </cfRule>
  </conditionalFormatting>
  <conditionalFormatting sqref="H4:H16 V6">
    <cfRule type="beginsWith" dxfId="0" priority="290" operator="beginsWith" text="PRE">
      <formula>LEFT((H4),LEN("PRE"))=("PRE")</formula>
    </cfRule>
  </conditionalFormatting>
  <conditionalFormatting sqref="H4:H16 V6">
    <cfRule type="beginsWith" dxfId="1" priority="291" operator="beginsWith" text="VRE">
      <formula>LEFT((H4),LEN("VRE"))=("VRE")</formula>
    </cfRule>
  </conditionalFormatting>
  <conditionalFormatting sqref="H4:H16 V6">
    <cfRule type="beginsWith" dxfId="2" priority="292" operator="beginsWith" text="ONL">
      <formula>LEFT((H4),LEN("ONL"))=("ONL")</formula>
    </cfRule>
  </conditionalFormatting>
  <conditionalFormatting sqref="H4:H16 V6">
    <cfRule type="beginsWith" dxfId="3" priority="293" operator="beginsWith" text="ATR">
      <formula>LEFT((H4),LEN("ATR"))=("ATR")</formula>
    </cfRule>
  </conditionalFormatting>
  <conditionalFormatting sqref="H4:H16 V6">
    <cfRule type="beginsWith" dxfId="4" priority="294" operator="beginsWith" text="AUJ">
      <formula>LEFT((H4),LEN("AUJ"))=("AUJ")</formula>
    </cfRule>
  </conditionalFormatting>
  <conditionalFormatting sqref="H4:H16 V6">
    <cfRule type="beginsWith" dxfId="5" priority="295" operator="beginsWith" text="REC">
      <formula>LEFT((H4),LEN("REC"))=("REC")</formula>
    </cfRule>
  </conditionalFormatting>
  <conditionalFormatting sqref="H4:H16 V6">
    <cfRule type="beginsWith" dxfId="6" priority="296" operator="beginsWith" text="CLI">
      <formula>LEFT((H4),LEN("CLI"))=("CLI")</formula>
    </cfRule>
  </conditionalFormatting>
  <conditionalFormatting sqref="H4:H16 V6">
    <cfRule type="beginsWith" dxfId="7" priority="297" operator="beginsWith" text="INT">
      <formula>LEFT((H4),LEN("INT"))=("INT")</formula>
    </cfRule>
  </conditionalFormatting>
  <conditionalFormatting sqref="H4:H16 V6">
    <cfRule type="beginsWith" dxfId="8" priority="298" operator="beginsWith" text="CLIC">
      <formula>LEFT((H4),LEN("CLIC"))=("CLIC")</formula>
    </cfRule>
  </conditionalFormatting>
  <conditionalFormatting sqref="R4:U16 V4:V10 Y7:AC7 Y10 V12:V14">
    <cfRule type="beginsWith" dxfId="0" priority="299" operator="beginsWith" text="PRE">
      <formula>LEFT((R4),LEN("PRE"))=("PRE")</formula>
    </cfRule>
  </conditionalFormatting>
  <conditionalFormatting sqref="R4:U16 V4:V10 Y7:AC7 Y10 V12:V14">
    <cfRule type="beginsWith" dxfId="1" priority="300" operator="beginsWith" text="VRE">
      <formula>LEFT((R4),LEN("VRE"))=("VRE")</formula>
    </cfRule>
  </conditionalFormatting>
  <conditionalFormatting sqref="R4:U16 V4:V10 Y7:AC7 Y10 V12:V14">
    <cfRule type="beginsWith" dxfId="2" priority="301" operator="beginsWith" text="ONL">
      <formula>LEFT((R4),LEN("ONL"))=("ONL")</formula>
    </cfRule>
  </conditionalFormatting>
  <conditionalFormatting sqref="R4:U16 V4:V10 Y7:AC7 Y10 V12:V14">
    <cfRule type="beginsWith" dxfId="3" priority="302" operator="beginsWith" text="ATR">
      <formula>LEFT((R4),LEN("ATR"))=("ATR")</formula>
    </cfRule>
  </conditionalFormatting>
  <conditionalFormatting sqref="R4:U16 V4:V10 Y7:AC7 Y10 V12:V14">
    <cfRule type="beginsWith" dxfId="4" priority="303" operator="beginsWith" text="AUJ">
      <formula>LEFT((R4),LEN("AUJ"))=("AUJ")</formula>
    </cfRule>
  </conditionalFormatting>
  <conditionalFormatting sqref="R4:U16 V4:V10 Y7:AC7 Y10 V12:V14">
    <cfRule type="beginsWith" dxfId="5" priority="304" operator="beginsWith" text="REC">
      <formula>LEFT((R4),LEN("REC"))=("REC")</formula>
    </cfRule>
  </conditionalFormatting>
  <conditionalFormatting sqref="R4:U16 V4:V10 Y7:AC7 Y10 V12:V14">
    <cfRule type="beginsWith" dxfId="6" priority="305" operator="beginsWith" text="CLI">
      <formula>LEFT((R4),LEN("CLI"))=("CLI")</formula>
    </cfRule>
  </conditionalFormatting>
  <conditionalFormatting sqref="R4:U16 V4:V10 Y7:AC7 Y10 V12:V14">
    <cfRule type="beginsWith" dxfId="7" priority="306" operator="beginsWith" text="INT">
      <formula>LEFT((R4),LEN("INT"))=("INT")</formula>
    </cfRule>
  </conditionalFormatting>
  <conditionalFormatting sqref="R4:U16 V4:V10 Y7:AC7 Y10 V12:V14">
    <cfRule type="beginsWith" dxfId="8" priority="307" operator="beginsWith" text="CLIC">
      <formula>LEFT((R4),LEN("CLIC"))=("CLIC")</formula>
    </cfRule>
  </conditionalFormatting>
  <conditionalFormatting sqref="Z4:AC16 AF4:AJ16 Y10">
    <cfRule type="beginsWith" dxfId="0" priority="308" operator="beginsWith" text="PRE">
      <formula>LEFT((Z4),LEN("PRE"))=("PRE")</formula>
    </cfRule>
  </conditionalFormatting>
  <conditionalFormatting sqref="Z4:AC16 AF4:AJ16 Y10">
    <cfRule type="beginsWith" dxfId="1" priority="309" operator="beginsWith" text="VRE">
      <formula>LEFT((Z4),LEN("VRE"))=("VRE")</formula>
    </cfRule>
  </conditionalFormatting>
  <conditionalFormatting sqref="Z4:AC16 AF4:AJ16 Y10">
    <cfRule type="beginsWith" dxfId="2" priority="310" operator="beginsWith" text="ONL">
      <formula>LEFT((Z4),LEN("ONL"))=("ONL")</formula>
    </cfRule>
  </conditionalFormatting>
  <conditionalFormatting sqref="Z4:AC16 AF4:AJ16 Y10">
    <cfRule type="beginsWith" dxfId="3" priority="311" operator="beginsWith" text="ATR">
      <formula>LEFT((Z4),LEN("ATR"))=("ATR")</formula>
    </cfRule>
  </conditionalFormatting>
  <conditionalFormatting sqref="Z4:AC16 AF4:AJ16 Y10">
    <cfRule type="beginsWith" dxfId="4" priority="312" operator="beginsWith" text="AUJ">
      <formula>LEFT((Z4),LEN("AUJ"))=("AUJ")</formula>
    </cfRule>
  </conditionalFormatting>
  <conditionalFormatting sqref="Z4:AC16 AF4:AJ16 Y10">
    <cfRule type="beginsWith" dxfId="5" priority="313" operator="beginsWith" text="REC">
      <formula>LEFT((Z4),LEN("REC"))=("REC")</formula>
    </cfRule>
  </conditionalFormatting>
  <conditionalFormatting sqref="Z4:AC16 AF4:AJ16 Y10">
    <cfRule type="beginsWith" dxfId="6" priority="314" operator="beginsWith" text="CLI">
      <formula>LEFT((Z4),LEN("CLI"))=("CLI")</formula>
    </cfRule>
  </conditionalFormatting>
  <conditionalFormatting sqref="Z4:AC16 AF4:AJ16 Y10">
    <cfRule type="beginsWith" dxfId="7" priority="315" operator="beginsWith" text="INT">
      <formula>LEFT((Z4),LEN("INT"))=("INT")</formula>
    </cfRule>
  </conditionalFormatting>
  <conditionalFormatting sqref="Z4:AC16 AF4:AJ16 Y10">
    <cfRule type="beginsWith" dxfId="8" priority="316" operator="beginsWith" text="CLIC">
      <formula>LEFT((Z4),LEN("CLIC"))=("CLIC")</formula>
    </cfRule>
  </conditionalFormatting>
  <conditionalFormatting sqref="AA4:AA16 AC4:AC16 V5:V7 Z5:Z7 R6:U6 AB6:AB7 AF6:AJ6 Y7 Y10 AF10:AI10 Z12">
    <cfRule type="beginsWith" dxfId="0" priority="317" operator="beginsWith" text="PRE">
      <formula>LEFT((AA4),LEN("PRE"))=("PRE")</formula>
    </cfRule>
  </conditionalFormatting>
  <conditionalFormatting sqref="AA4:AA16 AC4:AC16 V5:V7 Z5:Z7 R6:U6 AB6:AB7 AF6:AJ6 Y7 Y10 AF10:AI10 Z12">
    <cfRule type="beginsWith" dxfId="1" priority="318" operator="beginsWith" text="VRE">
      <formula>LEFT((AA4),LEN("VRE"))=("VRE")</formula>
    </cfRule>
  </conditionalFormatting>
  <conditionalFormatting sqref="AA4:AA16 AC4:AC16 V5:V7 Z5:Z7 R6:U6 AB6:AB7 AF6:AJ6 Y7 Y10 AF10:AI10 Z12">
    <cfRule type="beginsWith" dxfId="2" priority="319" operator="beginsWith" text="ONL">
      <formula>LEFT((AA4),LEN("ONL"))=("ONL")</formula>
    </cfRule>
  </conditionalFormatting>
  <conditionalFormatting sqref="AA4:AA16 AC4:AC16 V5:V7 Z5:Z7 R6:U6 AB6:AB7 AF6:AJ6 Y7 Y10 AF10:AI10 Z12">
    <cfRule type="beginsWith" dxfId="3" priority="320" operator="beginsWith" text="ATR">
      <formula>LEFT((AA4),LEN("ATR"))=("ATR")</formula>
    </cfRule>
  </conditionalFormatting>
  <conditionalFormatting sqref="AA4:AA16 AC4:AC16 V5:V7 Z5:Z7 R6:U6 AB6:AB7 AF6:AJ6 Y7 Y10 AF10:AI10 Z12">
    <cfRule type="beginsWith" dxfId="4" priority="321" operator="beginsWith" text="AUJ">
      <formula>LEFT((AA4),LEN("AUJ"))=("AUJ")</formula>
    </cfRule>
  </conditionalFormatting>
  <conditionalFormatting sqref="AA4:AA16 AC4:AC16 V5:V7 Z5:Z7 R6:U6 AB6:AB7 AF6:AJ6 Y7 Y10 AF10:AI10 Z12">
    <cfRule type="beginsWith" dxfId="5" priority="322" operator="beginsWith" text="REC">
      <formula>LEFT((AA4),LEN("REC"))=("REC")</formula>
    </cfRule>
  </conditionalFormatting>
  <conditionalFormatting sqref="AA4:AA16 AC4:AC16 V5:V7 Z5:Z7 R6:U6 AB6:AB7 AF6:AJ6 Y7 Y10 AF10:AI10 Z12">
    <cfRule type="beginsWith" dxfId="6" priority="323" operator="beginsWith" text="CLI">
      <formula>LEFT((AA4),LEN("CLI"))=("CLI")</formula>
    </cfRule>
  </conditionalFormatting>
  <conditionalFormatting sqref="AA4:AA16 AC4:AC16 V5:V7 Z5:Z7 R6:U6 AB6:AB7 AF6:AJ6 Y7 Y10 AF10:AI10 Z12">
    <cfRule type="beginsWith" dxfId="7" priority="324" operator="beginsWith" text="INT">
      <formula>LEFT((AA4),LEN("INT"))=("INT")</formula>
    </cfRule>
  </conditionalFormatting>
  <conditionalFormatting sqref="AA4:AA16 AC4:AC16 V5:V7 Z5:Z7 R6:U6 AB6:AB7 AF6:AJ6 Y7 Y10 AF10:AI10 Z12">
    <cfRule type="beginsWith" dxfId="8" priority="325" operator="beginsWith" text="CLIC">
      <formula>LEFT((AA4),LEN("CLIC"))=("CLIC")</formula>
    </cfRule>
  </conditionalFormatting>
  <conditionalFormatting sqref="AF4:AJ16">
    <cfRule type="beginsWith" dxfId="0" priority="326" operator="beginsWith" text="PRE">
      <formula>LEFT((AF4),LEN("PRE"))=("PRE")</formula>
    </cfRule>
  </conditionalFormatting>
  <conditionalFormatting sqref="AF4:AJ16">
    <cfRule type="beginsWith" dxfId="1" priority="327" operator="beginsWith" text="VRE">
      <formula>LEFT((AF4),LEN("VRE"))=("VRE")</formula>
    </cfRule>
  </conditionalFormatting>
  <conditionalFormatting sqref="AF4:AJ16">
    <cfRule type="beginsWith" dxfId="2" priority="328" operator="beginsWith" text="ONL">
      <formula>LEFT((AF4),LEN("ONL"))=("ONL")</formula>
    </cfRule>
  </conditionalFormatting>
  <conditionalFormatting sqref="AF4:AJ16">
    <cfRule type="beginsWith" dxfId="3" priority="329" operator="beginsWith" text="ATR">
      <formula>LEFT((AF4),LEN("ATR"))=("ATR")</formula>
    </cfRule>
  </conditionalFormatting>
  <conditionalFormatting sqref="AF4:AJ16">
    <cfRule type="beginsWith" dxfId="4" priority="330" operator="beginsWith" text="AUJ">
      <formula>LEFT((AF4),LEN("AUJ"))=("AUJ")</formula>
    </cfRule>
  </conditionalFormatting>
  <conditionalFormatting sqref="AF4:AJ16">
    <cfRule type="beginsWith" dxfId="5" priority="331" operator="beginsWith" text="REC">
      <formula>LEFT((AF4),LEN("REC"))=("REC")</formula>
    </cfRule>
  </conditionalFormatting>
  <conditionalFormatting sqref="AF4:AJ16">
    <cfRule type="beginsWith" dxfId="6" priority="332" operator="beginsWith" text="CLI">
      <formula>LEFT((AF4),LEN("CLI"))=("CLI")</formula>
    </cfRule>
  </conditionalFormatting>
  <conditionalFormatting sqref="AF4:AJ16">
    <cfRule type="beginsWith" dxfId="7" priority="333" operator="beginsWith" text="INT">
      <formula>LEFT((AF4),LEN("INT"))=("INT")</formula>
    </cfRule>
  </conditionalFormatting>
  <conditionalFormatting sqref="AF4:AJ16">
    <cfRule type="beginsWith" dxfId="8" priority="334" operator="beginsWith" text="CLIC">
      <formula>LEFT((AF4),LEN("CLIC"))=("CLIC")</formula>
    </cfRule>
  </conditionalFormatting>
  <conditionalFormatting sqref="T4:T16 AA4:AC16 AF4:AF16 U5:V7 Y5:Z7 AG5:AJ6 R6:S6 Y10 AG10:AI10 Z12">
    <cfRule type="beginsWith" dxfId="0" priority="335" operator="beginsWith" text="PRE">
      <formula>LEFT((T4),LEN("PRE"))=("PRE")</formula>
    </cfRule>
  </conditionalFormatting>
  <conditionalFormatting sqref="T4:T16 AA4:AC16 AF4:AF16 U5:V7 Y5:Z7 AG5:AJ6 R6:S6 Y10 AG10:AI10 Z12">
    <cfRule type="beginsWith" dxfId="1" priority="336" operator="beginsWith" text="VRE">
      <formula>LEFT((T4),LEN("VRE"))=("VRE")</formula>
    </cfRule>
  </conditionalFormatting>
  <conditionalFormatting sqref="T4:T16 AA4:AC16 AF4:AF16 U5:V7 Y5:Z7 AG5:AJ6 R6:S6 Y10 AG10:AI10 Z12">
    <cfRule type="beginsWith" dxfId="2" priority="337" operator="beginsWith" text="ONL">
      <formula>LEFT((T4),LEN("ONL"))=("ONL")</formula>
    </cfRule>
  </conditionalFormatting>
  <conditionalFormatting sqref="T4:T16 AA4:AC16 AF4:AF16 U5:V7 Y5:Z7 AG5:AJ6 R6:S6 Y10 AG10:AI10 Z12">
    <cfRule type="beginsWith" dxfId="3" priority="338" operator="beginsWith" text="ATR">
      <formula>LEFT((T4),LEN("ATR"))=("ATR")</formula>
    </cfRule>
  </conditionalFormatting>
  <conditionalFormatting sqref="T4:T16 AA4:AC16 AF4:AF16 U5:V7 Y5:Z7 AG5:AJ6 R6:S6 Y10 AG10:AI10 Z12">
    <cfRule type="beginsWith" dxfId="4" priority="339" operator="beginsWith" text="AUJ">
      <formula>LEFT((T4),LEN("AUJ"))=("AUJ")</formula>
    </cfRule>
  </conditionalFormatting>
  <conditionalFormatting sqref="T4:T16 AA4:AC16 AF4:AF16 U5:V7 Y5:Z7 AG5:AJ6 R6:S6 Y10 AG10:AI10 Z12">
    <cfRule type="beginsWith" dxfId="5" priority="340" operator="beginsWith" text="REC">
      <formula>LEFT((T4),LEN("REC"))=("REC")</formula>
    </cfRule>
  </conditionalFormatting>
  <conditionalFormatting sqref="T4:T16 AA4:AC16 AF4:AF16 U5:V7 Y5:Z7 AG5:AJ6 R6:S6 Y10 AG10:AI10 Z12">
    <cfRule type="beginsWith" dxfId="6" priority="341" operator="beginsWith" text="CLI">
      <formula>LEFT((T4),LEN("CLI"))=("CLI")</formula>
    </cfRule>
  </conditionalFormatting>
  <conditionalFormatting sqref="T4:T16 AA4:AC16 AF4:AF16 U5:V7 Y5:Z7 AG5:AJ6 R6:S6 Y10 AG10:AI10 Z12">
    <cfRule type="beginsWith" dxfId="7" priority="342" operator="beginsWith" text="INT">
      <formula>LEFT((T4),LEN("INT"))=("INT")</formula>
    </cfRule>
  </conditionalFormatting>
  <conditionalFormatting sqref="T4:T16 AA4:AC16 AF4:AF16 U5:V7 Y5:Z7 AG5:AJ6 R6:S6 Y10 AG10:AI10 Z12">
    <cfRule type="beginsWith" dxfId="8" priority="343" operator="beginsWith" text="CLIC">
      <formula>LEFT((T4),LEN("CLIC"))=("CLIC")</formula>
    </cfRule>
  </conditionalFormatting>
  <conditionalFormatting sqref="Y4:AC16 V5:V7 AF5:AJ6 R6:U6 AF10:AI10 R16:U16">
    <cfRule type="beginsWith" dxfId="0" priority="344" operator="beginsWith" text="PRE">
      <formula>LEFT((Y4),LEN("PRE"))=("PRE")</formula>
    </cfRule>
  </conditionalFormatting>
  <conditionalFormatting sqref="Y4:AC16 V5:V7 AF5:AJ6 R6:U6 AF10:AI10 R16:U16">
    <cfRule type="beginsWith" dxfId="1" priority="345" operator="beginsWith" text="VRE">
      <formula>LEFT((Y4),LEN("VRE"))=("VRE")</formula>
    </cfRule>
  </conditionalFormatting>
  <conditionalFormatting sqref="Y4:AC16 V5:V7 AF5:AJ6 R6:U6 AF10:AI10 R16:U16">
    <cfRule type="beginsWith" dxfId="2" priority="346" operator="beginsWith" text="ONL">
      <formula>LEFT((Y4),LEN("ONL"))=("ONL")</formula>
    </cfRule>
  </conditionalFormatting>
  <conditionalFormatting sqref="Y4:AC16 V5:V7 AF5:AJ6 R6:U6 AF10:AI10 R16:U16">
    <cfRule type="beginsWith" dxfId="3" priority="347" operator="beginsWith" text="ATR">
      <formula>LEFT((Y4),LEN("ATR"))=("ATR")</formula>
    </cfRule>
  </conditionalFormatting>
  <conditionalFormatting sqref="Y4:AC16 V5:V7 AF5:AJ6 R6:U6 AF10:AI10 R16:U16">
    <cfRule type="beginsWith" dxfId="4" priority="348" operator="beginsWith" text="AUJ">
      <formula>LEFT((Y4),LEN("AUJ"))=("AUJ")</formula>
    </cfRule>
  </conditionalFormatting>
  <conditionalFormatting sqref="Y4:AC16 V5:V7 AF5:AJ6 R6:U6 AF10:AI10 R16:U16">
    <cfRule type="beginsWith" dxfId="5" priority="349" operator="beginsWith" text="REC">
      <formula>LEFT((Y4),LEN("REC"))=("REC")</formula>
    </cfRule>
  </conditionalFormatting>
  <conditionalFormatting sqref="Y4:AC16 V5:V7 AF5:AJ6 R6:U6 AF10:AI10 R16:U16">
    <cfRule type="beginsWith" dxfId="6" priority="350" operator="beginsWith" text="CLI">
      <formula>LEFT((Y4),LEN("CLI"))=("CLI")</formula>
    </cfRule>
  </conditionalFormatting>
  <conditionalFormatting sqref="Y4:AC16 V5:V7 AF5:AJ6 R6:U6 AF10:AI10 R16:U16">
    <cfRule type="beginsWith" dxfId="7" priority="351" operator="beginsWith" text="INT">
      <formula>LEFT((Y4),LEN("INT"))=("INT")</formula>
    </cfRule>
  </conditionalFormatting>
  <conditionalFormatting sqref="Y4:AC16 V5:V7 AF5:AJ6 R6:U6 AF10:AI10 R16:U16">
    <cfRule type="beginsWith" dxfId="8" priority="352" operator="beginsWith" text="CLIC">
      <formula>LEFT((Y4),LEN("CLIC"))=("CLIC")</formula>
    </cfRule>
  </conditionalFormatting>
  <conditionalFormatting sqref="E5:E6 D6 R6:V6 D15:E15">
    <cfRule type="beginsWith" dxfId="0" priority="353" operator="beginsWith" text="PRE">
      <formula>LEFT((E5),LEN("PRE"))=("PRE")</formula>
    </cfRule>
  </conditionalFormatting>
  <conditionalFormatting sqref="E5:E6 D6 R6:V6 D15:E15">
    <cfRule type="beginsWith" dxfId="1" priority="354" operator="beginsWith" text="VRE">
      <formula>LEFT((E5),LEN("VRE"))=("VRE")</formula>
    </cfRule>
  </conditionalFormatting>
  <conditionalFormatting sqref="E5:E6 D6 R6:V6 D15:E15">
    <cfRule type="beginsWith" dxfId="2" priority="355" operator="beginsWith" text="ONL">
      <formula>LEFT((E5),LEN("ONL"))=("ONL")</formula>
    </cfRule>
  </conditionalFormatting>
  <conditionalFormatting sqref="E5:E6 D6 R6:V6 D15:E15">
    <cfRule type="beginsWith" dxfId="3" priority="356" operator="beginsWith" text="ATR">
      <formula>LEFT((E5),LEN("ATR"))=("ATR")</formula>
    </cfRule>
  </conditionalFormatting>
  <conditionalFormatting sqref="E5:E6 D6 R6:V6 D15:E15">
    <cfRule type="beginsWith" dxfId="4" priority="357" operator="beginsWith" text="AUJ">
      <formula>LEFT((E5),LEN("AUJ"))=("AUJ")</formula>
    </cfRule>
  </conditionalFormatting>
  <conditionalFormatting sqref="E5:E6 D6 R6:V6 D15:E15">
    <cfRule type="beginsWith" dxfId="5" priority="358" operator="beginsWith" text="REC">
      <formula>LEFT((E5),LEN("REC"))=("REC")</formula>
    </cfRule>
  </conditionalFormatting>
  <conditionalFormatting sqref="E5:E6 D6 R6:V6 D15:E15">
    <cfRule type="beginsWith" dxfId="6" priority="359" operator="beginsWith" text="CLI">
      <formula>LEFT((E5),LEN("CLI"))=("CLI")</formula>
    </cfRule>
  </conditionalFormatting>
  <conditionalFormatting sqref="E5:E6 D6 R6:V6 D15:E15">
    <cfRule type="beginsWith" dxfId="7" priority="360" operator="beginsWith" text="INT">
      <formula>LEFT((E5),LEN("INT"))=("INT")</formula>
    </cfRule>
  </conditionalFormatting>
  <conditionalFormatting sqref="E5:E6 D6 R6:V6 D15:E15">
    <cfRule type="beginsWith" dxfId="8" priority="361" operator="beginsWith" text="CLIC">
      <formula>LEFT((E5),LEN("CLIC"))=("CLIC")</formula>
    </cfRule>
  </conditionalFormatting>
  <conditionalFormatting sqref="D4:H16 R6:V6">
    <cfRule type="beginsWith" dxfId="0" priority="362" operator="beginsWith" text="PRE">
      <formula>LEFT((D4),LEN("PRE"))=("PRE")</formula>
    </cfRule>
  </conditionalFormatting>
  <conditionalFormatting sqref="D4:H16 R6:V6">
    <cfRule type="beginsWith" dxfId="1" priority="363" operator="beginsWith" text="VRE">
      <formula>LEFT((D4),LEN("VRE"))=("VRE")</formula>
    </cfRule>
  </conditionalFormatting>
  <conditionalFormatting sqref="D4:H16 R6:V6">
    <cfRule type="beginsWith" dxfId="2" priority="364" operator="beginsWith" text="ONL">
      <formula>LEFT((D4),LEN("ONL"))=("ONL")</formula>
    </cfRule>
  </conditionalFormatting>
  <conditionalFormatting sqref="D4:H16 R6:V6">
    <cfRule type="beginsWith" dxfId="3" priority="365" operator="beginsWith" text="ATR">
      <formula>LEFT((D4),LEN("ATR"))=("ATR")</formula>
    </cfRule>
  </conditionalFormatting>
  <conditionalFormatting sqref="D4:H16 R6:V6">
    <cfRule type="beginsWith" dxfId="4" priority="366" operator="beginsWith" text="AUJ">
      <formula>LEFT((D4),LEN("AUJ"))=("AUJ")</formula>
    </cfRule>
  </conditionalFormatting>
  <conditionalFormatting sqref="D4:H16 R6:V6">
    <cfRule type="beginsWith" dxfId="5" priority="367" operator="beginsWith" text="REC">
      <formula>LEFT((D4),LEN("REC"))=("REC")</formula>
    </cfRule>
  </conditionalFormatting>
  <conditionalFormatting sqref="D4:H16 R6:V6">
    <cfRule type="beginsWith" dxfId="6" priority="368" operator="beginsWith" text="CLI">
      <formula>LEFT((D4),LEN("CLI"))=("CLI")</formula>
    </cfRule>
  </conditionalFormatting>
  <conditionalFormatting sqref="D4:H16 R6:V6">
    <cfRule type="beginsWith" dxfId="7" priority="369" operator="beginsWith" text="INT">
      <formula>LEFT((D4),LEN("INT"))=("INT")</formula>
    </cfRule>
  </conditionalFormatting>
  <conditionalFormatting sqref="D4:H16 R6:V6">
    <cfRule type="beginsWith" dxfId="8" priority="370" operator="beginsWith" text="CLIC">
      <formula>LEFT((D4),LEN("CLIC"))=("CLIC")</formula>
    </cfRule>
  </conditionalFormatting>
  <conditionalFormatting sqref="D4:H16 R6:V6">
    <cfRule type="beginsWith" dxfId="0" priority="371" operator="beginsWith" text="PRE">
      <formula>LEFT((D4),LEN("PRE"))=("PRE")</formula>
    </cfRule>
  </conditionalFormatting>
  <conditionalFormatting sqref="D4:H16 R6:V6">
    <cfRule type="beginsWith" dxfId="1" priority="372" operator="beginsWith" text="VRE">
      <formula>LEFT((D4),LEN("VRE"))=("VRE")</formula>
    </cfRule>
  </conditionalFormatting>
  <conditionalFormatting sqref="D4:H16 R6:V6">
    <cfRule type="beginsWith" dxfId="2" priority="373" operator="beginsWith" text="ONL">
      <formula>LEFT((D4),LEN("ONL"))=("ONL")</formula>
    </cfRule>
  </conditionalFormatting>
  <conditionalFormatting sqref="D4:H16 R6:V6">
    <cfRule type="beginsWith" dxfId="3" priority="374" operator="beginsWith" text="ATR">
      <formula>LEFT((D4),LEN("ATR"))=("ATR")</formula>
    </cfRule>
  </conditionalFormatting>
  <conditionalFormatting sqref="D4:H16 R6:V6">
    <cfRule type="beginsWith" dxfId="4" priority="375" operator="beginsWith" text="AUJ">
      <formula>LEFT((D4),LEN("AUJ"))=("AUJ")</formula>
    </cfRule>
  </conditionalFormatting>
  <conditionalFormatting sqref="D4:H16 R6:V6">
    <cfRule type="beginsWith" dxfId="5" priority="376" operator="beginsWith" text="REC">
      <formula>LEFT((D4),LEN("REC"))=("REC")</formula>
    </cfRule>
  </conditionalFormatting>
  <conditionalFormatting sqref="D4:H16 R6:V6">
    <cfRule type="beginsWith" dxfId="6" priority="377" operator="beginsWith" text="CLI">
      <formula>LEFT((D4),LEN("CLI"))=("CLI")</formula>
    </cfRule>
  </conditionalFormatting>
  <conditionalFormatting sqref="D4:H16 R6:V6">
    <cfRule type="beginsWith" dxfId="7" priority="378" operator="beginsWith" text="INT">
      <formula>LEFT((D4),LEN("INT"))=("INT")</formula>
    </cfRule>
  </conditionalFormatting>
  <conditionalFormatting sqref="D4:H16 R6:V6">
    <cfRule type="beginsWith" dxfId="8" priority="379" operator="beginsWith" text="CLIC">
      <formula>LEFT((D4),LEN("CLIC"))=("CLIC")</formula>
    </cfRule>
  </conditionalFormatting>
  <conditionalFormatting sqref="F5:F6 T6 F15">
    <cfRule type="beginsWith" dxfId="0" priority="380" operator="beginsWith" text="PRE">
      <formula>LEFT((F5),LEN("PRE"))=("PRE")</formula>
    </cfRule>
  </conditionalFormatting>
  <conditionalFormatting sqref="F5:F6 T6 F15">
    <cfRule type="beginsWith" dxfId="1" priority="381" operator="beginsWith" text="VRE">
      <formula>LEFT((F5),LEN("VRE"))=("VRE")</formula>
    </cfRule>
  </conditionalFormatting>
  <conditionalFormatting sqref="F5:F6 T6 F15">
    <cfRule type="beginsWith" dxfId="2" priority="382" operator="beginsWith" text="ONL">
      <formula>LEFT((F5),LEN("ONL"))=("ONL")</formula>
    </cfRule>
  </conditionalFormatting>
  <conditionalFormatting sqref="F5:F6 T6 F15">
    <cfRule type="beginsWith" dxfId="3" priority="383" operator="beginsWith" text="ATR">
      <formula>LEFT((F5),LEN("ATR"))=("ATR")</formula>
    </cfRule>
  </conditionalFormatting>
  <conditionalFormatting sqref="F5:F6 T6 F15">
    <cfRule type="beginsWith" dxfId="4" priority="384" operator="beginsWith" text="AUJ">
      <formula>LEFT((F5),LEN("AUJ"))=("AUJ")</formula>
    </cfRule>
  </conditionalFormatting>
  <conditionalFormatting sqref="F5:F6 T6 F15">
    <cfRule type="beginsWith" dxfId="5" priority="385" operator="beginsWith" text="REC">
      <formula>LEFT((F5),LEN("REC"))=("REC")</formula>
    </cfRule>
  </conditionalFormatting>
  <conditionalFormatting sqref="F5:F6 T6 F15">
    <cfRule type="beginsWith" dxfId="6" priority="386" operator="beginsWith" text="CLI">
      <formula>LEFT((F5),LEN("CLI"))=("CLI")</formula>
    </cfRule>
  </conditionalFormatting>
  <conditionalFormatting sqref="F5:F6 T6 F15">
    <cfRule type="beginsWith" dxfId="7" priority="387" operator="beginsWith" text="INT">
      <formula>LEFT((F5),LEN("INT"))=("INT")</formula>
    </cfRule>
  </conditionalFormatting>
  <conditionalFormatting sqref="F5:F6 T6 F15">
    <cfRule type="beginsWith" dxfId="8" priority="388" operator="beginsWith" text="CLIC">
      <formula>LEFT((F5),LEN("CLIC"))=("CLIC")</formula>
    </cfRule>
  </conditionalFormatting>
  <conditionalFormatting sqref="H5:H6 V6 H15">
    <cfRule type="beginsWith" dxfId="0" priority="389" operator="beginsWith" text="PRE">
      <formula>LEFT((H5),LEN("PRE"))=("PRE")</formula>
    </cfRule>
  </conditionalFormatting>
  <conditionalFormatting sqref="H5:H6 V6 H15">
    <cfRule type="beginsWith" dxfId="1" priority="390" operator="beginsWith" text="VRE">
      <formula>LEFT((H5),LEN("VRE"))=("VRE")</formula>
    </cfRule>
  </conditionalFormatting>
  <conditionalFormatting sqref="H5:H6 V6 H15">
    <cfRule type="beginsWith" dxfId="2" priority="391" operator="beginsWith" text="ONL">
      <formula>LEFT((H5),LEN("ONL"))=("ONL")</formula>
    </cfRule>
  </conditionalFormatting>
  <conditionalFormatting sqref="H5:H6 V6 H15">
    <cfRule type="beginsWith" dxfId="3" priority="392" operator="beginsWith" text="ATR">
      <formula>LEFT((H5),LEN("ATR"))=("ATR")</formula>
    </cfRule>
  </conditionalFormatting>
  <conditionalFormatting sqref="H5:H6 V6 H15">
    <cfRule type="beginsWith" dxfId="4" priority="393" operator="beginsWith" text="AUJ">
      <formula>LEFT((H5),LEN("AUJ"))=("AUJ")</formula>
    </cfRule>
  </conditionalFormatting>
  <conditionalFormatting sqref="H5:H6 V6 H15">
    <cfRule type="beginsWith" dxfId="5" priority="394" operator="beginsWith" text="REC">
      <formula>LEFT((H5),LEN("REC"))=("REC")</formula>
    </cfRule>
  </conditionalFormatting>
  <conditionalFormatting sqref="H5:H6 V6 H15">
    <cfRule type="beginsWith" dxfId="6" priority="395" operator="beginsWith" text="CLI">
      <formula>LEFT((H5),LEN("CLI"))=("CLI")</formula>
    </cfRule>
  </conditionalFormatting>
  <conditionalFormatting sqref="H5:H6 V6 H15">
    <cfRule type="beginsWith" dxfId="7" priority="396" operator="beginsWith" text="INT">
      <formula>LEFT((H5),LEN("INT"))=("INT")</formula>
    </cfRule>
  </conditionalFormatting>
  <conditionalFormatting sqref="H5:H6 V6 H15">
    <cfRule type="beginsWith" dxfId="8" priority="397" operator="beginsWith" text="CLIC">
      <formula>LEFT((H5),LEN("CLIC"))=("CLIC")</formula>
    </cfRule>
  </conditionalFormatting>
  <conditionalFormatting sqref="K4:O16 R4:U16 V4:V10 AB4 AF4:AJ16 D6:H6 Y6:AA7 AB6:AB9 AC6:AC7 Y10 V12:V14 AB12:AB14">
    <cfRule type="beginsWith" dxfId="0" priority="398" operator="beginsWith" text="PRE">
      <formula>LEFT((K4),LEN("PRE"))=("PRE")</formula>
    </cfRule>
  </conditionalFormatting>
  <conditionalFormatting sqref="K4:O16 R4:U16 V4:V10 AB4 AF4:AJ16 D6:H6 Y6:AA7 AB6:AB9 AC6:AC7 Y10 V12:V14 AB12:AB14">
    <cfRule type="beginsWith" dxfId="1" priority="399" operator="beginsWith" text="VRE">
      <formula>LEFT((K4),LEN("VRE"))=("VRE")</formula>
    </cfRule>
  </conditionalFormatting>
  <conditionalFormatting sqref="K4:O16 R4:U16 V4:V10 AB4 AF4:AJ16 D6:H6 Y6:AA7 AB6:AB9 AC6:AC7 Y10 V12:V14 AB12:AB14">
    <cfRule type="beginsWith" dxfId="2" priority="400" operator="beginsWith" text="ONL">
      <formula>LEFT((K4),LEN("ONL"))=("ONL")</formula>
    </cfRule>
  </conditionalFormatting>
  <conditionalFormatting sqref="K4:O16 R4:U16 V4:V10 AB4 AF4:AJ16 D6:H6 Y6:AA7 AB6:AB9 AC6:AC7 Y10 V12:V14 AB12:AB14">
    <cfRule type="beginsWith" dxfId="3" priority="401" operator="beginsWith" text="ATR">
      <formula>LEFT((K4),LEN("ATR"))=("ATR")</formula>
    </cfRule>
  </conditionalFormatting>
  <conditionalFormatting sqref="K4:O16 R4:U16 V4:V10 AB4 AF4:AJ16 D6:H6 Y6:AA7 AB6:AB9 AC6:AC7 Y10 V12:V14 AB12:AB14">
    <cfRule type="beginsWith" dxfId="4" priority="402" operator="beginsWith" text="AUJ">
      <formula>LEFT((K4),LEN("AUJ"))=("AUJ")</formula>
    </cfRule>
  </conditionalFormatting>
  <conditionalFormatting sqref="K4:O16 R4:U16 V4:V10 AB4 AF4:AJ16 D6:H6 Y6:AA7 AB6:AB9 AC6:AC7 Y10 V12:V14 AB12:AB14">
    <cfRule type="beginsWith" dxfId="5" priority="403" operator="beginsWith" text="REC">
      <formula>LEFT((K4),LEN("REC"))=("REC")</formula>
    </cfRule>
  </conditionalFormatting>
  <conditionalFormatting sqref="K4:O16 R4:U16 V4:V10 AB4 AF4:AJ16 D6:H6 Y6:AA7 AB6:AB9 AC6:AC7 Y10 V12:V14 AB12:AB14">
    <cfRule type="beginsWith" dxfId="6" priority="404" operator="beginsWith" text="CLI">
      <formula>LEFT((K4),LEN("CLI"))=("CLI")</formula>
    </cfRule>
  </conditionalFormatting>
  <conditionalFormatting sqref="K4:O16 R4:U16 V4:V10 AB4 AF4:AJ16 D6:H6 Y6:AA7 AB6:AB9 AC6:AC7 Y10 V12:V14 AB12:AB14">
    <cfRule type="beginsWith" dxfId="7" priority="405" operator="beginsWith" text="INT">
      <formula>LEFT((K4),LEN("INT"))=("INT")</formula>
    </cfRule>
  </conditionalFormatting>
  <conditionalFormatting sqref="K4:O16 R4:U16 V4:V10 AB4 AF4:AJ16 D6:H6 Y6:AA7 AB6:AB9 AC6:AC7 Y10 V12:V14 AB12:AB14">
    <cfRule type="beginsWith" dxfId="8" priority="406" operator="beginsWith" text="CLIC">
      <formula>LEFT((K4),LEN("CLIC"))=("CLIC")</formula>
    </cfRule>
  </conditionalFormatting>
  <conditionalFormatting sqref="AB4 V5:V7 D6:H6 K6:O6 R6:U6 Y6:AA7 AB6:AB9 AC6 AF6:AJ6 K9 AB12:AB14">
    <cfRule type="beginsWith" dxfId="0" priority="407" operator="beginsWith" text="PRE">
      <formula>LEFT((AB4),LEN("PRE"))=("PRE")</formula>
    </cfRule>
  </conditionalFormatting>
  <conditionalFormatting sqref="AB4 V5:V7 D6:H6 K6:O6 R6:U6 Y6:AA7 AB6:AB9 AC6 AF6:AJ6 K9 AB12:AB14">
    <cfRule type="beginsWith" dxfId="1" priority="408" operator="beginsWith" text="VRE">
      <formula>LEFT((AB4),LEN("VRE"))=("VRE")</formula>
    </cfRule>
  </conditionalFormatting>
  <conditionalFormatting sqref="AB4 V5:V7 D6:H6 K6:O6 R6:U6 Y6:AA7 AB6:AB9 AC6 AF6:AJ6 K9 AB12:AB14">
    <cfRule type="beginsWith" dxfId="2" priority="409" operator="beginsWith" text="ONL">
      <formula>LEFT((AB4),LEN("ONL"))=("ONL")</formula>
    </cfRule>
  </conditionalFormatting>
  <conditionalFormatting sqref="AB4 V5:V7 D6:H6 K6:O6 R6:U6 Y6:AA7 AB6:AB9 AC6 AF6:AJ6 K9 AB12:AB14">
    <cfRule type="beginsWith" dxfId="3" priority="410" operator="beginsWith" text="ATR">
      <formula>LEFT((AB4),LEN("ATR"))=("ATR")</formula>
    </cfRule>
  </conditionalFormatting>
  <conditionalFormatting sqref="AB4 V5:V7 D6:H6 K6:O6 R6:U6 Y6:AA7 AB6:AB9 AC6 AF6:AJ6 K9 AB12:AB14">
    <cfRule type="beginsWith" dxfId="4" priority="411" operator="beginsWith" text="AUJ">
      <formula>LEFT((AB4),LEN("AUJ"))=("AUJ")</formula>
    </cfRule>
  </conditionalFormatting>
  <conditionalFormatting sqref="AB4 V5:V7 D6:H6 K6:O6 R6:U6 Y6:AA7 AB6:AB9 AC6 AF6:AJ6 K9 AB12:AB14">
    <cfRule type="beginsWith" dxfId="5" priority="412" operator="beginsWith" text="REC">
      <formula>LEFT((AB4),LEN("REC"))=("REC")</formula>
    </cfRule>
  </conditionalFormatting>
  <conditionalFormatting sqref="AB4 V5:V7 D6:H6 K6:O6 R6:U6 Y6:AA7 AB6:AB9 AC6 AF6:AJ6 K9 AB12:AB14">
    <cfRule type="beginsWith" dxfId="6" priority="413" operator="beginsWith" text="CLI">
      <formula>LEFT((AB4),LEN("CLI"))=("CLI")</formula>
    </cfRule>
  </conditionalFormatting>
  <conditionalFormatting sqref="AB4 V5:V7 D6:H6 K6:O6 R6:U6 Y6:AA7 AB6:AB9 AC6 AF6:AJ6 K9 AB12:AB14">
    <cfRule type="beginsWith" dxfId="7" priority="414" operator="beginsWith" text="INT">
      <formula>LEFT((AB4),LEN("INT"))=("INT")</formula>
    </cfRule>
  </conditionalFormatting>
  <conditionalFormatting sqref="AB4 V5:V7 D6:H6 K6:O6 R6:U6 Y6:AA7 AB6:AB9 AC6 AF6:AJ6 K9 AB12:AB14">
    <cfRule type="beginsWith" dxfId="8" priority="415" operator="beginsWith" text="CLIC">
      <formula>LEFT((AB4),LEN("CLIC"))=("CLIC")</formula>
    </cfRule>
  </conditionalFormatting>
  <conditionalFormatting sqref="AA4:AA16 AC4:AC16 V5:V7 Y5:Z7 R6:U6 AF6:AJ6 AB7 Y10 AF10:AI10 Z12">
    <cfRule type="beginsWith" dxfId="0" priority="416" operator="beginsWith" text="PRE">
      <formula>LEFT((AA4),LEN("PRE"))=("PRE")</formula>
    </cfRule>
  </conditionalFormatting>
  <conditionalFormatting sqref="AA4:AA16 AC4:AC16 V5:V7 Y5:Z7 R6:U6 AF6:AJ6 AB7 Y10 AF10:AI10 Z12">
    <cfRule type="beginsWith" dxfId="1" priority="417" operator="beginsWith" text="VRE">
      <formula>LEFT((AA4),LEN("VRE"))=("VRE")</formula>
    </cfRule>
  </conditionalFormatting>
  <conditionalFormatting sqref="AA4:AA16 AC4:AC16 V5:V7 Y5:Z7 R6:U6 AF6:AJ6 AB7 Y10 AF10:AI10 Z12">
    <cfRule type="beginsWith" dxfId="2" priority="418" operator="beginsWith" text="ONL">
      <formula>LEFT((AA4),LEN("ONL"))=("ONL")</formula>
    </cfRule>
  </conditionalFormatting>
  <conditionalFormatting sqref="AA4:AA16 AC4:AC16 V5:V7 Y5:Z7 R6:U6 AF6:AJ6 AB7 Y10 AF10:AI10 Z12">
    <cfRule type="beginsWith" dxfId="3" priority="419" operator="beginsWith" text="ATR">
      <formula>LEFT((AA4),LEN("ATR"))=("ATR")</formula>
    </cfRule>
  </conditionalFormatting>
  <conditionalFormatting sqref="AA4:AA16 AC4:AC16 V5:V7 Y5:Z7 R6:U6 AF6:AJ6 AB7 Y10 AF10:AI10 Z12">
    <cfRule type="beginsWith" dxfId="4" priority="420" operator="beginsWith" text="AUJ">
      <formula>LEFT((AA4),LEN("AUJ"))=("AUJ")</formula>
    </cfRule>
  </conditionalFormatting>
  <conditionalFormatting sqref="AA4:AA16 AC4:AC16 V5:V7 Y5:Z7 R6:U6 AF6:AJ6 AB7 Y10 AF10:AI10 Z12">
    <cfRule type="beginsWith" dxfId="5" priority="421" operator="beginsWith" text="REC">
      <formula>LEFT((AA4),LEN("REC"))=("REC")</formula>
    </cfRule>
  </conditionalFormatting>
  <conditionalFormatting sqref="AA4:AA16 AC4:AC16 V5:V7 Y5:Z7 R6:U6 AF6:AJ6 AB7 Y10 AF10:AI10 Z12">
    <cfRule type="beginsWith" dxfId="6" priority="422" operator="beginsWith" text="CLI">
      <formula>LEFT((AA4),LEN("CLI"))=("CLI")</formula>
    </cfRule>
  </conditionalFormatting>
  <conditionalFormatting sqref="AA4:AA16 AC4:AC16 V5:V7 Y5:Z7 R6:U6 AF6:AJ6 AB7 Y10 AF10:AI10 Z12">
    <cfRule type="beginsWith" dxfId="7" priority="423" operator="beginsWith" text="INT">
      <formula>LEFT((AA4),LEN("INT"))=("INT")</formula>
    </cfRule>
  </conditionalFormatting>
  <conditionalFormatting sqref="AA4:AA16 AC4:AC16 V5:V7 Y5:Z7 R6:U6 AF6:AJ6 AB7 Y10 AF10:AI10 Z12">
    <cfRule type="beginsWith" dxfId="8" priority="424" operator="beginsWith" text="CLIC">
      <formula>LEFT((AA4),LEN("CLIC"))=("CLIC")</formula>
    </cfRule>
  </conditionalFormatting>
  <conditionalFormatting sqref="U4:V7 AJ6 Y7:AB7 U9:V16">
    <cfRule type="beginsWith" dxfId="0" priority="425" operator="beginsWith" text="PRE">
      <formula>LEFT((U4),LEN("PRE"))=("PRE")</formula>
    </cfRule>
  </conditionalFormatting>
  <conditionalFormatting sqref="U4:V7 AJ6 Y7:AB7 U9:V16">
    <cfRule type="beginsWith" dxfId="1" priority="426" operator="beginsWith" text="VRE">
      <formula>LEFT((U4),LEN("VRE"))=("VRE")</formula>
    </cfRule>
  </conditionalFormatting>
  <conditionalFormatting sqref="U4:V7 AJ6 Y7:AB7 U9:V16">
    <cfRule type="beginsWith" dxfId="2" priority="427" operator="beginsWith" text="ONL">
      <formula>LEFT((U4),LEN("ONL"))=("ONL")</formula>
    </cfRule>
  </conditionalFormatting>
  <conditionalFormatting sqref="U4:V7 AJ6 Y7:AB7 U9:V16">
    <cfRule type="beginsWith" dxfId="3" priority="428" operator="beginsWith" text="ATR">
      <formula>LEFT((U4),LEN("ATR"))=("ATR")</formula>
    </cfRule>
  </conditionalFormatting>
  <conditionalFormatting sqref="U4:V7 AJ6 Y7:AB7 U9:V16">
    <cfRule type="beginsWith" dxfId="4" priority="429" operator="beginsWith" text="AUJ">
      <formula>LEFT((U4),LEN("AUJ"))=("AUJ")</formula>
    </cfRule>
  </conditionalFormatting>
  <conditionalFormatting sqref="U4:V7 AJ6 Y7:AB7 U9:V16">
    <cfRule type="beginsWith" dxfId="5" priority="430" operator="beginsWith" text="REC">
      <formula>LEFT((U4),LEN("REC"))=("REC")</formula>
    </cfRule>
  </conditionalFormatting>
  <conditionalFormatting sqref="U4:V7 AJ6 Y7:AB7 U9:V16">
    <cfRule type="beginsWith" dxfId="6" priority="431" operator="beginsWith" text="CLI">
      <formula>LEFT((U4),LEN("CLI"))=("CLI")</formula>
    </cfRule>
  </conditionalFormatting>
  <conditionalFormatting sqref="U4:V7 AJ6 Y7:AB7 U9:V16">
    <cfRule type="beginsWith" dxfId="7" priority="432" operator="beginsWith" text="INT">
      <formula>LEFT((U4),LEN("INT"))=("INT")</formula>
    </cfRule>
  </conditionalFormatting>
  <conditionalFormatting sqref="U4:V7 AJ6 Y7:AB7 U9:V16">
    <cfRule type="beginsWith" dxfId="8" priority="433" operator="beginsWith" text="CLIC">
      <formula>LEFT((U4),LEN("CLIC"))=("CLIC")</formula>
    </cfRule>
  </conditionalFormatting>
  <conditionalFormatting sqref="Y4:AC16 S6:V6 AF6:AJ6 AF10:AI10">
    <cfRule type="beginsWith" dxfId="0" priority="434" operator="beginsWith" text="PRE">
      <formula>LEFT((Y4),LEN("PRE"))=("PRE")</formula>
    </cfRule>
  </conditionalFormatting>
  <conditionalFormatting sqref="Y4:AC16 S6:V6 AF6:AJ6 AF10:AI10">
    <cfRule type="beginsWith" dxfId="1" priority="435" operator="beginsWith" text="VRE">
      <formula>LEFT((Y4),LEN("VRE"))=("VRE")</formula>
    </cfRule>
  </conditionalFormatting>
  <conditionalFormatting sqref="Y4:AC16 S6:V6 AF6:AJ6 AF10:AI10">
    <cfRule type="beginsWith" dxfId="2" priority="436" operator="beginsWith" text="ONL">
      <formula>LEFT((Y4),LEN("ONL"))=("ONL")</formula>
    </cfRule>
  </conditionalFormatting>
  <conditionalFormatting sqref="Y4:AC16 S6:V6 AF6:AJ6 AF10:AI10">
    <cfRule type="beginsWith" dxfId="3" priority="437" operator="beginsWith" text="ATR">
      <formula>LEFT((Y4),LEN("ATR"))=("ATR")</formula>
    </cfRule>
  </conditionalFormatting>
  <conditionalFormatting sqref="Y4:AC16 S6:V6 AF6:AJ6 AF10:AI10">
    <cfRule type="beginsWith" dxfId="4" priority="438" operator="beginsWith" text="AUJ">
      <formula>LEFT((Y4),LEN("AUJ"))=("AUJ")</formula>
    </cfRule>
  </conditionalFormatting>
  <conditionalFormatting sqref="Y4:AC16 S6:V6 AF6:AJ6 AF10:AI10">
    <cfRule type="beginsWith" dxfId="5" priority="439" operator="beginsWith" text="REC">
      <formula>LEFT((Y4),LEN("REC"))=("REC")</formula>
    </cfRule>
  </conditionalFormatting>
  <conditionalFormatting sqref="Y4:AC16 S6:V6 AF6:AJ6 AF10:AI10">
    <cfRule type="beginsWith" dxfId="6" priority="440" operator="beginsWith" text="CLI">
      <formula>LEFT((Y4),LEN("CLI"))=("CLI")</formula>
    </cfRule>
  </conditionalFormatting>
  <conditionalFormatting sqref="Y4:AC16 S6:V6 AF6:AJ6 AF10:AI10">
    <cfRule type="beginsWith" dxfId="7" priority="441" operator="beginsWith" text="INT">
      <formula>LEFT((Y4),LEN("INT"))=("INT")</formula>
    </cfRule>
  </conditionalFormatting>
  <conditionalFormatting sqref="Y4:AC16 S6:V6 AF6:AJ6 AF10:AI10">
    <cfRule type="beginsWith" dxfId="8" priority="442" operator="beginsWith" text="CLIC">
      <formula>LEFT((Y4),LEN("CLIC"))=("CLIC")</formula>
    </cfRule>
  </conditionalFormatting>
  <conditionalFormatting sqref="AF6:AJ6 AF15 AG16">
    <cfRule type="beginsWith" dxfId="0" priority="443" operator="beginsWith" text="PRE">
      <formula>LEFT((AF6),LEN("PRE"))=("PRE")</formula>
    </cfRule>
  </conditionalFormatting>
  <conditionalFormatting sqref="AF6:AJ6 AF15 AG16">
    <cfRule type="beginsWith" dxfId="1" priority="444" operator="beginsWith" text="VRE">
      <formula>LEFT((AF6),LEN("VRE"))=("VRE")</formula>
    </cfRule>
  </conditionalFormatting>
  <conditionalFormatting sqref="AF6:AJ6 AF15 AG16">
    <cfRule type="beginsWith" dxfId="2" priority="445" operator="beginsWith" text="ONL">
      <formula>LEFT((AF6),LEN("ONL"))=("ONL")</formula>
    </cfRule>
  </conditionalFormatting>
  <conditionalFormatting sqref="AF6:AJ6 AF15 AG16">
    <cfRule type="beginsWith" dxfId="3" priority="446" operator="beginsWith" text="ATR">
      <formula>LEFT((AF6),LEN("ATR"))=("ATR")</formula>
    </cfRule>
  </conditionalFormatting>
  <conditionalFormatting sqref="AF6:AJ6 AF15 AG16">
    <cfRule type="beginsWith" dxfId="4" priority="447" operator="beginsWith" text="AUJ">
      <formula>LEFT((AF6),LEN("AUJ"))=("AUJ")</formula>
    </cfRule>
  </conditionalFormatting>
  <conditionalFormatting sqref="AF6:AJ6 AF15 AG16">
    <cfRule type="beginsWith" dxfId="5" priority="448" operator="beginsWith" text="REC">
      <formula>LEFT((AF6),LEN("REC"))=("REC")</formula>
    </cfRule>
  </conditionalFormatting>
  <conditionalFormatting sqref="AF6:AJ6 AF15 AG16">
    <cfRule type="beginsWith" dxfId="6" priority="449" operator="beginsWith" text="CLI">
      <formula>LEFT((AF6),LEN("CLI"))=("CLI")</formula>
    </cfRule>
  </conditionalFormatting>
  <conditionalFormatting sqref="AF6:AJ6 AF15 AG16">
    <cfRule type="beginsWith" dxfId="7" priority="450" operator="beginsWith" text="INT">
      <formula>LEFT((AF6),LEN("INT"))=("INT")</formula>
    </cfRule>
  </conditionalFormatting>
  <conditionalFormatting sqref="AF6:AJ6 AF15 AG16">
    <cfRule type="beginsWith" dxfId="8" priority="451" operator="beginsWith" text="CLIC">
      <formula>LEFT((AF6),LEN("CLIC"))=("CLIC")</formula>
    </cfRule>
  </conditionalFormatting>
  <conditionalFormatting sqref="C18:C19 C21:C23 C25">
    <cfRule type="beginsWith" dxfId="2" priority="452" operator="beginsWith" text="ONL">
      <formula>LEFT((C18),LEN("ONL"))=("ONL")</formula>
    </cfRule>
  </conditionalFormatting>
  <conditionalFormatting sqref="C18:C19 C21:C23 C25">
    <cfRule type="beginsWith" dxfId="3" priority="453" operator="beginsWith" text="ATR">
      <formula>LEFT((C18),LEN("ATR"))=("ATR")</formula>
    </cfRule>
  </conditionalFormatting>
  <conditionalFormatting sqref="C18:C19 C21:C23 C25">
    <cfRule type="beginsWith" dxfId="4" priority="454" operator="beginsWith" text="AUJ">
      <formula>LEFT((C18),LEN("AUJ"))=("AUJ")</formula>
    </cfRule>
  </conditionalFormatting>
  <conditionalFormatting sqref="C18:C19 C21:C23 C25">
    <cfRule type="beginsWith" dxfId="5" priority="455" operator="beginsWith" text="REC">
      <formula>LEFT((C18),LEN("REC"))=("REC")</formula>
    </cfRule>
  </conditionalFormatting>
  <conditionalFormatting sqref="C18:C19 C21:C23 C25">
    <cfRule type="beginsWith" dxfId="6" priority="456" operator="beginsWith" text="CLI">
      <formula>LEFT((C18),LEN("CLI"))=("CLI")</formula>
    </cfRule>
  </conditionalFormatting>
  <conditionalFormatting sqref="C18:C19 C21:C23 C25">
    <cfRule type="beginsWith" dxfId="7" priority="457" operator="beginsWith" text="INT">
      <formula>LEFT((C18),LEN("INT"))=("INT")</formula>
    </cfRule>
  </conditionalFormatting>
  <conditionalFormatting sqref="C26">
    <cfRule type="beginsWith" dxfId="2" priority="458" operator="beginsWith" text="ONL">
      <formula>LEFT((C26),LEN("ONL"))=("ONL")</formula>
    </cfRule>
  </conditionalFormatting>
  <conditionalFormatting sqref="C26">
    <cfRule type="beginsWith" dxfId="3" priority="459" operator="beginsWith" text="ATR">
      <formula>LEFT((C26),LEN("ATR"))=("ATR")</formula>
    </cfRule>
  </conditionalFormatting>
  <conditionalFormatting sqref="C26">
    <cfRule type="beginsWith" dxfId="4" priority="460" operator="beginsWith" text="AUJ">
      <formula>LEFT((C26),LEN("AUJ"))=("AUJ")</formula>
    </cfRule>
  </conditionalFormatting>
  <conditionalFormatting sqref="C26">
    <cfRule type="beginsWith" dxfId="5" priority="461" operator="beginsWith" text="REC">
      <formula>LEFT((C26),LEN("REC"))=("REC")</formula>
    </cfRule>
  </conditionalFormatting>
  <conditionalFormatting sqref="C26">
    <cfRule type="beginsWith" dxfId="6" priority="462" operator="beginsWith" text="CLI">
      <formula>LEFT((C26),LEN("CLI"))=("CLI")</formula>
    </cfRule>
  </conditionalFormatting>
  <conditionalFormatting sqref="C26">
    <cfRule type="beginsWith" dxfId="7" priority="463" operator="beginsWith" text="INT">
      <formula>LEFT((C26),LEN("INT"))=("INT")</formula>
    </cfRule>
  </conditionalFormatting>
  <conditionalFormatting sqref="C20">
    <cfRule type="beginsWith" dxfId="2" priority="464" operator="beginsWith" text="ONL">
      <formula>LEFT((C20),LEN("ONL"))=("ONL")</formula>
    </cfRule>
  </conditionalFormatting>
  <conditionalFormatting sqref="C20">
    <cfRule type="beginsWith" dxfId="3" priority="465" operator="beginsWith" text="ATR">
      <formula>LEFT((C20),LEN("ATR"))=("ATR")</formula>
    </cfRule>
  </conditionalFormatting>
  <conditionalFormatting sqref="C20">
    <cfRule type="beginsWith" dxfId="4" priority="466" operator="beginsWith" text="AUJ">
      <formula>LEFT((C20),LEN("AUJ"))=("AUJ")</formula>
    </cfRule>
  </conditionalFormatting>
  <conditionalFormatting sqref="C20">
    <cfRule type="beginsWith" dxfId="5" priority="467" operator="beginsWith" text="REC">
      <formula>LEFT((C20),LEN("REC"))=("REC")</formula>
    </cfRule>
  </conditionalFormatting>
  <conditionalFormatting sqref="C20">
    <cfRule type="beginsWith" dxfId="6" priority="468" operator="beginsWith" text="CLI">
      <formula>LEFT((C20),LEN("CLI"))=("CLI")</formula>
    </cfRule>
  </conditionalFormatting>
  <conditionalFormatting sqref="C20">
    <cfRule type="beginsWith" dxfId="7" priority="469" operator="beginsWith" text="INT">
      <formula>LEFT((C20),LEN("INT"))=("INT")</formula>
    </cfRule>
  </conditionalFormatting>
  <conditionalFormatting sqref="C24">
    <cfRule type="beginsWith" dxfId="0" priority="470" operator="beginsWith" text="PRE">
      <formula>LEFT((C24),LEN("PRE"))=("PRE")</formula>
    </cfRule>
  </conditionalFormatting>
  <conditionalFormatting sqref="C24">
    <cfRule type="beginsWith" dxfId="1" priority="471" operator="beginsWith" text="VRE">
      <formula>LEFT((C24),LEN("VRE"))=("VRE")</formula>
    </cfRule>
  </conditionalFormatting>
  <conditionalFormatting sqref="C24">
    <cfRule type="beginsWith" dxfId="2" priority="472" operator="beginsWith" text="ONL">
      <formula>LEFT((C24),LEN("ONL"))=("ONL")</formula>
    </cfRule>
  </conditionalFormatting>
  <conditionalFormatting sqref="C24">
    <cfRule type="beginsWith" dxfId="3" priority="473" operator="beginsWith" text="ATR">
      <formula>LEFT((C24),LEN("ATR"))=("ATR")</formula>
    </cfRule>
  </conditionalFormatting>
  <conditionalFormatting sqref="C24">
    <cfRule type="beginsWith" dxfId="4" priority="474" operator="beginsWith" text="AUJ">
      <formula>LEFT((C24),LEN("AUJ"))=("AUJ")</formula>
    </cfRule>
  </conditionalFormatting>
  <conditionalFormatting sqref="C24">
    <cfRule type="beginsWith" dxfId="5" priority="475" operator="beginsWith" text="REC">
      <formula>LEFT((C24),LEN("REC"))=("REC")</formula>
    </cfRule>
  </conditionalFormatting>
  <conditionalFormatting sqref="C24">
    <cfRule type="beginsWith" dxfId="6" priority="476" operator="beginsWith" text="CLI">
      <formula>LEFT((C24),LEN("CLI"))=("CLI")</formula>
    </cfRule>
  </conditionalFormatting>
  <conditionalFormatting sqref="C24">
    <cfRule type="beginsWith" dxfId="7" priority="477" operator="beginsWith" text="INT">
      <formula>LEFT((C24),LEN("INT"))=("INT")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showGridLines="0" workbookViewId="0">
      <pane xSplit="3.0" ySplit="3.0" topLeftCell="D4" activePane="bottomRight" state="frozen"/>
      <selection activeCell="D1" sqref="D1" pane="topRight"/>
      <selection activeCell="A4" sqref="A4" pane="bottomLeft"/>
      <selection activeCell="D4" sqref="D4" pane="bottomRight"/>
    </sheetView>
  </sheetViews>
  <sheetFormatPr customHeight="1" defaultColWidth="14.43" defaultRowHeight="15.0"/>
  <cols>
    <col customWidth="1" min="1" max="1" width="5.71"/>
    <col customWidth="1" min="2" max="2" width="44.29"/>
    <col customWidth="1" min="3" max="3" width="13.86"/>
    <col customWidth="1" min="4" max="4" width="20.71"/>
    <col customWidth="1" min="5" max="8" width="24.43"/>
    <col customWidth="1" min="9" max="9" width="12.71"/>
    <col customWidth="1" min="10" max="10" width="12.86"/>
    <col customWidth="1" min="11" max="11" width="20.71"/>
    <col customWidth="1" min="12" max="15" width="24.43"/>
    <col customWidth="1" min="16" max="17" width="12.71"/>
    <col customWidth="1" min="18" max="22" width="20.71"/>
    <col customWidth="1" min="23" max="24" width="12.71"/>
    <col customWidth="1" min="25" max="29" width="20.71"/>
    <col customWidth="1" min="30" max="31" width="12.71"/>
    <col customWidth="1" min="32" max="36" width="20.71"/>
    <col customWidth="1" min="37" max="37" width="9.71"/>
    <col customWidth="1" min="38" max="38" width="13.14"/>
    <col customWidth="1" min="39" max="39" width="11.0"/>
    <col customWidth="1" min="40" max="40" width="11.43"/>
    <col customWidth="1" min="41" max="45" width="10.0"/>
  </cols>
  <sheetData>
    <row r="1" ht="49.5" customHeight="1">
      <c r="A1" s="1"/>
      <c r="B1" s="89"/>
      <c r="C1" s="3" t="s">
        <v>66</v>
      </c>
      <c r="D1" s="4">
        <v>2026.0</v>
      </c>
      <c r="E1" s="72" t="s">
        <v>604</v>
      </c>
      <c r="F1" s="1"/>
      <c r="G1" s="7">
        <v>43528.0</v>
      </c>
      <c r="H1" s="7">
        <v>43530.0</v>
      </c>
      <c r="I1" s="8">
        <f>COUNTIF(D3:AJ3,"&lt;"&amp;G1)+2</f>
        <v>2</v>
      </c>
      <c r="J1" s="9" t="str">
        <f>C1&amp;"-"&amp;B2&amp;" "&amp;C2</f>
        <v>AUJ-Dad kj</v>
      </c>
      <c r="K1" s="9">
        <f>H1-G1</f>
        <v>2</v>
      </c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  <c r="AL1" s="12"/>
      <c r="AM1" s="12">
        <f>A2</f>
        <v>23</v>
      </c>
      <c r="AN1" s="10"/>
      <c r="AO1" s="10"/>
      <c r="AP1" s="10"/>
      <c r="AQ1" s="10"/>
      <c r="AR1" s="10"/>
      <c r="AS1" s="10"/>
    </row>
    <row r="2" ht="24.75" customHeight="1">
      <c r="A2" s="14">
        <f>NETWORKDAYS($A$4,$A$5)</f>
        <v>23</v>
      </c>
      <c r="B2" s="91" t="s">
        <v>96</v>
      </c>
      <c r="C2" s="15" t="s">
        <v>97</v>
      </c>
      <c r="D2" s="17" t="s">
        <v>1</v>
      </c>
      <c r="E2" s="17" t="str">
        <f t="shared" ref="E2:AJ2" si="1">UPPER(TEXT(E3,"dddd"))</f>
        <v>TERÇA-FEIRA</v>
      </c>
      <c r="F2" s="17" t="str">
        <f t="shared" si="1"/>
        <v>QUARTA-FEIRA</v>
      </c>
      <c r="G2" s="17" t="str">
        <f t="shared" si="1"/>
        <v>QUINTA-FEIRA</v>
      </c>
      <c r="H2" s="17" t="str">
        <f t="shared" si="1"/>
        <v>SEXTA-FEIRA</v>
      </c>
      <c r="I2" s="18" t="str">
        <f t="shared" si="1"/>
        <v>SÁBADO</v>
      </c>
      <c r="J2" s="18" t="str">
        <f t="shared" si="1"/>
        <v>DOMINGO</v>
      </c>
      <c r="K2" s="17" t="str">
        <f t="shared" si="1"/>
        <v>SEGUNDA-FEIRA</v>
      </c>
      <c r="L2" s="17" t="str">
        <f t="shared" si="1"/>
        <v>TERÇA-FEIRA</v>
      </c>
      <c r="M2" s="17" t="str">
        <f t="shared" si="1"/>
        <v>QUARTA-FEIRA</v>
      </c>
      <c r="N2" s="17" t="str">
        <f t="shared" si="1"/>
        <v>QUINTA-FEIRA</v>
      </c>
      <c r="O2" s="17" t="str">
        <f t="shared" si="1"/>
        <v>SEXTA-FEIRA</v>
      </c>
      <c r="P2" s="18" t="str">
        <f t="shared" si="1"/>
        <v>SÁBADO</v>
      </c>
      <c r="Q2" s="18" t="str">
        <f t="shared" si="1"/>
        <v>DOMINGO</v>
      </c>
      <c r="R2" s="17" t="str">
        <f t="shared" si="1"/>
        <v>SEGUNDA-FEIRA</v>
      </c>
      <c r="S2" s="17" t="str">
        <f t="shared" si="1"/>
        <v>TERÇA-FEIRA</v>
      </c>
      <c r="T2" s="17" t="str">
        <f t="shared" si="1"/>
        <v>QUARTA-FEIRA</v>
      </c>
      <c r="U2" s="17" t="str">
        <f t="shared" si="1"/>
        <v>QUINTA-FEIRA</v>
      </c>
      <c r="V2" s="17" t="str">
        <f t="shared" si="1"/>
        <v>SEXTA-FEIRA</v>
      </c>
      <c r="W2" s="18" t="str">
        <f t="shared" si="1"/>
        <v>SÁBADO</v>
      </c>
      <c r="X2" s="18" t="str">
        <f t="shared" si="1"/>
        <v>DOMINGO</v>
      </c>
      <c r="Y2" s="17" t="str">
        <f t="shared" si="1"/>
        <v>SEGUNDA-FEIRA</v>
      </c>
      <c r="Z2" s="17" t="str">
        <f t="shared" si="1"/>
        <v>TERÇA-FEIRA</v>
      </c>
      <c r="AA2" s="17" t="str">
        <f t="shared" si="1"/>
        <v>QUARTA-FEIRA</v>
      </c>
      <c r="AB2" s="17" t="str">
        <f t="shared" si="1"/>
        <v>QUINTA-FEIRA</v>
      </c>
      <c r="AC2" s="17" t="str">
        <f t="shared" si="1"/>
        <v>SEXTA-FEIRA</v>
      </c>
      <c r="AD2" s="18" t="str">
        <f t="shared" si="1"/>
        <v>SÁBADO</v>
      </c>
      <c r="AE2" s="18" t="str">
        <f t="shared" si="1"/>
        <v>DOMINGO</v>
      </c>
      <c r="AF2" s="17" t="str">
        <f t="shared" si="1"/>
        <v>SEGUNDA-FEIRA</v>
      </c>
      <c r="AG2" s="17" t="str">
        <f t="shared" si="1"/>
        <v>TERÇA-FEIRA</v>
      </c>
      <c r="AH2" s="17" t="str">
        <f t="shared" si="1"/>
        <v>QUARTA-FEIRA</v>
      </c>
      <c r="AI2" s="17" t="str">
        <f t="shared" si="1"/>
        <v>QUINTA-FEIRA</v>
      </c>
      <c r="AJ2" s="17" t="str">
        <f t="shared" si="1"/>
        <v>SEXTA-FEIRA</v>
      </c>
      <c r="AK2" s="11"/>
      <c r="AL2" s="19"/>
      <c r="AM2" s="19"/>
      <c r="AN2" s="20"/>
      <c r="AO2" s="20"/>
      <c r="AP2" s="20"/>
      <c r="AQ2" s="20"/>
      <c r="AR2" s="20"/>
      <c r="AS2" s="20"/>
    </row>
    <row r="3" ht="30.0" customHeight="1">
      <c r="A3" s="12">
        <f>COUNTA(B4:B9)</f>
        <v>6</v>
      </c>
      <c r="B3" s="73" t="s">
        <v>2</v>
      </c>
      <c r="C3" s="23" t="s">
        <v>3</v>
      </c>
      <c r="D3" s="74">
        <v>46356.0</v>
      </c>
      <c r="E3" s="25">
        <f t="shared" ref="E3:AJ3" si="2">D3+1</f>
        <v>46357</v>
      </c>
      <c r="F3" s="25">
        <f t="shared" si="2"/>
        <v>46358</v>
      </c>
      <c r="G3" s="25">
        <f t="shared" si="2"/>
        <v>46359</v>
      </c>
      <c r="H3" s="25">
        <f t="shared" si="2"/>
        <v>46360</v>
      </c>
      <c r="I3" s="26">
        <f t="shared" si="2"/>
        <v>46361</v>
      </c>
      <c r="J3" s="26">
        <f t="shared" si="2"/>
        <v>46362</v>
      </c>
      <c r="K3" s="25">
        <f t="shared" si="2"/>
        <v>46363</v>
      </c>
      <c r="L3" s="25">
        <f t="shared" si="2"/>
        <v>46364</v>
      </c>
      <c r="M3" s="25">
        <f t="shared" si="2"/>
        <v>46365</v>
      </c>
      <c r="N3" s="25">
        <f t="shared" si="2"/>
        <v>46366</v>
      </c>
      <c r="O3" s="25">
        <f t="shared" si="2"/>
        <v>46367</v>
      </c>
      <c r="P3" s="26">
        <f t="shared" si="2"/>
        <v>46368</v>
      </c>
      <c r="Q3" s="26">
        <f t="shared" si="2"/>
        <v>46369</v>
      </c>
      <c r="R3" s="25">
        <f t="shared" si="2"/>
        <v>46370</v>
      </c>
      <c r="S3" s="25">
        <f t="shared" si="2"/>
        <v>46371</v>
      </c>
      <c r="T3" s="25">
        <f t="shared" si="2"/>
        <v>46372</v>
      </c>
      <c r="U3" s="25">
        <f t="shared" si="2"/>
        <v>46373</v>
      </c>
      <c r="V3" s="25">
        <f t="shared" si="2"/>
        <v>46374</v>
      </c>
      <c r="W3" s="26">
        <f t="shared" si="2"/>
        <v>46375</v>
      </c>
      <c r="X3" s="26">
        <f t="shared" si="2"/>
        <v>46376</v>
      </c>
      <c r="Y3" s="25">
        <f t="shared" si="2"/>
        <v>46377</v>
      </c>
      <c r="Z3" s="25">
        <f t="shared" si="2"/>
        <v>46378</v>
      </c>
      <c r="AA3" s="25">
        <f t="shared" si="2"/>
        <v>46379</v>
      </c>
      <c r="AB3" s="25">
        <f t="shared" si="2"/>
        <v>46380</v>
      </c>
      <c r="AC3" s="25">
        <f t="shared" si="2"/>
        <v>46381</v>
      </c>
      <c r="AD3" s="26">
        <f t="shared" si="2"/>
        <v>46382</v>
      </c>
      <c r="AE3" s="26">
        <f t="shared" si="2"/>
        <v>46383</v>
      </c>
      <c r="AF3" s="25">
        <f t="shared" si="2"/>
        <v>46384</v>
      </c>
      <c r="AG3" s="25">
        <f t="shared" si="2"/>
        <v>46385</v>
      </c>
      <c r="AH3" s="25">
        <f t="shared" si="2"/>
        <v>46386</v>
      </c>
      <c r="AI3" s="25">
        <f t="shared" si="2"/>
        <v>46387</v>
      </c>
      <c r="AJ3" s="25">
        <f t="shared" si="2"/>
        <v>46388</v>
      </c>
      <c r="AK3" s="11"/>
      <c r="AL3" s="27" t="s">
        <v>4</v>
      </c>
      <c r="AM3" s="27" t="s">
        <v>5</v>
      </c>
      <c r="AN3" s="28" t="s">
        <v>6</v>
      </c>
      <c r="AO3" s="10"/>
      <c r="AP3" s="10"/>
      <c r="AQ3" s="10"/>
      <c r="AR3" s="10"/>
      <c r="AS3" s="28" t="s">
        <v>6</v>
      </c>
    </row>
    <row r="4" ht="55.5" customHeight="1">
      <c r="A4" s="29">
        <v>46357.0</v>
      </c>
      <c r="B4" s="30" t="s">
        <v>7</v>
      </c>
      <c r="C4" s="31" t="s">
        <v>8</v>
      </c>
      <c r="D4" s="64" t="str">
        <f>Nov!AF4</f>
        <v/>
      </c>
      <c r="E4" s="64" t="str">
        <f>Nov!AG4</f>
        <v/>
      </c>
      <c r="F4" s="64" t="str">
        <f>Nov!AH4</f>
        <v/>
      </c>
      <c r="G4" s="64" t="str">
        <f>Nov!AI4</f>
        <v/>
      </c>
      <c r="H4" s="64" t="str">
        <f>Nov!AJ4</f>
        <v/>
      </c>
      <c r="I4" s="75"/>
      <c r="J4" s="75"/>
      <c r="K4" s="64"/>
      <c r="L4" s="64"/>
      <c r="M4" s="64"/>
      <c r="N4" s="64"/>
      <c r="O4" s="64"/>
      <c r="P4" s="99"/>
      <c r="Q4" s="99"/>
      <c r="R4" s="64"/>
      <c r="S4" s="64"/>
      <c r="T4" s="64"/>
      <c r="U4" s="64"/>
      <c r="V4" s="64"/>
      <c r="W4" s="99"/>
      <c r="X4" s="99"/>
      <c r="Y4" s="64"/>
      <c r="Z4" s="64"/>
      <c r="AA4" s="64"/>
      <c r="AB4" s="48" t="s">
        <v>278</v>
      </c>
      <c r="AC4" s="64"/>
      <c r="AD4" s="99"/>
      <c r="AE4" s="99"/>
      <c r="AF4" s="64"/>
      <c r="AG4" s="64"/>
      <c r="AH4" s="64"/>
      <c r="AI4" s="64"/>
      <c r="AJ4" s="64"/>
      <c r="AK4" s="11"/>
      <c r="AL4" s="12">
        <f t="shared" ref="AL4:AL12" si="3">$A$2-(COUNTIF(G4:AJ4,"AUJ*"))</f>
        <v>22</v>
      </c>
      <c r="AM4" s="12">
        <f t="shared" ref="AM4:AM12" si="4">(COUNTIF(G4:AJ4,"CLI*")+COUNTIF(G4:AJ4,"ATR*")+COUNTIF(G4:AJ4,"INT*")+COUNTIF(G4:AJ4,"VRE*")+COUNTIF(G4:AJ4,"ONL*"))</f>
        <v>0</v>
      </c>
      <c r="AN4" s="41">
        <f t="shared" ref="AN4:AN14" si="5">IFERROR(AM4/AL4,0)</f>
        <v>0</v>
      </c>
      <c r="AO4" s="10"/>
      <c r="AP4" s="42" t="s">
        <v>16</v>
      </c>
      <c r="AQ4" s="12">
        <f t="shared" ref="AQ4:AQ12" si="6">AK18</f>
        <v>19</v>
      </c>
      <c r="AR4" s="10"/>
      <c r="AS4" s="10"/>
    </row>
    <row r="5" ht="45.0" customHeight="1">
      <c r="A5" s="29">
        <v>46387.0</v>
      </c>
      <c r="B5" s="43" t="s">
        <v>17</v>
      </c>
      <c r="C5" s="44" t="s">
        <v>18</v>
      </c>
      <c r="D5" s="64" t="str">
        <f>Nov!AF5</f>
        <v/>
      </c>
      <c r="E5" s="64" t="str">
        <f>Nov!AG5</f>
        <v/>
      </c>
      <c r="F5" s="64" t="str">
        <f>Nov!AH5</f>
        <v/>
      </c>
      <c r="G5" s="64" t="str">
        <f>Nov!AI5</f>
        <v/>
      </c>
      <c r="H5" s="64" t="str">
        <f>Nov!AJ5</f>
        <v/>
      </c>
      <c r="I5" s="75"/>
      <c r="J5" s="75"/>
      <c r="K5" s="64"/>
      <c r="L5" s="64"/>
      <c r="M5" s="64"/>
      <c r="N5" s="64"/>
      <c r="O5" s="64"/>
      <c r="P5" s="99"/>
      <c r="Q5" s="99"/>
      <c r="R5" s="64"/>
      <c r="S5" s="64"/>
      <c r="T5" s="64"/>
      <c r="U5" s="64"/>
      <c r="V5" s="64"/>
      <c r="W5" s="99"/>
      <c r="X5" s="99"/>
      <c r="Y5" s="64"/>
      <c r="Z5" s="64"/>
      <c r="AA5" s="64"/>
      <c r="AB5" s="48" t="s">
        <v>278</v>
      </c>
      <c r="AC5" s="64"/>
      <c r="AD5" s="99"/>
      <c r="AE5" s="99"/>
      <c r="AF5" s="64"/>
      <c r="AG5" s="64"/>
      <c r="AH5" s="64"/>
      <c r="AI5" s="64"/>
      <c r="AJ5" s="64"/>
      <c r="AK5" s="11"/>
      <c r="AL5" s="12">
        <f t="shared" si="3"/>
        <v>22</v>
      </c>
      <c r="AM5" s="12">
        <f t="shared" si="4"/>
        <v>0</v>
      </c>
      <c r="AN5" s="41">
        <f t="shared" si="5"/>
        <v>0</v>
      </c>
      <c r="AO5" s="10"/>
      <c r="AP5" s="42" t="s">
        <v>33</v>
      </c>
      <c r="AQ5" s="12">
        <f t="shared" si="6"/>
        <v>0</v>
      </c>
      <c r="AR5" s="10"/>
      <c r="AS5" s="10"/>
    </row>
    <row r="6" ht="91.5" customHeight="1">
      <c r="A6" s="49"/>
      <c r="B6" s="43" t="s">
        <v>34</v>
      </c>
      <c r="C6" s="44" t="s">
        <v>35</v>
      </c>
      <c r="D6" s="64" t="str">
        <f>Nov!AF6</f>
        <v>CLI - ACOMP. OP. SKT130 e SKT110S - FERRO+</v>
      </c>
      <c r="E6" s="64" t="str">
        <f>Nov!AG6</f>
        <v>VRE - DESLOCAMENTO</v>
      </c>
      <c r="F6" s="64" t="str">
        <f>Nov!AH6</f>
        <v>CLI - TMan MEC. BASCULANTE ELÉTRICO SYZ422BEV - U&amp;M - MINA GELADO - Canaã dos Carajas/PA (Thiers vai ministrar a parte elétrica) - T1</v>
      </c>
      <c r="G6" s="64" t="str">
        <f>Nov!AI6</f>
        <v>CLI - TMan MEC. BASCULANTE ELÉTRICO SYZ422BEV - U&amp;M - MINA GELADO - Canaã dos Carajas/PA (Thiers vai ministrar a parte elétrica) - T1</v>
      </c>
      <c r="H6" s="64" t="str">
        <f>Nov!AJ6</f>
        <v>CLI - TMan MEC. BASCULANTE ELÉTRICO SYZ422BEV - U&amp;M - MINA GELADO - Canaã dos Carajas/PA (Thiers vai ministrar a parte elétrica) - T1</v>
      </c>
      <c r="I6" s="75"/>
      <c r="J6" s="75"/>
      <c r="K6" s="64"/>
      <c r="L6" s="64"/>
      <c r="M6" s="64"/>
      <c r="N6" s="64"/>
      <c r="O6" s="64"/>
      <c r="P6" s="99"/>
      <c r="Q6" s="99"/>
      <c r="R6" s="64"/>
      <c r="S6" s="64"/>
      <c r="T6" s="64"/>
      <c r="U6" s="64"/>
      <c r="V6" s="64"/>
      <c r="W6" s="99"/>
      <c r="X6" s="99"/>
      <c r="Y6" s="64"/>
      <c r="Z6" s="64"/>
      <c r="AA6" s="64"/>
      <c r="AB6" s="48" t="s">
        <v>278</v>
      </c>
      <c r="AC6" s="64"/>
      <c r="AD6" s="99"/>
      <c r="AE6" s="99"/>
      <c r="AF6" s="64"/>
      <c r="AG6" s="64"/>
      <c r="AH6" s="64"/>
      <c r="AI6" s="64"/>
      <c r="AJ6" s="64"/>
      <c r="AK6" s="11"/>
      <c r="AL6" s="12">
        <f t="shared" si="3"/>
        <v>22</v>
      </c>
      <c r="AM6" s="12">
        <f t="shared" si="4"/>
        <v>2</v>
      </c>
      <c r="AN6" s="41">
        <f t="shared" si="5"/>
        <v>0.09090909091</v>
      </c>
      <c r="AO6" s="10"/>
      <c r="AP6" s="42" t="s">
        <v>53</v>
      </c>
      <c r="AQ6" s="12">
        <f t="shared" si="6"/>
        <v>1</v>
      </c>
      <c r="AR6" s="10"/>
      <c r="AS6" s="10"/>
    </row>
    <row r="7" ht="39.75" customHeight="1">
      <c r="A7" s="10"/>
      <c r="B7" s="43" t="s">
        <v>54</v>
      </c>
      <c r="C7" s="44" t="s">
        <v>8</v>
      </c>
      <c r="D7" s="64" t="str">
        <f>Nov!AF7</f>
        <v/>
      </c>
      <c r="E7" s="64" t="str">
        <f>Nov!AG7</f>
        <v/>
      </c>
      <c r="F7" s="64" t="str">
        <f>Nov!AH7</f>
        <v/>
      </c>
      <c r="G7" s="64" t="str">
        <f>Nov!AI7</f>
        <v/>
      </c>
      <c r="H7" s="64" t="str">
        <f>Nov!AJ7</f>
        <v/>
      </c>
      <c r="I7" s="75"/>
      <c r="J7" s="75"/>
      <c r="K7" s="64"/>
      <c r="L7" s="64"/>
      <c r="M7" s="64"/>
      <c r="N7" s="64"/>
      <c r="O7" s="64"/>
      <c r="P7" s="99"/>
      <c r="Q7" s="99"/>
      <c r="R7" s="64"/>
      <c r="S7" s="64"/>
      <c r="T7" s="64"/>
      <c r="U7" s="64"/>
      <c r="V7" s="64"/>
      <c r="W7" s="99"/>
      <c r="X7" s="99"/>
      <c r="Y7" s="64"/>
      <c r="Z7" s="64"/>
      <c r="AA7" s="64"/>
      <c r="AB7" s="48" t="s">
        <v>278</v>
      </c>
      <c r="AC7" s="64"/>
      <c r="AD7" s="99"/>
      <c r="AE7" s="99"/>
      <c r="AF7" s="64"/>
      <c r="AG7" s="64"/>
      <c r="AH7" s="64"/>
      <c r="AI7" s="64"/>
      <c r="AJ7" s="64"/>
      <c r="AK7" s="11"/>
      <c r="AL7" s="12">
        <f t="shared" si="3"/>
        <v>22</v>
      </c>
      <c r="AM7" s="12">
        <f t="shared" si="4"/>
        <v>0</v>
      </c>
      <c r="AN7" s="41">
        <f t="shared" si="5"/>
        <v>0</v>
      </c>
      <c r="AO7" s="10"/>
      <c r="AP7" s="42" t="s">
        <v>57</v>
      </c>
      <c r="AQ7" s="12">
        <f t="shared" si="6"/>
        <v>9</v>
      </c>
      <c r="AR7" s="10"/>
      <c r="AS7" s="10"/>
    </row>
    <row r="8" ht="39.75" customHeight="1">
      <c r="A8" s="10"/>
      <c r="B8" s="43" t="s">
        <v>58</v>
      </c>
      <c r="C8" s="51" t="s">
        <v>59</v>
      </c>
      <c r="D8" s="64" t="str">
        <f>Nov!AF8</f>
        <v/>
      </c>
      <c r="E8" s="64" t="str">
        <f>Nov!AG8</f>
        <v>INT - ENTREGA TÉCNICA DE EQUIPAMENTOS E MANUTENÇÃO PREVENTIVA</v>
      </c>
      <c r="F8" s="64" t="str">
        <f>Nov!AH8</f>
        <v>INT - ENTREGA TÉCNICA DE EQUIPAMENTOS E MANUTENÇÃO PREVENTIVA</v>
      </c>
      <c r="G8" s="64" t="str">
        <f>Nov!AI8</f>
        <v>INT - ENTREGA TÉCNICA DE EQUIPAMENTOS E MANUTENÇÃO PREVENTIVA</v>
      </c>
      <c r="H8" s="64" t="str">
        <f>Nov!AJ8</f>
        <v>INT - ENTREGA TÉCNICA DE EQUIPAMENTOS E MANUTENÇÃO PREVENTIVA</v>
      </c>
      <c r="I8" s="75"/>
      <c r="J8" s="75"/>
      <c r="K8" s="64"/>
      <c r="L8" s="64"/>
      <c r="M8" s="64"/>
      <c r="N8" s="64"/>
      <c r="O8" s="64"/>
      <c r="P8" s="99"/>
      <c r="Q8" s="99"/>
      <c r="R8" s="48" t="s">
        <v>605</v>
      </c>
      <c r="S8" s="64"/>
      <c r="T8" s="64"/>
      <c r="U8" s="64"/>
      <c r="V8" s="64"/>
      <c r="W8" s="99"/>
      <c r="X8" s="99"/>
      <c r="Y8" s="64"/>
      <c r="Z8" s="64"/>
      <c r="AA8" s="64"/>
      <c r="AB8" s="48" t="s">
        <v>278</v>
      </c>
      <c r="AC8" s="64"/>
      <c r="AD8" s="99"/>
      <c r="AE8" s="99"/>
      <c r="AF8" s="64"/>
      <c r="AG8" s="64"/>
      <c r="AH8" s="64"/>
      <c r="AI8" s="64"/>
      <c r="AJ8" s="64"/>
      <c r="AK8" s="11"/>
      <c r="AL8" s="12">
        <f t="shared" si="3"/>
        <v>22</v>
      </c>
      <c r="AM8" s="12">
        <f t="shared" si="4"/>
        <v>3</v>
      </c>
      <c r="AN8" s="41">
        <f t="shared" si="5"/>
        <v>0.1363636364</v>
      </c>
      <c r="AO8" s="10"/>
      <c r="AP8" s="42" t="s">
        <v>63</v>
      </c>
      <c r="AQ8" s="12">
        <f t="shared" si="6"/>
        <v>0</v>
      </c>
      <c r="AR8" s="10"/>
      <c r="AS8" s="10"/>
    </row>
    <row r="9" ht="39.75" customHeight="1">
      <c r="A9" s="10"/>
      <c r="B9" s="43" t="s">
        <v>64</v>
      </c>
      <c r="C9" s="51" t="s">
        <v>59</v>
      </c>
      <c r="D9" s="64" t="str">
        <f>Nov!AF9</f>
        <v/>
      </c>
      <c r="E9" s="64" t="str">
        <f>Nov!AG9</f>
        <v/>
      </c>
      <c r="F9" s="64" t="str">
        <f>Nov!AH9</f>
        <v/>
      </c>
      <c r="G9" s="64" t="str">
        <f>Nov!AI9</f>
        <v/>
      </c>
      <c r="H9" s="64" t="str">
        <f>Nov!AJ9</f>
        <v/>
      </c>
      <c r="I9" s="75"/>
      <c r="J9" s="75"/>
      <c r="K9" s="64"/>
      <c r="L9" s="64"/>
      <c r="M9" s="64"/>
      <c r="N9" s="64"/>
      <c r="O9" s="64"/>
      <c r="P9" s="99"/>
      <c r="Q9" s="99"/>
      <c r="R9" s="64"/>
      <c r="S9" s="64"/>
      <c r="T9" s="64"/>
      <c r="U9" s="64"/>
      <c r="V9" s="64"/>
      <c r="W9" s="99"/>
      <c r="X9" s="99"/>
      <c r="Y9" s="64"/>
      <c r="Z9" s="64"/>
      <c r="AA9" s="64"/>
      <c r="AB9" s="48" t="s">
        <v>278</v>
      </c>
      <c r="AC9" s="64"/>
      <c r="AD9" s="99"/>
      <c r="AE9" s="99"/>
      <c r="AF9" s="64"/>
      <c r="AG9" s="64"/>
      <c r="AH9" s="64"/>
      <c r="AI9" s="64"/>
      <c r="AJ9" s="64"/>
      <c r="AK9" s="11"/>
      <c r="AL9" s="12">
        <f t="shared" si="3"/>
        <v>22</v>
      </c>
      <c r="AM9" s="12">
        <f t="shared" si="4"/>
        <v>0</v>
      </c>
      <c r="AN9" s="41">
        <f t="shared" si="5"/>
        <v>0</v>
      </c>
      <c r="AO9" s="10"/>
      <c r="AP9" s="42" t="s">
        <v>66</v>
      </c>
      <c r="AQ9" s="12">
        <f t="shared" si="6"/>
        <v>11</v>
      </c>
      <c r="AR9" s="10"/>
      <c r="AS9" s="10"/>
    </row>
    <row r="10" ht="52.5" customHeight="1">
      <c r="A10" s="10"/>
      <c r="B10" s="43" t="s">
        <v>67</v>
      </c>
      <c r="C10" s="44" t="s">
        <v>68</v>
      </c>
      <c r="D10" s="64" t="str">
        <f>Nov!AF10</f>
        <v>INT - ENTREGA TÉCNICA POCONÉ MT -  TEORIA - T1</v>
      </c>
      <c r="E10" s="64" t="str">
        <f>Nov!AG10</f>
        <v>INT - ENTREGA TÉCNICA POCONÉ MT -  TEORIA - T2</v>
      </c>
      <c r="F10" s="64" t="str">
        <f>Nov!AH10</f>
        <v>INT - ENTREGA TÉCNICA POCONÉ MT - PRÁTICA - T1</v>
      </c>
      <c r="G10" s="64" t="str">
        <f>Nov!AI10</f>
        <v>INT - ENTREGA TÉCNICA POCONÉ MT - PRÁTICA - T2</v>
      </c>
      <c r="H10" s="64" t="str">
        <f>Nov!AJ10</f>
        <v>OUT - PALESTRA NA EXPOMINÉRIO</v>
      </c>
      <c r="I10" s="75"/>
      <c r="J10" s="75"/>
      <c r="K10" s="64"/>
      <c r="L10" s="64"/>
      <c r="M10" s="64"/>
      <c r="N10" s="64"/>
      <c r="O10" s="64"/>
      <c r="P10" s="99"/>
      <c r="Q10" s="99"/>
      <c r="R10" s="64"/>
      <c r="S10" s="64"/>
      <c r="T10" s="64"/>
      <c r="U10" s="64"/>
      <c r="V10" s="64"/>
      <c r="W10" s="99"/>
      <c r="X10" s="99"/>
      <c r="Y10" s="64"/>
      <c r="Z10" s="64"/>
      <c r="AA10" s="64"/>
      <c r="AB10" s="48" t="s">
        <v>278</v>
      </c>
      <c r="AC10" s="64"/>
      <c r="AD10" s="99"/>
      <c r="AE10" s="99"/>
      <c r="AF10" s="64"/>
      <c r="AG10" s="64"/>
      <c r="AH10" s="64"/>
      <c r="AI10" s="64"/>
      <c r="AJ10" s="64"/>
      <c r="AK10" s="11"/>
      <c r="AL10" s="12">
        <f t="shared" si="3"/>
        <v>22</v>
      </c>
      <c r="AM10" s="12">
        <f t="shared" si="4"/>
        <v>1</v>
      </c>
      <c r="AN10" s="41">
        <f t="shared" si="5"/>
        <v>0.04545454545</v>
      </c>
      <c r="AO10" s="10"/>
      <c r="AP10" s="53" t="s">
        <v>76</v>
      </c>
      <c r="AQ10" s="12">
        <f t="shared" si="6"/>
        <v>0</v>
      </c>
      <c r="AR10" s="10"/>
      <c r="AS10" s="10"/>
    </row>
    <row r="11" ht="39.75" customHeight="1">
      <c r="A11" s="10"/>
      <c r="B11" s="54" t="s">
        <v>209</v>
      </c>
      <c r="C11" s="44" t="s">
        <v>68</v>
      </c>
      <c r="D11" s="64" t="str">
        <f>Nov!AF11</f>
        <v>CLI - SUPORTE TEC. SKT110S / SKT130 - HYDRO - Paragominas/PA</v>
      </c>
      <c r="E11" s="64" t="str">
        <f>Nov!AG11</f>
        <v>CLI - SUPORTE TEC. SKT110S / SKT130 - HYDRO - Paragominas/PA</v>
      </c>
      <c r="F11" s="64" t="str">
        <f>Nov!AH11</f>
        <v>CLI - SUPORTE TEC. SKT110S / SKT130 - HYDRO - Paragominas/PA</v>
      </c>
      <c r="G11" s="64" t="str">
        <f>Nov!AI11</f>
        <v>CLI - SUPORTE TEC. SKT110S / SKT130 - HYDRO - Paragominas/PA</v>
      </c>
      <c r="H11" s="64" t="str">
        <f>Nov!AJ11</f>
        <v>CLI - SUPORTE TEC. SKT110S / SKT130 - HYDRO - Paragominas/PA</v>
      </c>
      <c r="I11" s="75"/>
      <c r="J11" s="75"/>
      <c r="K11" s="48" t="s">
        <v>400</v>
      </c>
      <c r="L11" s="48" t="s">
        <v>400</v>
      </c>
      <c r="M11" s="48" t="s">
        <v>400</v>
      </c>
      <c r="N11" s="48" t="s">
        <v>400</v>
      </c>
      <c r="O11" s="48" t="s">
        <v>400</v>
      </c>
      <c r="P11" s="99"/>
      <c r="Q11" s="99"/>
      <c r="R11" s="48" t="s">
        <v>400</v>
      </c>
      <c r="S11" s="48" t="s">
        <v>400</v>
      </c>
      <c r="T11" s="48" t="s">
        <v>400</v>
      </c>
      <c r="U11" s="48" t="s">
        <v>400</v>
      </c>
      <c r="V11" s="48" t="s">
        <v>400</v>
      </c>
      <c r="W11" s="99"/>
      <c r="X11" s="99"/>
      <c r="Y11" s="64"/>
      <c r="Z11" s="64"/>
      <c r="AA11" s="64"/>
      <c r="AB11" s="48" t="s">
        <v>278</v>
      </c>
      <c r="AC11" s="64"/>
      <c r="AD11" s="99"/>
      <c r="AE11" s="99"/>
      <c r="AF11" s="64"/>
      <c r="AG11" s="64"/>
      <c r="AH11" s="64"/>
      <c r="AI11" s="64"/>
      <c r="AJ11" s="64"/>
      <c r="AK11" s="11"/>
      <c r="AL11" s="12">
        <f t="shared" si="3"/>
        <v>22</v>
      </c>
      <c r="AM11" s="12">
        <f t="shared" si="4"/>
        <v>12</v>
      </c>
      <c r="AN11" s="41">
        <f t="shared" si="5"/>
        <v>0.5454545455</v>
      </c>
      <c r="AO11" s="10"/>
      <c r="AP11" s="42" t="s">
        <v>79</v>
      </c>
      <c r="AQ11" s="12">
        <f t="shared" si="6"/>
        <v>235</v>
      </c>
      <c r="AR11" s="10"/>
      <c r="AS11" s="10"/>
    </row>
    <row r="12" ht="39.75" customHeight="1">
      <c r="A12" s="10"/>
      <c r="B12" s="54" t="s">
        <v>215</v>
      </c>
      <c r="C12" s="51" t="s">
        <v>18</v>
      </c>
      <c r="D12" s="64" t="str">
        <f>Nov!AF12</f>
        <v/>
      </c>
      <c r="E12" s="64" t="str">
        <f>Nov!AG12</f>
        <v/>
      </c>
      <c r="F12" s="64" t="str">
        <f>Nov!AH12</f>
        <v/>
      </c>
      <c r="G12" s="64" t="str">
        <f>Nov!AI12</f>
        <v/>
      </c>
      <c r="H12" s="64" t="str">
        <f>Nov!AJ12</f>
        <v/>
      </c>
      <c r="I12" s="75"/>
      <c r="J12" s="75"/>
      <c r="K12" s="64"/>
      <c r="L12" s="64"/>
      <c r="M12" s="64"/>
      <c r="N12" s="64"/>
      <c r="O12" s="64"/>
      <c r="P12" s="99"/>
      <c r="Q12" s="99"/>
      <c r="R12" s="64"/>
      <c r="S12" s="64"/>
      <c r="T12" s="64"/>
      <c r="U12" s="64"/>
      <c r="V12" s="102"/>
      <c r="W12" s="99"/>
      <c r="X12" s="99"/>
      <c r="Y12" s="64"/>
      <c r="Z12" s="64"/>
      <c r="AA12" s="64"/>
      <c r="AB12" s="48" t="s">
        <v>278</v>
      </c>
      <c r="AC12" s="64"/>
      <c r="AD12" s="99"/>
      <c r="AE12" s="99"/>
      <c r="AF12" s="64"/>
      <c r="AG12" s="64"/>
      <c r="AH12" s="64"/>
      <c r="AI12" s="64"/>
      <c r="AJ12" s="64"/>
      <c r="AK12" s="11"/>
      <c r="AL12" s="12">
        <f t="shared" si="3"/>
        <v>22</v>
      </c>
      <c r="AM12" s="12">
        <f t="shared" si="4"/>
        <v>0</v>
      </c>
      <c r="AN12" s="41">
        <f t="shared" si="5"/>
        <v>0</v>
      </c>
      <c r="AO12" s="10"/>
      <c r="AP12" s="42" t="s">
        <v>81</v>
      </c>
      <c r="AQ12" s="12">
        <f t="shared" si="6"/>
        <v>0</v>
      </c>
      <c r="AR12" s="10"/>
      <c r="AS12" s="10"/>
    </row>
    <row r="13" ht="49.5" customHeight="1">
      <c r="A13" s="154"/>
      <c r="B13" s="54" t="s">
        <v>600</v>
      </c>
      <c r="C13" s="55" t="s">
        <v>556</v>
      </c>
      <c r="D13" s="64" t="str">
        <f>Nov!AF13</f>
        <v/>
      </c>
      <c r="E13" s="64" t="str">
        <f>Nov!AG13</f>
        <v/>
      </c>
      <c r="F13" s="64" t="str">
        <f>Nov!AH13</f>
        <v/>
      </c>
      <c r="G13" s="64" t="str">
        <f>Nov!AI13</f>
        <v/>
      </c>
      <c r="H13" s="64" t="str">
        <f>Nov!AJ13</f>
        <v/>
      </c>
      <c r="I13" s="47"/>
      <c r="J13" s="75"/>
      <c r="K13" s="35"/>
      <c r="L13" s="35"/>
      <c r="M13" s="35"/>
      <c r="N13" s="35"/>
      <c r="O13" s="35"/>
      <c r="P13" s="99"/>
      <c r="Q13" s="99"/>
      <c r="R13" s="35"/>
      <c r="S13" s="48"/>
      <c r="T13" s="48"/>
      <c r="U13" s="131"/>
      <c r="V13" s="48"/>
      <c r="W13" s="99"/>
      <c r="X13" s="99"/>
      <c r="Y13" s="115"/>
      <c r="Z13" s="115"/>
      <c r="AA13" s="115"/>
      <c r="AB13" s="48" t="s">
        <v>278</v>
      </c>
      <c r="AC13" s="127"/>
      <c r="AD13" s="99"/>
      <c r="AE13" s="99"/>
      <c r="AF13" s="115"/>
      <c r="AG13" s="115"/>
      <c r="AH13" s="115"/>
      <c r="AI13" s="115"/>
      <c r="AJ13" s="36"/>
      <c r="AK13" s="11"/>
      <c r="AL13" s="12">
        <f t="shared" ref="AL13:AL14" si="7">$A$2-(COUNTIF(L14:AJ14,"AUJ*"))</f>
        <v>22</v>
      </c>
      <c r="AM13" s="12">
        <f t="shared" ref="AM13:AM14" si="8">(COUNTIF(L14:AJ14,"CLI*")+COUNTIF(L14:AJ14,"ATR*")+COUNTIF(L14:AJ14,"INT*")+COUNTIF(L14:AJ14,"VRE*")+COUNTIF(L14:AJ14,"ONL*"))</f>
        <v>0</v>
      </c>
      <c r="AN13" s="41">
        <f t="shared" si="5"/>
        <v>0</v>
      </c>
      <c r="AO13" s="10"/>
      <c r="AP13" s="42" t="s">
        <v>53</v>
      </c>
      <c r="AQ13" s="12"/>
      <c r="AR13" s="10"/>
      <c r="AS13" s="10"/>
    </row>
    <row r="14" ht="49.5" customHeight="1">
      <c r="A14" s="49"/>
      <c r="B14" s="54" t="s">
        <v>502</v>
      </c>
      <c r="C14" s="55" t="s">
        <v>503</v>
      </c>
      <c r="D14" s="64" t="str">
        <f>Nov!AF14</f>
        <v/>
      </c>
      <c r="E14" s="64" t="str">
        <f>Nov!AG14</f>
        <v/>
      </c>
      <c r="F14" s="64" t="str">
        <f>Nov!AH14</f>
        <v/>
      </c>
      <c r="G14" s="64" t="str">
        <f>Nov!AI14</f>
        <v/>
      </c>
      <c r="H14" s="64" t="str">
        <f>Nov!AJ14</f>
        <v/>
      </c>
      <c r="I14" s="47"/>
      <c r="J14" s="75"/>
      <c r="K14" s="35"/>
      <c r="L14" s="35"/>
      <c r="M14" s="35"/>
      <c r="N14" s="35"/>
      <c r="O14" s="35"/>
      <c r="P14" s="99"/>
      <c r="Q14" s="99"/>
      <c r="R14" s="35"/>
      <c r="S14" s="48"/>
      <c r="T14" s="48"/>
      <c r="U14" s="131"/>
      <c r="V14" s="48"/>
      <c r="W14" s="99"/>
      <c r="X14" s="99"/>
      <c r="Y14" s="115"/>
      <c r="Z14" s="115"/>
      <c r="AA14" s="115"/>
      <c r="AB14" s="48" t="s">
        <v>278</v>
      </c>
      <c r="AC14" s="127"/>
      <c r="AD14" s="99"/>
      <c r="AE14" s="99"/>
      <c r="AF14" s="115"/>
      <c r="AG14" s="115"/>
      <c r="AH14" s="115"/>
      <c r="AI14" s="115"/>
      <c r="AJ14" s="36"/>
      <c r="AK14" s="11"/>
      <c r="AL14" s="12">
        <f t="shared" si="7"/>
        <v>22</v>
      </c>
      <c r="AM14" s="12">
        <f t="shared" si="8"/>
        <v>0</v>
      </c>
      <c r="AN14" s="41">
        <f t="shared" si="5"/>
        <v>0</v>
      </c>
      <c r="AO14" s="10"/>
      <c r="AP14" s="66" t="s">
        <v>84</v>
      </c>
      <c r="AQ14" s="12">
        <f>AK27</f>
        <v>275</v>
      </c>
      <c r="AR14" s="10"/>
      <c r="AS14" s="10"/>
    </row>
    <row r="15" ht="39.75" customHeight="1">
      <c r="A15" s="10"/>
      <c r="B15" s="54" t="s">
        <v>155</v>
      </c>
      <c r="C15" s="44" t="s">
        <v>68</v>
      </c>
      <c r="D15" s="64" t="str">
        <f>Nov!AF15</f>
        <v/>
      </c>
      <c r="E15" s="64" t="str">
        <f>Nov!AG15</f>
        <v/>
      </c>
      <c r="F15" s="64" t="str">
        <f>Nov!AH15</f>
        <v/>
      </c>
      <c r="G15" s="64" t="str">
        <f>Nov!AI15</f>
        <v/>
      </c>
      <c r="H15" s="64" t="str">
        <f>Nov!AJ15</f>
        <v/>
      </c>
      <c r="I15" s="75"/>
      <c r="J15" s="75"/>
      <c r="K15" s="64"/>
      <c r="L15" s="64"/>
      <c r="M15" s="64"/>
      <c r="N15" s="64"/>
      <c r="O15" s="64"/>
      <c r="P15" s="99"/>
      <c r="Q15" s="99"/>
      <c r="R15" s="64"/>
      <c r="S15" s="64"/>
      <c r="T15" s="64"/>
      <c r="U15" s="64"/>
      <c r="V15" s="64"/>
      <c r="W15" s="99"/>
      <c r="X15" s="99"/>
      <c r="Y15" s="64"/>
      <c r="Z15" s="64"/>
      <c r="AA15" s="64"/>
      <c r="AB15" s="48" t="s">
        <v>278</v>
      </c>
      <c r="AC15" s="64"/>
      <c r="AD15" s="99"/>
      <c r="AE15" s="99"/>
      <c r="AF15" s="64"/>
      <c r="AG15" s="64"/>
      <c r="AH15" s="64"/>
      <c r="AI15" s="64"/>
      <c r="AJ15" s="64"/>
      <c r="AK15" s="11"/>
      <c r="AL15" s="12"/>
      <c r="AM15" s="12"/>
      <c r="AN15" s="41"/>
      <c r="AO15" s="10"/>
      <c r="AP15" s="134"/>
      <c r="AQ15" s="137"/>
      <c r="AR15" s="10"/>
      <c r="AS15" s="10"/>
    </row>
    <row r="16" ht="39.75" customHeight="1">
      <c r="A16" s="10"/>
      <c r="B16" s="54" t="s">
        <v>467</v>
      </c>
      <c r="C16" s="51" t="s">
        <v>18</v>
      </c>
      <c r="D16" s="64" t="str">
        <f>Nov!AF16</f>
        <v/>
      </c>
      <c r="E16" s="64" t="str">
        <f>Nov!AG16</f>
        <v/>
      </c>
      <c r="F16" s="64" t="str">
        <f>Nov!AH16</f>
        <v/>
      </c>
      <c r="G16" s="64" t="str">
        <f>Nov!AI16</f>
        <v/>
      </c>
      <c r="H16" s="64" t="str">
        <f>Nov!AJ16</f>
        <v/>
      </c>
      <c r="I16" s="75"/>
      <c r="J16" s="75"/>
      <c r="K16" s="64"/>
      <c r="L16" s="64"/>
      <c r="M16" s="64"/>
      <c r="N16" s="64"/>
      <c r="O16" s="64"/>
      <c r="P16" s="99"/>
      <c r="Q16" s="99"/>
      <c r="R16" s="64"/>
      <c r="S16" s="64"/>
      <c r="T16" s="64"/>
      <c r="U16" s="64"/>
      <c r="V16" s="64"/>
      <c r="W16" s="99"/>
      <c r="X16" s="99"/>
      <c r="Y16" s="64"/>
      <c r="Z16" s="64"/>
      <c r="AA16" s="64"/>
      <c r="AB16" s="48" t="s">
        <v>278</v>
      </c>
      <c r="AC16" s="64"/>
      <c r="AD16" s="99"/>
      <c r="AE16" s="99"/>
      <c r="AF16" s="64"/>
      <c r="AG16" s="64"/>
      <c r="AH16" s="64"/>
      <c r="AI16" s="64"/>
      <c r="AJ16" s="64"/>
      <c r="AK16" s="11"/>
      <c r="AL16" s="12"/>
      <c r="AM16" s="12"/>
      <c r="AN16" s="41"/>
      <c r="AO16" s="10"/>
      <c r="AR16" s="10"/>
      <c r="AS16" s="10"/>
    </row>
    <row r="17" ht="24.75" customHeight="1">
      <c r="A17" s="10"/>
      <c r="B17" s="10"/>
      <c r="C17" s="13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2">
        <f t="shared" ref="AL17:AM17" si="9">SUM(AL4:AL16)</f>
        <v>242</v>
      </c>
      <c r="AM17" s="12">
        <f t="shared" si="9"/>
        <v>18</v>
      </c>
      <c r="AN17" s="68">
        <f>AM17/AL17</f>
        <v>0.07438016529</v>
      </c>
      <c r="AO17" s="10"/>
      <c r="AP17" s="10"/>
      <c r="AQ17" s="10"/>
      <c r="AR17" s="10"/>
      <c r="AS17" s="10"/>
    </row>
    <row r="18" ht="24.75" customHeight="1">
      <c r="A18" s="10"/>
      <c r="B18" s="66" t="s">
        <v>86</v>
      </c>
      <c r="C18" s="69" t="s">
        <v>16</v>
      </c>
      <c r="D18" s="12">
        <f t="shared" ref="D18:H18" si="10">COUNTIF(D4:D14,$C$18&amp;"*")</f>
        <v>2</v>
      </c>
      <c r="E18" s="12">
        <f t="shared" si="10"/>
        <v>1</v>
      </c>
      <c r="F18" s="12">
        <f t="shared" si="10"/>
        <v>2</v>
      </c>
      <c r="G18" s="12">
        <f t="shared" si="10"/>
        <v>2</v>
      </c>
      <c r="H18" s="12">
        <f t="shared" si="10"/>
        <v>2</v>
      </c>
      <c r="I18" s="12"/>
      <c r="J18" s="12"/>
      <c r="K18" s="12">
        <f t="shared" ref="K18:O18" si="11">COUNTIF(K4:K14,$C$18&amp;"*")</f>
        <v>1</v>
      </c>
      <c r="L18" s="12">
        <f t="shared" si="11"/>
        <v>1</v>
      </c>
      <c r="M18" s="12">
        <f t="shared" si="11"/>
        <v>1</v>
      </c>
      <c r="N18" s="12">
        <f t="shared" si="11"/>
        <v>1</v>
      </c>
      <c r="O18" s="12">
        <f t="shared" si="11"/>
        <v>1</v>
      </c>
      <c r="P18" s="12"/>
      <c r="Q18" s="12"/>
      <c r="R18" s="12">
        <f t="shared" ref="R18:V18" si="12">COUNTIF(R4:R14,$C$18&amp;"*")</f>
        <v>1</v>
      </c>
      <c r="S18" s="12">
        <f t="shared" si="12"/>
        <v>1</v>
      </c>
      <c r="T18" s="12">
        <f t="shared" si="12"/>
        <v>1</v>
      </c>
      <c r="U18" s="12">
        <f t="shared" si="12"/>
        <v>1</v>
      </c>
      <c r="V18" s="12">
        <f t="shared" si="12"/>
        <v>1</v>
      </c>
      <c r="W18" s="12"/>
      <c r="X18" s="12"/>
      <c r="Y18" s="12">
        <f t="shared" ref="Y18:AC18" si="13">COUNTIF(Y4:Y14,$C$18&amp;"*")</f>
        <v>0</v>
      </c>
      <c r="Z18" s="12">
        <f t="shared" si="13"/>
        <v>0</v>
      </c>
      <c r="AA18" s="12">
        <f t="shared" si="13"/>
        <v>0</v>
      </c>
      <c r="AB18" s="12">
        <f t="shared" si="13"/>
        <v>0</v>
      </c>
      <c r="AC18" s="12">
        <f t="shared" si="13"/>
        <v>0</v>
      </c>
      <c r="AD18" s="12"/>
      <c r="AE18" s="12"/>
      <c r="AF18" s="12">
        <f t="shared" ref="AF18:AJ18" si="14">COUNTIF(AF4:AF14,$C$18&amp;"*")</f>
        <v>0</v>
      </c>
      <c r="AG18" s="12">
        <f t="shared" si="14"/>
        <v>0</v>
      </c>
      <c r="AH18" s="12">
        <f t="shared" si="14"/>
        <v>0</v>
      </c>
      <c r="AI18" s="12">
        <f t="shared" si="14"/>
        <v>0</v>
      </c>
      <c r="AJ18" s="12">
        <f t="shared" si="14"/>
        <v>0</v>
      </c>
      <c r="AK18" s="12">
        <f t="shared" ref="AK18:AK26" si="20">SUM(D18:AJ18)</f>
        <v>19</v>
      </c>
      <c r="AL18" s="41">
        <f t="shared" ref="AL18:AL26" si="21">AK18/$AK$27</f>
        <v>0.06909090909</v>
      </c>
      <c r="AM18" s="12"/>
      <c r="AN18" s="10"/>
      <c r="AO18" s="10"/>
      <c r="AP18" s="10"/>
      <c r="AQ18" s="10"/>
      <c r="AR18" s="10"/>
      <c r="AS18" s="10"/>
    </row>
    <row r="19" ht="24.75" customHeight="1">
      <c r="A19" s="10"/>
      <c r="B19" s="66" t="s">
        <v>87</v>
      </c>
      <c r="C19" s="69" t="s">
        <v>33</v>
      </c>
      <c r="D19" s="12">
        <f t="shared" ref="D19:H19" si="15">COUNTIF(D4:D14,$C$19&amp;"*")</f>
        <v>0</v>
      </c>
      <c r="E19" s="12">
        <f t="shared" si="15"/>
        <v>0</v>
      </c>
      <c r="F19" s="12">
        <f t="shared" si="15"/>
        <v>0</v>
      </c>
      <c r="G19" s="12">
        <f t="shared" si="15"/>
        <v>0</v>
      </c>
      <c r="H19" s="12">
        <f t="shared" si="15"/>
        <v>0</v>
      </c>
      <c r="I19" s="12"/>
      <c r="J19" s="12"/>
      <c r="K19" s="12">
        <f t="shared" ref="K19:O19" si="16">COUNTIF(K4:K14,$C$19&amp;"*")</f>
        <v>0</v>
      </c>
      <c r="L19" s="12">
        <f t="shared" si="16"/>
        <v>0</v>
      </c>
      <c r="M19" s="12">
        <f t="shared" si="16"/>
        <v>0</v>
      </c>
      <c r="N19" s="12">
        <f t="shared" si="16"/>
        <v>0</v>
      </c>
      <c r="O19" s="12">
        <f t="shared" si="16"/>
        <v>0</v>
      </c>
      <c r="P19" s="12"/>
      <c r="Q19" s="12"/>
      <c r="R19" s="12">
        <f t="shared" ref="R19:V19" si="17">COUNTIF(R4:R14,$C$19&amp;"*")</f>
        <v>0</v>
      </c>
      <c r="S19" s="12">
        <f t="shared" si="17"/>
        <v>0</v>
      </c>
      <c r="T19" s="12">
        <f t="shared" si="17"/>
        <v>0</v>
      </c>
      <c r="U19" s="12">
        <f t="shared" si="17"/>
        <v>0</v>
      </c>
      <c r="V19" s="12">
        <f t="shared" si="17"/>
        <v>0</v>
      </c>
      <c r="W19" s="12"/>
      <c r="X19" s="12"/>
      <c r="Y19" s="12">
        <f t="shared" ref="Y19:AC19" si="18">COUNTIF(Y4:Y14,$C$19&amp;"*")</f>
        <v>0</v>
      </c>
      <c r="Z19" s="12">
        <f t="shared" si="18"/>
        <v>0</v>
      </c>
      <c r="AA19" s="12">
        <f t="shared" si="18"/>
        <v>0</v>
      </c>
      <c r="AB19" s="12">
        <f t="shared" si="18"/>
        <v>0</v>
      </c>
      <c r="AC19" s="12">
        <f t="shared" si="18"/>
        <v>0</v>
      </c>
      <c r="AD19" s="12"/>
      <c r="AE19" s="12"/>
      <c r="AF19" s="12">
        <f t="shared" ref="AF19:AJ19" si="19">COUNTIF(AF4:AF14,$C$19&amp;"*")</f>
        <v>0</v>
      </c>
      <c r="AG19" s="12">
        <f t="shared" si="19"/>
        <v>0</v>
      </c>
      <c r="AH19" s="12">
        <f t="shared" si="19"/>
        <v>0</v>
      </c>
      <c r="AI19" s="12">
        <f t="shared" si="19"/>
        <v>0</v>
      </c>
      <c r="AJ19" s="12">
        <f t="shared" si="19"/>
        <v>0</v>
      </c>
      <c r="AK19" s="12">
        <f t="shared" si="20"/>
        <v>0</v>
      </c>
      <c r="AL19" s="41">
        <f t="shared" si="21"/>
        <v>0</v>
      </c>
      <c r="AM19" s="12"/>
      <c r="AN19" s="10"/>
      <c r="AO19" s="10"/>
      <c r="AP19" s="10"/>
      <c r="AQ19" s="10"/>
      <c r="AR19" s="10"/>
      <c r="AS19" s="10"/>
    </row>
    <row r="20" ht="24.75" customHeight="1">
      <c r="A20" s="10"/>
      <c r="B20" s="66" t="s">
        <v>88</v>
      </c>
      <c r="C20" s="69" t="s">
        <v>53</v>
      </c>
      <c r="D20" s="12">
        <f t="shared" ref="D20:H20" si="22">COUNTIF(D4:D14,$C$20&amp;"*")</f>
        <v>0</v>
      </c>
      <c r="E20" s="12">
        <f t="shared" si="22"/>
        <v>1</v>
      </c>
      <c r="F20" s="12">
        <f t="shared" si="22"/>
        <v>0</v>
      </c>
      <c r="G20" s="12">
        <f t="shared" si="22"/>
        <v>0</v>
      </c>
      <c r="H20" s="12">
        <f t="shared" si="22"/>
        <v>0</v>
      </c>
      <c r="I20" s="12"/>
      <c r="J20" s="12"/>
      <c r="K20" s="12">
        <f t="shared" ref="K20:O20" si="23">COUNTIF(K4:K14,$C$20&amp;"*")</f>
        <v>0</v>
      </c>
      <c r="L20" s="12">
        <f t="shared" si="23"/>
        <v>0</v>
      </c>
      <c r="M20" s="12">
        <f t="shared" si="23"/>
        <v>0</v>
      </c>
      <c r="N20" s="12">
        <f t="shared" si="23"/>
        <v>0</v>
      </c>
      <c r="O20" s="12">
        <f t="shared" si="23"/>
        <v>0</v>
      </c>
      <c r="P20" s="12"/>
      <c r="Q20" s="12"/>
      <c r="R20" s="12">
        <f t="shared" ref="R20:V20" si="24">COUNTIF(R4:R14,$C$20&amp;"*")</f>
        <v>0</v>
      </c>
      <c r="S20" s="12">
        <f t="shared" si="24"/>
        <v>0</v>
      </c>
      <c r="T20" s="12">
        <f t="shared" si="24"/>
        <v>0</v>
      </c>
      <c r="U20" s="12">
        <f t="shared" si="24"/>
        <v>0</v>
      </c>
      <c r="V20" s="12">
        <f t="shared" si="24"/>
        <v>0</v>
      </c>
      <c r="W20" s="12"/>
      <c r="X20" s="12"/>
      <c r="Y20" s="12">
        <f t="shared" ref="Y20:AC20" si="25">COUNTIF(Y4:Y14,$C$20&amp;"*")</f>
        <v>0</v>
      </c>
      <c r="Z20" s="12">
        <f t="shared" si="25"/>
        <v>0</v>
      </c>
      <c r="AA20" s="12">
        <f t="shared" si="25"/>
        <v>0</v>
      </c>
      <c r="AB20" s="12">
        <f t="shared" si="25"/>
        <v>0</v>
      </c>
      <c r="AC20" s="12">
        <f t="shared" si="25"/>
        <v>0</v>
      </c>
      <c r="AD20" s="12"/>
      <c r="AE20" s="12"/>
      <c r="AF20" s="12">
        <f t="shared" ref="AF20:AJ20" si="26">COUNTIF(AF4:AF14,$C$20&amp;"*")</f>
        <v>0</v>
      </c>
      <c r="AG20" s="12">
        <f t="shared" si="26"/>
        <v>0</v>
      </c>
      <c r="AH20" s="12">
        <f t="shared" si="26"/>
        <v>0</v>
      </c>
      <c r="AI20" s="12">
        <f t="shared" si="26"/>
        <v>0</v>
      </c>
      <c r="AJ20" s="12">
        <f t="shared" si="26"/>
        <v>0</v>
      </c>
      <c r="AK20" s="12">
        <f t="shared" si="20"/>
        <v>1</v>
      </c>
      <c r="AL20" s="41">
        <f t="shared" si="21"/>
        <v>0.003636363636</v>
      </c>
      <c r="AM20" s="12"/>
      <c r="AN20" s="10"/>
      <c r="AO20" s="10"/>
      <c r="AP20" s="10"/>
      <c r="AQ20" s="10"/>
      <c r="AR20" s="10"/>
      <c r="AS20" s="10"/>
    </row>
    <row r="21" ht="24.75" customHeight="1">
      <c r="A21" s="10"/>
      <c r="B21" s="66" t="s">
        <v>89</v>
      </c>
      <c r="C21" s="69" t="s">
        <v>57</v>
      </c>
      <c r="D21" s="12">
        <f t="shared" ref="D21:H21" si="27">COUNTIF(D4:D12,$C$21&amp;"*")</f>
        <v>1</v>
      </c>
      <c r="E21" s="12">
        <f t="shared" si="27"/>
        <v>2</v>
      </c>
      <c r="F21" s="12">
        <f t="shared" si="27"/>
        <v>2</v>
      </c>
      <c r="G21" s="12">
        <f t="shared" si="27"/>
        <v>2</v>
      </c>
      <c r="H21" s="12">
        <f t="shared" si="27"/>
        <v>1</v>
      </c>
      <c r="I21" s="12"/>
      <c r="J21" s="12"/>
      <c r="K21" s="12">
        <f t="shared" ref="K21:O21" si="28">COUNTIF(K4:K12,$C$21&amp;"*")</f>
        <v>0</v>
      </c>
      <c r="L21" s="12">
        <f t="shared" si="28"/>
        <v>0</v>
      </c>
      <c r="M21" s="12">
        <f t="shared" si="28"/>
        <v>0</v>
      </c>
      <c r="N21" s="12">
        <f t="shared" si="28"/>
        <v>0</v>
      </c>
      <c r="O21" s="12">
        <f t="shared" si="28"/>
        <v>0</v>
      </c>
      <c r="P21" s="12"/>
      <c r="Q21" s="12"/>
      <c r="R21" s="12">
        <f t="shared" ref="R21:V21" si="29">COUNTIF(R4:R12,$C$21&amp;"*")</f>
        <v>1</v>
      </c>
      <c r="S21" s="12">
        <f t="shared" si="29"/>
        <v>0</v>
      </c>
      <c r="T21" s="12">
        <f t="shared" si="29"/>
        <v>0</v>
      </c>
      <c r="U21" s="12">
        <f t="shared" si="29"/>
        <v>0</v>
      </c>
      <c r="V21" s="12">
        <f t="shared" si="29"/>
        <v>0</v>
      </c>
      <c r="W21" s="12"/>
      <c r="X21" s="12"/>
      <c r="Y21" s="12">
        <f t="shared" ref="Y21:AC21" si="30">COUNTIF(Y4:Y12,$C$21&amp;"*")</f>
        <v>0</v>
      </c>
      <c r="Z21" s="12">
        <f t="shared" si="30"/>
        <v>0</v>
      </c>
      <c r="AA21" s="12">
        <f t="shared" si="30"/>
        <v>0</v>
      </c>
      <c r="AB21" s="12">
        <f t="shared" si="30"/>
        <v>0</v>
      </c>
      <c r="AC21" s="12">
        <f t="shared" si="30"/>
        <v>0</v>
      </c>
      <c r="AD21" s="12"/>
      <c r="AE21" s="12"/>
      <c r="AF21" s="12">
        <f t="shared" ref="AF21:AJ21" si="31">COUNTIF(AF4:AF12,$C$21&amp;"*")</f>
        <v>0</v>
      </c>
      <c r="AG21" s="12">
        <f t="shared" si="31"/>
        <v>0</v>
      </c>
      <c r="AH21" s="12">
        <f t="shared" si="31"/>
        <v>0</v>
      </c>
      <c r="AI21" s="12">
        <f t="shared" si="31"/>
        <v>0</v>
      </c>
      <c r="AJ21" s="12">
        <f t="shared" si="31"/>
        <v>0</v>
      </c>
      <c r="AK21" s="12">
        <f t="shared" si="20"/>
        <v>9</v>
      </c>
      <c r="AL21" s="41">
        <f t="shared" si="21"/>
        <v>0.03272727273</v>
      </c>
      <c r="AM21" s="12"/>
      <c r="AN21" s="10"/>
      <c r="AO21" s="10"/>
      <c r="AP21" s="10"/>
      <c r="AQ21" s="10"/>
      <c r="AR21" s="10"/>
      <c r="AS21" s="10"/>
    </row>
    <row r="22" ht="24.75" customHeight="1">
      <c r="A22" s="10"/>
      <c r="B22" s="66" t="s">
        <v>90</v>
      </c>
      <c r="C22" s="69" t="s">
        <v>63</v>
      </c>
      <c r="D22" s="12">
        <f t="shared" ref="D22:H22" si="32">COUNTIF(D4:D14,$C$22&amp;"*")</f>
        <v>0</v>
      </c>
      <c r="E22" s="12">
        <f t="shared" si="32"/>
        <v>0</v>
      </c>
      <c r="F22" s="12">
        <f t="shared" si="32"/>
        <v>0</v>
      </c>
      <c r="G22" s="12">
        <f t="shared" si="32"/>
        <v>0</v>
      </c>
      <c r="H22" s="12">
        <f t="shared" si="32"/>
        <v>0</v>
      </c>
      <c r="I22" s="12"/>
      <c r="J22" s="12"/>
      <c r="K22" s="12">
        <f t="shared" ref="K22:O22" si="33">COUNTIF(K4:K14,$C$22&amp;"*")</f>
        <v>0</v>
      </c>
      <c r="L22" s="12">
        <f t="shared" si="33"/>
        <v>0</v>
      </c>
      <c r="M22" s="12">
        <f t="shared" si="33"/>
        <v>0</v>
      </c>
      <c r="N22" s="12">
        <f t="shared" si="33"/>
        <v>0</v>
      </c>
      <c r="O22" s="12">
        <f t="shared" si="33"/>
        <v>0</v>
      </c>
      <c r="P22" s="12"/>
      <c r="Q22" s="12"/>
      <c r="R22" s="12">
        <f t="shared" ref="R22:V22" si="34">COUNTIF(R4:R14,$C$22&amp;"*")</f>
        <v>0</v>
      </c>
      <c r="S22" s="12">
        <f t="shared" si="34"/>
        <v>0</v>
      </c>
      <c r="T22" s="12">
        <f t="shared" si="34"/>
        <v>0</v>
      </c>
      <c r="U22" s="12">
        <f t="shared" si="34"/>
        <v>0</v>
      </c>
      <c r="V22" s="12">
        <f t="shared" si="34"/>
        <v>0</v>
      </c>
      <c r="W22" s="12"/>
      <c r="X22" s="12"/>
      <c r="Y22" s="12">
        <f t="shared" ref="Y22:AC22" si="35">COUNTIF(Y4:Y14,$C$22&amp;"*")</f>
        <v>0</v>
      </c>
      <c r="Z22" s="12">
        <f t="shared" si="35"/>
        <v>0</v>
      </c>
      <c r="AA22" s="12">
        <f t="shared" si="35"/>
        <v>0</v>
      </c>
      <c r="AB22" s="12">
        <f t="shared" si="35"/>
        <v>0</v>
      </c>
      <c r="AC22" s="12">
        <f t="shared" si="35"/>
        <v>0</v>
      </c>
      <c r="AD22" s="12"/>
      <c r="AE22" s="12"/>
      <c r="AF22" s="12">
        <f t="shared" ref="AF22:AJ22" si="36">COUNTIF(AF4:AF14,$C$22&amp;"*")</f>
        <v>0</v>
      </c>
      <c r="AG22" s="12">
        <f t="shared" si="36"/>
        <v>0</v>
      </c>
      <c r="AH22" s="12">
        <f t="shared" si="36"/>
        <v>0</v>
      </c>
      <c r="AI22" s="12">
        <f t="shared" si="36"/>
        <v>0</v>
      </c>
      <c r="AJ22" s="12">
        <f t="shared" si="36"/>
        <v>0</v>
      </c>
      <c r="AK22" s="12">
        <f t="shared" si="20"/>
        <v>0</v>
      </c>
      <c r="AL22" s="41">
        <f t="shared" si="21"/>
        <v>0</v>
      </c>
      <c r="AM22" s="12"/>
      <c r="AN22" s="10"/>
      <c r="AO22" s="10"/>
      <c r="AP22" s="10"/>
      <c r="AQ22" s="10"/>
      <c r="AR22" s="10"/>
      <c r="AS22" s="10"/>
    </row>
    <row r="23" ht="24.75" customHeight="1">
      <c r="A23" s="10"/>
      <c r="B23" s="66" t="s">
        <v>91</v>
      </c>
      <c r="C23" s="69" t="s">
        <v>66</v>
      </c>
      <c r="D23" s="12">
        <f t="shared" ref="D23:H23" si="37">COUNTIF(D4:D14,$C$23&amp;"*")</f>
        <v>0</v>
      </c>
      <c r="E23" s="12">
        <f t="shared" si="37"/>
        <v>0</v>
      </c>
      <c r="F23" s="12">
        <f t="shared" si="37"/>
        <v>0</v>
      </c>
      <c r="G23" s="12">
        <f t="shared" si="37"/>
        <v>0</v>
      </c>
      <c r="H23" s="12">
        <f t="shared" si="37"/>
        <v>0</v>
      </c>
      <c r="I23" s="12"/>
      <c r="J23" s="12"/>
      <c r="K23" s="12">
        <f t="shared" ref="K23:O23" si="38">COUNTIF(K4:K14,$C$23&amp;"*")</f>
        <v>0</v>
      </c>
      <c r="L23" s="12">
        <f t="shared" si="38"/>
        <v>0</v>
      </c>
      <c r="M23" s="12">
        <f t="shared" si="38"/>
        <v>0</v>
      </c>
      <c r="N23" s="12">
        <f t="shared" si="38"/>
        <v>0</v>
      </c>
      <c r="O23" s="12">
        <f t="shared" si="38"/>
        <v>0</v>
      </c>
      <c r="P23" s="12"/>
      <c r="Q23" s="12"/>
      <c r="R23" s="12">
        <f t="shared" ref="R23:V23" si="39">COUNTIF(R4:R14,$C$23&amp;"*")</f>
        <v>0</v>
      </c>
      <c r="S23" s="12">
        <f t="shared" si="39"/>
        <v>0</v>
      </c>
      <c r="T23" s="12">
        <f t="shared" si="39"/>
        <v>0</v>
      </c>
      <c r="U23" s="12">
        <f t="shared" si="39"/>
        <v>0</v>
      </c>
      <c r="V23" s="12">
        <f t="shared" si="39"/>
        <v>0</v>
      </c>
      <c r="W23" s="12"/>
      <c r="X23" s="12"/>
      <c r="Y23" s="12">
        <f t="shared" ref="Y23:AC23" si="40">COUNTIF(Y4:Y14,$C$23&amp;"*")</f>
        <v>0</v>
      </c>
      <c r="Z23" s="12">
        <f t="shared" si="40"/>
        <v>0</v>
      </c>
      <c r="AA23" s="12">
        <f t="shared" si="40"/>
        <v>0</v>
      </c>
      <c r="AB23" s="12">
        <f t="shared" si="40"/>
        <v>11</v>
      </c>
      <c r="AC23" s="12">
        <f t="shared" si="40"/>
        <v>0</v>
      </c>
      <c r="AD23" s="12"/>
      <c r="AE23" s="12"/>
      <c r="AF23" s="12">
        <f t="shared" ref="AF23:AJ23" si="41">COUNTIF(AF4:AF14,$C$23&amp;"*")</f>
        <v>0</v>
      </c>
      <c r="AG23" s="12">
        <f t="shared" si="41"/>
        <v>0</v>
      </c>
      <c r="AH23" s="12">
        <f t="shared" si="41"/>
        <v>0</v>
      </c>
      <c r="AI23" s="12">
        <f t="shared" si="41"/>
        <v>0</v>
      </c>
      <c r="AJ23" s="12">
        <f t="shared" si="41"/>
        <v>0</v>
      </c>
      <c r="AK23" s="12">
        <f t="shared" si="20"/>
        <v>11</v>
      </c>
      <c r="AL23" s="41">
        <f t="shared" si="21"/>
        <v>0.04</v>
      </c>
      <c r="AM23" s="12"/>
      <c r="AN23" s="10"/>
      <c r="AO23" s="10"/>
      <c r="AP23" s="10"/>
      <c r="AQ23" s="10"/>
      <c r="AR23" s="10"/>
      <c r="AS23" s="10"/>
    </row>
    <row r="24" ht="24.75" customHeight="1">
      <c r="A24" s="10"/>
      <c r="B24" s="66" t="s">
        <v>92</v>
      </c>
      <c r="C24" s="70" t="s">
        <v>76</v>
      </c>
      <c r="D24" s="12">
        <f t="shared" ref="D24:H24" si="42">COUNTIF(D4:D14,$C$24&amp;"*")</f>
        <v>0</v>
      </c>
      <c r="E24" s="12">
        <f t="shared" si="42"/>
        <v>0</v>
      </c>
      <c r="F24" s="12">
        <f t="shared" si="42"/>
        <v>0</v>
      </c>
      <c r="G24" s="12">
        <f t="shared" si="42"/>
        <v>0</v>
      </c>
      <c r="H24" s="12">
        <f t="shared" si="42"/>
        <v>0</v>
      </c>
      <c r="I24" s="12"/>
      <c r="J24" s="12"/>
      <c r="K24" s="12">
        <f t="shared" ref="K24:O24" si="43">COUNTIF(K4:K14,$C$24&amp;"*")</f>
        <v>0</v>
      </c>
      <c r="L24" s="12">
        <f t="shared" si="43"/>
        <v>0</v>
      </c>
      <c r="M24" s="12">
        <f t="shared" si="43"/>
        <v>0</v>
      </c>
      <c r="N24" s="12">
        <f t="shared" si="43"/>
        <v>0</v>
      </c>
      <c r="O24" s="12">
        <f t="shared" si="43"/>
        <v>0</v>
      </c>
      <c r="P24" s="12"/>
      <c r="Q24" s="12"/>
      <c r="R24" s="12">
        <f t="shared" ref="R24:V24" si="44">COUNTIF(R4:R14,$C$24&amp;"*")</f>
        <v>0</v>
      </c>
      <c r="S24" s="12">
        <f t="shared" si="44"/>
        <v>0</v>
      </c>
      <c r="T24" s="12">
        <f t="shared" si="44"/>
        <v>0</v>
      </c>
      <c r="U24" s="12">
        <f t="shared" si="44"/>
        <v>0</v>
      </c>
      <c r="V24" s="12">
        <f t="shared" si="44"/>
        <v>0</v>
      </c>
      <c r="W24" s="12"/>
      <c r="X24" s="12"/>
      <c r="Y24" s="12">
        <f t="shared" ref="Y24:AC24" si="45">COUNTIF(Y4:Y14,$C$24&amp;"*")</f>
        <v>0</v>
      </c>
      <c r="Z24" s="12">
        <f t="shared" si="45"/>
        <v>0</v>
      </c>
      <c r="AA24" s="12">
        <f t="shared" si="45"/>
        <v>0</v>
      </c>
      <c r="AB24" s="12">
        <f t="shared" si="45"/>
        <v>0</v>
      </c>
      <c r="AC24" s="12">
        <f t="shared" si="45"/>
        <v>0</v>
      </c>
      <c r="AD24" s="12"/>
      <c r="AE24" s="12"/>
      <c r="AF24" s="12">
        <f t="shared" ref="AF24:AJ24" si="46">COUNTIF(AF4:AF14,$C$24&amp;"*")</f>
        <v>0</v>
      </c>
      <c r="AG24" s="12">
        <f t="shared" si="46"/>
        <v>0</v>
      </c>
      <c r="AH24" s="12">
        <f t="shared" si="46"/>
        <v>0</v>
      </c>
      <c r="AI24" s="12">
        <f t="shared" si="46"/>
        <v>0</v>
      </c>
      <c r="AJ24" s="12">
        <f t="shared" si="46"/>
        <v>0</v>
      </c>
      <c r="AK24" s="12">
        <f t="shared" si="20"/>
        <v>0</v>
      </c>
      <c r="AL24" s="41">
        <f t="shared" si="21"/>
        <v>0</v>
      </c>
      <c r="AM24" s="12"/>
      <c r="AN24" s="10"/>
      <c r="AO24" s="10"/>
      <c r="AP24" s="10"/>
      <c r="AQ24" s="10"/>
      <c r="AR24" s="10"/>
      <c r="AS24" s="10"/>
    </row>
    <row r="25" ht="24.75" customHeight="1">
      <c r="A25" s="10"/>
      <c r="B25" s="66" t="s">
        <v>93</v>
      </c>
      <c r="C25" s="69" t="s">
        <v>79</v>
      </c>
      <c r="D25" s="12">
        <f t="shared" ref="D25:H25" si="47">(COUNTIF(D4:D14,$C$25&amp;"*")+COUNTIF(D4:D14,""))</f>
        <v>8</v>
      </c>
      <c r="E25" s="12">
        <f t="shared" si="47"/>
        <v>7</v>
      </c>
      <c r="F25" s="12">
        <f t="shared" si="47"/>
        <v>7</v>
      </c>
      <c r="G25" s="12">
        <f t="shared" si="47"/>
        <v>7</v>
      </c>
      <c r="H25" s="12">
        <f t="shared" si="47"/>
        <v>8</v>
      </c>
      <c r="I25" s="12"/>
      <c r="J25" s="12"/>
      <c r="K25" s="12">
        <f t="shared" ref="K25:O25" si="48">(COUNTIF(K4:K14,$C$25&amp;"*")+COUNTIF(K4:K14,""))</f>
        <v>10</v>
      </c>
      <c r="L25" s="12">
        <f t="shared" si="48"/>
        <v>10</v>
      </c>
      <c r="M25" s="12">
        <f t="shared" si="48"/>
        <v>10</v>
      </c>
      <c r="N25" s="12">
        <f t="shared" si="48"/>
        <v>10</v>
      </c>
      <c r="O25" s="12">
        <f t="shared" si="48"/>
        <v>10</v>
      </c>
      <c r="P25" s="12"/>
      <c r="Q25" s="12"/>
      <c r="R25" s="12">
        <f t="shared" ref="R25:V25" si="49">(COUNTIF(R4:R14,$C$25&amp;"*")+COUNTIF(R4:R14,""))</f>
        <v>9</v>
      </c>
      <c r="S25" s="12">
        <f t="shared" si="49"/>
        <v>10</v>
      </c>
      <c r="T25" s="12">
        <f t="shared" si="49"/>
        <v>10</v>
      </c>
      <c r="U25" s="12">
        <f t="shared" si="49"/>
        <v>10</v>
      </c>
      <c r="V25" s="12">
        <f t="shared" si="49"/>
        <v>10</v>
      </c>
      <c r="W25" s="12"/>
      <c r="X25" s="12"/>
      <c r="Y25" s="12">
        <f t="shared" ref="Y25:AC25" si="50">(COUNTIF(Y4:Y14,$C$25&amp;"*")+COUNTIF(Y4:Y14,""))</f>
        <v>11</v>
      </c>
      <c r="Z25" s="12">
        <f t="shared" si="50"/>
        <v>11</v>
      </c>
      <c r="AA25" s="12">
        <f t="shared" si="50"/>
        <v>11</v>
      </c>
      <c r="AB25" s="12">
        <f t="shared" si="50"/>
        <v>0</v>
      </c>
      <c r="AC25" s="12">
        <f t="shared" si="50"/>
        <v>11</v>
      </c>
      <c r="AD25" s="12"/>
      <c r="AE25" s="12"/>
      <c r="AF25" s="12">
        <f t="shared" ref="AF25:AJ25" si="51">(COUNTIF(AF4:AF14,$C$25&amp;"*")+COUNTIF(AF4:AF14,""))</f>
        <v>11</v>
      </c>
      <c r="AG25" s="12">
        <f t="shared" si="51"/>
        <v>11</v>
      </c>
      <c r="AH25" s="12">
        <f t="shared" si="51"/>
        <v>11</v>
      </c>
      <c r="AI25" s="12">
        <f t="shared" si="51"/>
        <v>11</v>
      </c>
      <c r="AJ25" s="12">
        <f t="shared" si="51"/>
        <v>11</v>
      </c>
      <c r="AK25" s="12">
        <f t="shared" si="20"/>
        <v>235</v>
      </c>
      <c r="AL25" s="41">
        <f t="shared" si="21"/>
        <v>0.8545454545</v>
      </c>
      <c r="AM25" s="12"/>
      <c r="AN25" s="10"/>
      <c r="AO25" s="10"/>
      <c r="AP25" s="10"/>
      <c r="AQ25" s="10"/>
      <c r="AR25" s="10"/>
      <c r="AS25" s="10"/>
    </row>
    <row r="26" ht="24.75" customHeight="1">
      <c r="A26" s="10"/>
      <c r="B26" s="66" t="s">
        <v>94</v>
      </c>
      <c r="C26" s="69" t="s">
        <v>81</v>
      </c>
      <c r="D26" s="12">
        <f t="shared" ref="D26:H26" si="52">COUNTIF(D4:D14,$C$26&amp;"*")</f>
        <v>0</v>
      </c>
      <c r="E26" s="12">
        <f t="shared" si="52"/>
        <v>0</v>
      </c>
      <c r="F26" s="12">
        <f t="shared" si="52"/>
        <v>0</v>
      </c>
      <c r="G26" s="12">
        <f t="shared" si="52"/>
        <v>0</v>
      </c>
      <c r="H26" s="12">
        <f t="shared" si="52"/>
        <v>0</v>
      </c>
      <c r="I26" s="12"/>
      <c r="J26" s="12"/>
      <c r="K26" s="12">
        <f t="shared" ref="K26:O26" si="53">COUNTIF(K4:K14,$C$26&amp;"*")</f>
        <v>0</v>
      </c>
      <c r="L26" s="12">
        <f t="shared" si="53"/>
        <v>0</v>
      </c>
      <c r="M26" s="12">
        <f t="shared" si="53"/>
        <v>0</v>
      </c>
      <c r="N26" s="12">
        <f t="shared" si="53"/>
        <v>0</v>
      </c>
      <c r="O26" s="12">
        <f t="shared" si="53"/>
        <v>0</v>
      </c>
      <c r="P26" s="12"/>
      <c r="Q26" s="12"/>
      <c r="R26" s="12">
        <f t="shared" ref="R26:V26" si="54">COUNTIF(R4:R14,$C$26&amp;"*")</f>
        <v>0</v>
      </c>
      <c r="S26" s="12">
        <f t="shared" si="54"/>
        <v>0</v>
      </c>
      <c r="T26" s="12">
        <f t="shared" si="54"/>
        <v>0</v>
      </c>
      <c r="U26" s="12">
        <f t="shared" si="54"/>
        <v>0</v>
      </c>
      <c r="V26" s="12">
        <f t="shared" si="54"/>
        <v>0</v>
      </c>
      <c r="W26" s="12"/>
      <c r="X26" s="12"/>
      <c r="Y26" s="12">
        <f t="shared" ref="Y26:AC26" si="55">COUNTIF(Y4:Y14,$C$26&amp;"*")</f>
        <v>0</v>
      </c>
      <c r="Z26" s="12">
        <f t="shared" si="55"/>
        <v>0</v>
      </c>
      <c r="AA26" s="12">
        <f t="shared" si="55"/>
        <v>0</v>
      </c>
      <c r="AB26" s="12">
        <f t="shared" si="55"/>
        <v>0</v>
      </c>
      <c r="AC26" s="12">
        <f t="shared" si="55"/>
        <v>0</v>
      </c>
      <c r="AD26" s="12"/>
      <c r="AE26" s="12"/>
      <c r="AF26" s="12">
        <f t="shared" ref="AF26:AJ26" si="56">COUNTIF(AF4:AF14,$C$26&amp;"*")</f>
        <v>0</v>
      </c>
      <c r="AG26" s="12">
        <f t="shared" si="56"/>
        <v>0</v>
      </c>
      <c r="AH26" s="12">
        <f t="shared" si="56"/>
        <v>0</v>
      </c>
      <c r="AI26" s="12">
        <f t="shared" si="56"/>
        <v>0</v>
      </c>
      <c r="AJ26" s="12">
        <f t="shared" si="56"/>
        <v>0</v>
      </c>
      <c r="AK26" s="12">
        <f t="shared" si="20"/>
        <v>0</v>
      </c>
      <c r="AL26" s="41">
        <f t="shared" si="21"/>
        <v>0</v>
      </c>
      <c r="AM26" s="12"/>
      <c r="AN26" s="10"/>
      <c r="AO26" s="10"/>
      <c r="AP26" s="10"/>
      <c r="AQ26" s="10"/>
      <c r="AR26" s="10"/>
      <c r="AS26" s="10"/>
    </row>
    <row r="27" ht="24.75" customHeight="1">
      <c r="A27" s="10"/>
      <c r="B27" s="10"/>
      <c r="C27" s="13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71">
        <f>SUM(AK18:AK26)</f>
        <v>275</v>
      </c>
      <c r="AL27" s="12"/>
      <c r="AM27" s="12"/>
      <c r="AN27" s="10"/>
      <c r="AO27" s="10"/>
      <c r="AP27" s="10"/>
      <c r="AQ27" s="10"/>
      <c r="AR27" s="10"/>
      <c r="AS27" s="10"/>
    </row>
    <row r="28" ht="24.75" customHeight="1">
      <c r="A28" s="10"/>
      <c r="B28" s="10"/>
      <c r="C28" s="13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2"/>
      <c r="AM28" s="12"/>
      <c r="AN28" s="10"/>
      <c r="AO28" s="10"/>
      <c r="AP28" s="10"/>
      <c r="AQ28" s="10"/>
      <c r="AR28" s="10"/>
      <c r="AS28" s="10"/>
    </row>
    <row r="29" ht="24.75" customHeight="1">
      <c r="A29" s="10"/>
      <c r="B29" s="10"/>
      <c r="C29" s="13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2"/>
      <c r="AM29" s="12"/>
      <c r="AN29" s="10"/>
      <c r="AO29" s="10"/>
      <c r="AP29" s="10"/>
      <c r="AQ29" s="10"/>
      <c r="AR29" s="10"/>
      <c r="AS29" s="10"/>
    </row>
    <row r="30" ht="24.75" customHeight="1">
      <c r="A30" s="10"/>
      <c r="B30" s="10"/>
      <c r="C30" s="13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2"/>
      <c r="AM30" s="12"/>
      <c r="AN30" s="10"/>
      <c r="AO30" s="10"/>
      <c r="AP30" s="10"/>
      <c r="AQ30" s="10"/>
      <c r="AR30" s="10"/>
      <c r="AS30" s="10"/>
    </row>
    <row r="31" ht="24.75" customHeight="1">
      <c r="A31" s="10"/>
      <c r="B31" s="10"/>
      <c r="C31" s="13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2"/>
      <c r="AM31" s="12"/>
      <c r="AN31" s="10"/>
      <c r="AO31" s="10"/>
      <c r="AP31" s="10"/>
      <c r="AQ31" s="10"/>
      <c r="AR31" s="10"/>
      <c r="AS31" s="10"/>
    </row>
    <row r="32" ht="24.75" customHeight="1">
      <c r="A32" s="10"/>
      <c r="B32" s="10"/>
      <c r="C32" s="13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2"/>
      <c r="AM32" s="12"/>
      <c r="AN32" s="10"/>
      <c r="AO32" s="10"/>
      <c r="AP32" s="10"/>
      <c r="AQ32" s="10"/>
      <c r="AR32" s="10"/>
      <c r="AS32" s="10"/>
    </row>
    <row r="33" ht="24.75" customHeight="1">
      <c r="A33" s="10"/>
      <c r="B33" s="10"/>
      <c r="C33" s="13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2"/>
      <c r="AM33" s="12"/>
      <c r="AN33" s="10"/>
      <c r="AO33" s="10"/>
      <c r="AP33" s="10"/>
      <c r="AQ33" s="10"/>
      <c r="AR33" s="10"/>
      <c r="AS33" s="10"/>
    </row>
    <row r="34" ht="24.75" customHeight="1">
      <c r="A34" s="10"/>
      <c r="B34" s="10"/>
      <c r="C34" s="13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2"/>
      <c r="AM34" s="12"/>
      <c r="AN34" s="10"/>
      <c r="AO34" s="10"/>
      <c r="AP34" s="10"/>
      <c r="AQ34" s="10"/>
      <c r="AR34" s="10"/>
      <c r="AS34" s="10"/>
    </row>
    <row r="35" ht="24.75" customHeight="1">
      <c r="A35" s="10"/>
      <c r="B35" s="10"/>
      <c r="C35" s="13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2"/>
      <c r="AM35" s="12"/>
      <c r="AN35" s="10"/>
      <c r="AO35" s="10"/>
      <c r="AP35" s="10"/>
      <c r="AQ35" s="10"/>
      <c r="AR35" s="10"/>
      <c r="AS35" s="10"/>
    </row>
    <row r="36" ht="24.75" customHeight="1">
      <c r="A36" s="10"/>
      <c r="B36" s="10"/>
      <c r="C36" s="13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2"/>
      <c r="AM36" s="12"/>
      <c r="AN36" s="10"/>
      <c r="AO36" s="10"/>
      <c r="AP36" s="10"/>
      <c r="AQ36" s="10"/>
      <c r="AR36" s="10"/>
      <c r="AS36" s="10"/>
    </row>
    <row r="37" ht="24.75" customHeight="1">
      <c r="A37" s="10"/>
      <c r="B37" s="10"/>
      <c r="C37" s="13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2"/>
      <c r="AM37" s="12"/>
      <c r="AN37" s="10"/>
      <c r="AO37" s="10"/>
      <c r="AP37" s="10"/>
      <c r="AQ37" s="10"/>
      <c r="AR37" s="10"/>
      <c r="AS37" s="10"/>
    </row>
    <row r="38" ht="24.75" customHeight="1">
      <c r="A38" s="10"/>
      <c r="B38" s="10"/>
      <c r="C38" s="13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2"/>
      <c r="AM38" s="12"/>
      <c r="AN38" s="10"/>
      <c r="AO38" s="10"/>
      <c r="AP38" s="10"/>
      <c r="AQ38" s="10"/>
      <c r="AR38" s="10"/>
      <c r="AS38" s="10"/>
    </row>
    <row r="39" ht="24.75" customHeight="1">
      <c r="A39" s="10"/>
      <c r="B39" s="10"/>
      <c r="C39" s="13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2"/>
      <c r="AM39" s="12"/>
      <c r="AN39" s="10"/>
      <c r="AO39" s="10"/>
      <c r="AP39" s="10"/>
      <c r="AQ39" s="10"/>
      <c r="AR39" s="10"/>
      <c r="AS39" s="10"/>
    </row>
    <row r="40" ht="24.75" customHeight="1">
      <c r="A40" s="10"/>
      <c r="B40" s="10"/>
      <c r="C40" s="13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2"/>
      <c r="AM40" s="12"/>
      <c r="AN40" s="10"/>
      <c r="AO40" s="10"/>
      <c r="AP40" s="10"/>
      <c r="AQ40" s="10"/>
      <c r="AR40" s="10"/>
      <c r="AS40" s="10"/>
    </row>
    <row r="41" ht="24.75" customHeight="1">
      <c r="A41" s="10"/>
      <c r="B41" s="10"/>
      <c r="C41" s="13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2"/>
      <c r="AM41" s="12"/>
      <c r="AN41" s="10"/>
      <c r="AO41" s="10"/>
      <c r="AP41" s="10"/>
      <c r="AQ41" s="10"/>
      <c r="AR41" s="10"/>
      <c r="AS41" s="10"/>
    </row>
    <row r="42" ht="24.75" customHeight="1">
      <c r="A42" s="10"/>
      <c r="B42" s="10"/>
      <c r="C42" s="13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2"/>
      <c r="AM42" s="12"/>
      <c r="AN42" s="10"/>
      <c r="AO42" s="10"/>
      <c r="AP42" s="10"/>
      <c r="AQ42" s="10"/>
      <c r="AR42" s="10"/>
      <c r="AS42" s="10"/>
    </row>
    <row r="43" ht="24.75" customHeight="1">
      <c r="A43" s="10"/>
      <c r="B43" s="10"/>
      <c r="C43" s="13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2"/>
      <c r="AM43" s="12"/>
      <c r="AN43" s="10"/>
      <c r="AO43" s="10"/>
      <c r="AP43" s="10"/>
      <c r="AQ43" s="10"/>
      <c r="AR43" s="10"/>
      <c r="AS43" s="10"/>
    </row>
    <row r="44" ht="24.75" customHeight="1">
      <c r="A44" s="10"/>
      <c r="B44" s="10"/>
      <c r="C44" s="13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2"/>
      <c r="AM44" s="12"/>
      <c r="AN44" s="10"/>
      <c r="AO44" s="10"/>
      <c r="AP44" s="10"/>
      <c r="AQ44" s="10"/>
      <c r="AR44" s="10"/>
      <c r="AS44" s="10"/>
    </row>
    <row r="45" ht="24.75" customHeight="1">
      <c r="A45" s="10"/>
      <c r="B45" s="10"/>
      <c r="C45" s="13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2"/>
      <c r="AM45" s="12"/>
      <c r="AN45" s="10"/>
      <c r="AO45" s="10"/>
      <c r="AP45" s="10"/>
      <c r="AQ45" s="10"/>
      <c r="AR45" s="10"/>
      <c r="AS45" s="10"/>
    </row>
    <row r="46" ht="24.75" customHeight="1">
      <c r="A46" s="10"/>
      <c r="B46" s="10"/>
      <c r="C46" s="13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2"/>
      <c r="AM46" s="12"/>
      <c r="AN46" s="10"/>
      <c r="AO46" s="10"/>
      <c r="AP46" s="10"/>
      <c r="AQ46" s="10"/>
      <c r="AR46" s="10"/>
      <c r="AS46" s="10"/>
    </row>
    <row r="47" ht="24.75" customHeight="1">
      <c r="A47" s="10"/>
      <c r="B47" s="10"/>
      <c r="C47" s="13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2"/>
      <c r="AM47" s="12"/>
      <c r="AN47" s="10"/>
      <c r="AO47" s="10"/>
      <c r="AP47" s="10"/>
      <c r="AQ47" s="10"/>
      <c r="AR47" s="10"/>
      <c r="AS47" s="10"/>
    </row>
    <row r="48" ht="24.75" customHeight="1">
      <c r="A48" s="10"/>
      <c r="B48" s="10"/>
      <c r="C48" s="13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2"/>
      <c r="AM48" s="12"/>
      <c r="AN48" s="10"/>
      <c r="AO48" s="10"/>
      <c r="AP48" s="10"/>
      <c r="AQ48" s="10"/>
      <c r="AR48" s="10"/>
      <c r="AS48" s="10"/>
    </row>
    <row r="49" ht="24.75" customHeight="1">
      <c r="A49" s="10"/>
      <c r="B49" s="10"/>
      <c r="C49" s="13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2"/>
      <c r="AM49" s="12"/>
      <c r="AN49" s="10"/>
      <c r="AO49" s="10"/>
      <c r="AP49" s="10"/>
      <c r="AQ49" s="10"/>
      <c r="AR49" s="10"/>
      <c r="AS49" s="10"/>
    </row>
    <row r="50" ht="24.75" customHeight="1">
      <c r="A50" s="10"/>
      <c r="B50" s="10"/>
      <c r="C50" s="13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2"/>
      <c r="AM50" s="12"/>
      <c r="AN50" s="10"/>
      <c r="AO50" s="10"/>
      <c r="AP50" s="10"/>
      <c r="AQ50" s="10"/>
      <c r="AR50" s="10"/>
      <c r="AS50" s="10"/>
    </row>
    <row r="51" ht="24.75" customHeight="1">
      <c r="A51" s="10"/>
      <c r="B51" s="10"/>
      <c r="C51" s="13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2"/>
      <c r="AM51" s="12"/>
      <c r="AN51" s="10"/>
      <c r="AO51" s="10"/>
      <c r="AP51" s="10"/>
      <c r="AQ51" s="10"/>
      <c r="AR51" s="10"/>
      <c r="AS51" s="10"/>
    </row>
    <row r="52" ht="24.75" customHeight="1">
      <c r="A52" s="10"/>
      <c r="B52" s="10"/>
      <c r="C52" s="13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2"/>
      <c r="AM52" s="12"/>
      <c r="AN52" s="10"/>
      <c r="AO52" s="10"/>
      <c r="AP52" s="10"/>
      <c r="AQ52" s="10"/>
      <c r="AR52" s="10"/>
      <c r="AS52" s="10"/>
    </row>
    <row r="53" ht="24.75" customHeight="1">
      <c r="A53" s="10"/>
      <c r="B53" s="10"/>
      <c r="C53" s="1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2"/>
      <c r="AM53" s="12"/>
      <c r="AN53" s="10"/>
      <c r="AO53" s="10"/>
      <c r="AP53" s="10"/>
      <c r="AQ53" s="10"/>
      <c r="AR53" s="10"/>
      <c r="AS53" s="10"/>
    </row>
    <row r="54" ht="24.75" customHeight="1">
      <c r="A54" s="10"/>
      <c r="B54" s="10"/>
      <c r="C54" s="13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2"/>
      <c r="AM54" s="12"/>
      <c r="AN54" s="10"/>
      <c r="AO54" s="10"/>
      <c r="AP54" s="10"/>
      <c r="AQ54" s="10"/>
      <c r="AR54" s="10"/>
      <c r="AS54" s="10"/>
    </row>
    <row r="55" ht="24.75" customHeight="1">
      <c r="A55" s="10"/>
      <c r="B55" s="10"/>
      <c r="C55" s="13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2"/>
      <c r="AM55" s="12"/>
      <c r="AN55" s="10"/>
      <c r="AO55" s="10"/>
      <c r="AP55" s="10"/>
      <c r="AQ55" s="10"/>
      <c r="AR55" s="10"/>
      <c r="AS55" s="10"/>
    </row>
    <row r="56" ht="24.75" customHeight="1">
      <c r="A56" s="10"/>
      <c r="B56" s="10"/>
      <c r="C56" s="13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2"/>
      <c r="AM56" s="12"/>
      <c r="AN56" s="10"/>
      <c r="AO56" s="10"/>
      <c r="AP56" s="10"/>
      <c r="AQ56" s="10"/>
      <c r="AR56" s="10"/>
      <c r="AS56" s="10"/>
    </row>
    <row r="57" ht="24.75" customHeight="1">
      <c r="A57" s="10"/>
      <c r="B57" s="10"/>
      <c r="C57" s="13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2"/>
      <c r="AM57" s="12"/>
      <c r="AN57" s="10"/>
      <c r="AO57" s="10"/>
      <c r="AP57" s="10"/>
      <c r="AQ57" s="10"/>
      <c r="AR57" s="10"/>
      <c r="AS57" s="10"/>
    </row>
    <row r="58" ht="24.75" customHeight="1">
      <c r="A58" s="10"/>
      <c r="B58" s="10"/>
      <c r="C58" s="13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2"/>
      <c r="AM58" s="12"/>
      <c r="AN58" s="10"/>
      <c r="AO58" s="10"/>
      <c r="AP58" s="10"/>
      <c r="AQ58" s="10"/>
      <c r="AR58" s="10"/>
      <c r="AS58" s="10"/>
    </row>
    <row r="59" ht="24.75" customHeight="1">
      <c r="A59" s="10"/>
      <c r="B59" s="10"/>
      <c r="C59" s="13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2"/>
      <c r="AM59" s="12"/>
      <c r="AN59" s="10"/>
      <c r="AO59" s="10"/>
      <c r="AP59" s="10"/>
      <c r="AQ59" s="10"/>
      <c r="AR59" s="10"/>
      <c r="AS59" s="10"/>
    </row>
    <row r="60" ht="24.75" customHeight="1">
      <c r="A60" s="10"/>
      <c r="B60" s="10"/>
      <c r="C60" s="13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2"/>
      <c r="AM60" s="12"/>
      <c r="AN60" s="10"/>
      <c r="AO60" s="10"/>
      <c r="AP60" s="10"/>
      <c r="AQ60" s="10"/>
      <c r="AR60" s="10"/>
      <c r="AS60" s="10"/>
    </row>
    <row r="61" ht="24.75" customHeight="1">
      <c r="A61" s="10"/>
      <c r="B61" s="10"/>
      <c r="C61" s="13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2"/>
      <c r="AM61" s="12"/>
      <c r="AN61" s="10"/>
      <c r="AO61" s="10"/>
      <c r="AP61" s="10"/>
      <c r="AQ61" s="10"/>
      <c r="AR61" s="10"/>
      <c r="AS61" s="10"/>
    </row>
    <row r="62" ht="24.75" customHeight="1">
      <c r="A62" s="10"/>
      <c r="B62" s="10"/>
      <c r="C62" s="13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2"/>
      <c r="AM62" s="12"/>
      <c r="AN62" s="10"/>
      <c r="AO62" s="10"/>
      <c r="AP62" s="10"/>
      <c r="AQ62" s="10"/>
      <c r="AR62" s="10"/>
      <c r="AS62" s="10"/>
    </row>
    <row r="63" ht="24.75" customHeight="1">
      <c r="A63" s="10"/>
      <c r="B63" s="10"/>
      <c r="C63" s="13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2"/>
      <c r="AM63" s="12"/>
      <c r="AN63" s="10"/>
      <c r="AO63" s="10"/>
      <c r="AP63" s="10"/>
      <c r="AQ63" s="10"/>
      <c r="AR63" s="10"/>
      <c r="AS63" s="10"/>
    </row>
    <row r="64" ht="24.75" customHeight="1">
      <c r="A64" s="10"/>
      <c r="B64" s="10"/>
      <c r="C64" s="13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2"/>
      <c r="AM64" s="12"/>
      <c r="AN64" s="10"/>
      <c r="AO64" s="10"/>
      <c r="AP64" s="10"/>
      <c r="AQ64" s="10"/>
      <c r="AR64" s="10"/>
      <c r="AS64" s="10"/>
    </row>
    <row r="65" ht="24.75" customHeight="1">
      <c r="A65" s="10"/>
      <c r="B65" s="10"/>
      <c r="C65" s="13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2"/>
      <c r="AM65" s="12"/>
      <c r="AN65" s="10"/>
      <c r="AO65" s="10"/>
      <c r="AP65" s="10"/>
      <c r="AQ65" s="10"/>
      <c r="AR65" s="10"/>
      <c r="AS65" s="10"/>
    </row>
    <row r="66" ht="24.75" customHeight="1">
      <c r="A66" s="10"/>
      <c r="B66" s="10"/>
      <c r="C66" s="13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2"/>
      <c r="AM66" s="12"/>
      <c r="AN66" s="10"/>
      <c r="AO66" s="10"/>
      <c r="AP66" s="10"/>
      <c r="AQ66" s="10"/>
      <c r="AR66" s="10"/>
      <c r="AS66" s="10"/>
    </row>
    <row r="67" ht="24.75" customHeight="1">
      <c r="A67" s="10"/>
      <c r="B67" s="10"/>
      <c r="C67" s="13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2"/>
      <c r="AM67" s="12"/>
      <c r="AN67" s="10"/>
      <c r="AO67" s="10"/>
      <c r="AP67" s="10"/>
      <c r="AQ67" s="10"/>
      <c r="AR67" s="10"/>
      <c r="AS67" s="10"/>
    </row>
    <row r="68" ht="24.75" customHeight="1">
      <c r="A68" s="10"/>
      <c r="B68" s="10"/>
      <c r="C68" s="13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2"/>
      <c r="AM68" s="12"/>
      <c r="AN68" s="10"/>
      <c r="AO68" s="10"/>
      <c r="AP68" s="10"/>
      <c r="AQ68" s="10"/>
      <c r="AR68" s="10"/>
      <c r="AS68" s="10"/>
    </row>
    <row r="69" ht="24.75" customHeight="1">
      <c r="A69" s="10"/>
      <c r="B69" s="10"/>
      <c r="C69" s="13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2"/>
      <c r="AM69" s="12"/>
      <c r="AN69" s="10"/>
      <c r="AO69" s="10"/>
      <c r="AP69" s="10"/>
      <c r="AQ69" s="10"/>
      <c r="AR69" s="10"/>
      <c r="AS69" s="10"/>
    </row>
    <row r="70" ht="24.75" customHeight="1">
      <c r="A70" s="10"/>
      <c r="B70" s="10"/>
      <c r="C70" s="13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2"/>
      <c r="AM70" s="12"/>
      <c r="AN70" s="10"/>
      <c r="AO70" s="10"/>
      <c r="AP70" s="10"/>
      <c r="AQ70" s="10"/>
      <c r="AR70" s="10"/>
      <c r="AS70" s="10"/>
    </row>
    <row r="71" ht="24.75" customHeight="1">
      <c r="A71" s="10"/>
      <c r="B71" s="10"/>
      <c r="C71" s="13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2"/>
      <c r="AM71" s="12"/>
      <c r="AN71" s="10"/>
      <c r="AO71" s="10"/>
      <c r="AP71" s="10"/>
      <c r="AQ71" s="10"/>
      <c r="AR71" s="10"/>
      <c r="AS71" s="10"/>
    </row>
    <row r="72" ht="24.75" customHeight="1">
      <c r="A72" s="10"/>
      <c r="B72" s="10"/>
      <c r="C72" s="13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2"/>
      <c r="AM72" s="12"/>
      <c r="AN72" s="10"/>
      <c r="AO72" s="10"/>
      <c r="AP72" s="10"/>
      <c r="AQ72" s="10"/>
      <c r="AR72" s="10"/>
      <c r="AS72" s="10"/>
    </row>
    <row r="73" ht="24.75" customHeight="1">
      <c r="A73" s="10"/>
      <c r="B73" s="10"/>
      <c r="C73" s="13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2"/>
      <c r="AM73" s="12"/>
      <c r="AN73" s="10"/>
      <c r="AO73" s="10"/>
      <c r="AP73" s="10"/>
      <c r="AQ73" s="10"/>
      <c r="AR73" s="10"/>
      <c r="AS73" s="10"/>
    </row>
    <row r="74" ht="24.75" customHeight="1">
      <c r="A74" s="10"/>
      <c r="B74" s="10"/>
      <c r="C74" s="13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2"/>
      <c r="AM74" s="12"/>
      <c r="AN74" s="10"/>
      <c r="AO74" s="10"/>
      <c r="AP74" s="10"/>
      <c r="AQ74" s="10"/>
      <c r="AR74" s="10"/>
      <c r="AS74" s="10"/>
    </row>
    <row r="75" ht="24.75" customHeight="1">
      <c r="A75" s="10"/>
      <c r="B75" s="10"/>
      <c r="C75" s="13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2"/>
      <c r="AM75" s="12"/>
      <c r="AN75" s="10"/>
      <c r="AO75" s="10"/>
      <c r="AP75" s="10"/>
      <c r="AQ75" s="10"/>
      <c r="AR75" s="10"/>
      <c r="AS75" s="10"/>
    </row>
    <row r="76" ht="24.75" customHeight="1">
      <c r="A76" s="10"/>
      <c r="B76" s="10"/>
      <c r="C76" s="13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2"/>
      <c r="AM76" s="12"/>
      <c r="AN76" s="10"/>
      <c r="AO76" s="10"/>
      <c r="AP76" s="10"/>
      <c r="AQ76" s="10"/>
      <c r="AR76" s="10"/>
      <c r="AS76" s="10"/>
    </row>
    <row r="77" ht="24.75" customHeight="1">
      <c r="A77" s="10"/>
      <c r="B77" s="10"/>
      <c r="C77" s="1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2"/>
      <c r="AM77" s="12"/>
      <c r="AN77" s="10"/>
      <c r="AO77" s="10"/>
      <c r="AP77" s="10"/>
      <c r="AQ77" s="10"/>
      <c r="AR77" s="10"/>
      <c r="AS77" s="10"/>
    </row>
    <row r="78" ht="24.75" customHeight="1">
      <c r="A78" s="10"/>
      <c r="B78" s="10"/>
      <c r="C78" s="1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2"/>
      <c r="AM78" s="12"/>
      <c r="AN78" s="10"/>
      <c r="AO78" s="10"/>
      <c r="AP78" s="10"/>
      <c r="AQ78" s="10"/>
      <c r="AR78" s="10"/>
      <c r="AS78" s="10"/>
    </row>
    <row r="79" ht="24.75" customHeight="1">
      <c r="A79" s="10"/>
      <c r="B79" s="10"/>
      <c r="C79" s="1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2"/>
      <c r="AM79" s="12"/>
      <c r="AN79" s="10"/>
      <c r="AO79" s="10"/>
      <c r="AP79" s="10"/>
      <c r="AQ79" s="10"/>
      <c r="AR79" s="10"/>
      <c r="AS79" s="10"/>
    </row>
    <row r="80" ht="24.75" customHeight="1">
      <c r="A80" s="10"/>
      <c r="B80" s="10"/>
      <c r="C80" s="1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2"/>
      <c r="AM80" s="12"/>
      <c r="AN80" s="10"/>
      <c r="AO80" s="10"/>
      <c r="AP80" s="10"/>
      <c r="AQ80" s="10"/>
      <c r="AR80" s="10"/>
      <c r="AS80" s="10"/>
    </row>
    <row r="81" ht="24.75" customHeight="1">
      <c r="A81" s="10"/>
      <c r="B81" s="10"/>
      <c r="C81" s="13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2"/>
      <c r="AM81" s="12"/>
      <c r="AN81" s="10"/>
      <c r="AO81" s="10"/>
      <c r="AP81" s="10"/>
      <c r="AQ81" s="10"/>
      <c r="AR81" s="10"/>
      <c r="AS81" s="10"/>
    </row>
    <row r="82" ht="24.75" customHeight="1">
      <c r="A82" s="10"/>
      <c r="B82" s="10"/>
      <c r="C82" s="13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2"/>
      <c r="AM82" s="12"/>
      <c r="AN82" s="10"/>
      <c r="AO82" s="10"/>
      <c r="AP82" s="10"/>
      <c r="AQ82" s="10"/>
      <c r="AR82" s="10"/>
      <c r="AS82" s="10"/>
    </row>
    <row r="83" ht="24.75" customHeight="1">
      <c r="A83" s="10"/>
      <c r="B83" s="10"/>
      <c r="C83" s="13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2"/>
      <c r="AM83" s="12"/>
      <c r="AN83" s="10"/>
      <c r="AO83" s="10"/>
      <c r="AP83" s="10"/>
      <c r="AQ83" s="10"/>
      <c r="AR83" s="10"/>
      <c r="AS83" s="10"/>
    </row>
    <row r="84" ht="24.75" customHeight="1">
      <c r="A84" s="10"/>
      <c r="B84" s="10"/>
      <c r="C84" s="13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2"/>
      <c r="AM84" s="12"/>
      <c r="AN84" s="10"/>
      <c r="AO84" s="10"/>
      <c r="AP84" s="10"/>
      <c r="AQ84" s="10"/>
      <c r="AR84" s="10"/>
      <c r="AS84" s="10"/>
    </row>
    <row r="85" ht="24.75" customHeight="1">
      <c r="A85" s="10"/>
      <c r="B85" s="10"/>
      <c r="C85" s="13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2"/>
      <c r="AM85" s="12"/>
      <c r="AN85" s="10"/>
      <c r="AO85" s="10"/>
      <c r="AP85" s="10"/>
      <c r="AQ85" s="10"/>
      <c r="AR85" s="10"/>
      <c r="AS85" s="10"/>
    </row>
    <row r="86" ht="24.75" customHeight="1">
      <c r="A86" s="10"/>
      <c r="B86" s="10"/>
      <c r="C86" s="13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2"/>
      <c r="AM86" s="12"/>
      <c r="AN86" s="10"/>
      <c r="AO86" s="10"/>
      <c r="AP86" s="10"/>
      <c r="AQ86" s="10"/>
      <c r="AR86" s="10"/>
      <c r="AS86" s="10"/>
    </row>
    <row r="87" ht="24.75" customHeight="1">
      <c r="A87" s="10"/>
      <c r="B87" s="10"/>
      <c r="C87" s="13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2"/>
      <c r="AM87" s="12"/>
      <c r="AN87" s="10"/>
      <c r="AO87" s="10"/>
      <c r="AP87" s="10"/>
      <c r="AQ87" s="10"/>
      <c r="AR87" s="10"/>
      <c r="AS87" s="10"/>
    </row>
    <row r="88" ht="24.75" customHeight="1">
      <c r="A88" s="10"/>
      <c r="B88" s="10"/>
      <c r="C88" s="13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2"/>
      <c r="AM88" s="12"/>
      <c r="AN88" s="10"/>
      <c r="AO88" s="10"/>
      <c r="AP88" s="10"/>
      <c r="AQ88" s="10"/>
      <c r="AR88" s="10"/>
      <c r="AS88" s="10"/>
    </row>
    <row r="89" ht="24.75" customHeight="1">
      <c r="A89" s="10"/>
      <c r="B89" s="10"/>
      <c r="C89" s="13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2"/>
      <c r="AM89" s="12"/>
      <c r="AN89" s="10"/>
      <c r="AO89" s="10"/>
      <c r="AP89" s="10"/>
      <c r="AQ89" s="10"/>
      <c r="AR89" s="10"/>
      <c r="AS89" s="10"/>
    </row>
    <row r="90" ht="24.75" customHeight="1">
      <c r="A90" s="10"/>
      <c r="B90" s="10"/>
      <c r="C90" s="13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2"/>
      <c r="AM90" s="12"/>
      <c r="AN90" s="10"/>
      <c r="AO90" s="10"/>
      <c r="AP90" s="10"/>
      <c r="AQ90" s="10"/>
      <c r="AR90" s="10"/>
      <c r="AS90" s="10"/>
    </row>
    <row r="91" ht="24.75" customHeight="1">
      <c r="A91" s="10"/>
      <c r="B91" s="10"/>
      <c r="C91" s="13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2"/>
      <c r="AM91" s="12"/>
      <c r="AN91" s="10"/>
      <c r="AO91" s="10"/>
      <c r="AP91" s="10"/>
      <c r="AQ91" s="10"/>
      <c r="AR91" s="10"/>
      <c r="AS91" s="10"/>
    </row>
    <row r="92" ht="24.75" customHeight="1">
      <c r="A92" s="10"/>
      <c r="B92" s="10"/>
      <c r="C92" s="13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2"/>
      <c r="AM92" s="12"/>
      <c r="AN92" s="10"/>
      <c r="AO92" s="10"/>
      <c r="AP92" s="10"/>
      <c r="AQ92" s="10"/>
      <c r="AR92" s="10"/>
      <c r="AS92" s="10"/>
    </row>
    <row r="93" ht="24.75" customHeight="1">
      <c r="A93" s="10"/>
      <c r="B93" s="10"/>
      <c r="C93" s="13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2"/>
      <c r="AM93" s="12"/>
      <c r="AN93" s="10"/>
      <c r="AO93" s="10"/>
      <c r="AP93" s="10"/>
      <c r="AQ93" s="10"/>
      <c r="AR93" s="10"/>
      <c r="AS93" s="10"/>
    </row>
    <row r="94" ht="24.75" customHeight="1">
      <c r="A94" s="10"/>
      <c r="B94" s="10"/>
      <c r="C94" s="13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2"/>
      <c r="AM94" s="12"/>
      <c r="AN94" s="10"/>
      <c r="AO94" s="10"/>
      <c r="AP94" s="10"/>
      <c r="AQ94" s="10"/>
      <c r="AR94" s="10"/>
      <c r="AS94" s="10"/>
    </row>
    <row r="95" ht="24.75" customHeight="1">
      <c r="A95" s="10"/>
      <c r="B95" s="10"/>
      <c r="C95" s="13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2"/>
      <c r="AM95" s="12"/>
      <c r="AN95" s="10"/>
      <c r="AO95" s="10"/>
      <c r="AP95" s="10"/>
      <c r="AQ95" s="10"/>
      <c r="AR95" s="10"/>
      <c r="AS95" s="10"/>
    </row>
    <row r="96" ht="24.75" customHeight="1">
      <c r="A96" s="10"/>
      <c r="B96" s="10"/>
      <c r="C96" s="13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2"/>
      <c r="AM96" s="12"/>
      <c r="AN96" s="10"/>
      <c r="AO96" s="10"/>
      <c r="AP96" s="10"/>
      <c r="AQ96" s="10"/>
      <c r="AR96" s="10"/>
      <c r="AS96" s="10"/>
    </row>
    <row r="97" ht="24.75" customHeight="1">
      <c r="A97" s="10"/>
      <c r="B97" s="10"/>
      <c r="C97" s="13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2"/>
      <c r="AM97" s="12"/>
      <c r="AN97" s="10"/>
      <c r="AO97" s="10"/>
      <c r="AP97" s="10"/>
      <c r="AQ97" s="10"/>
      <c r="AR97" s="10"/>
      <c r="AS97" s="10"/>
    </row>
    <row r="98" ht="24.75" customHeight="1">
      <c r="A98" s="10"/>
      <c r="B98" s="10"/>
      <c r="C98" s="13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2"/>
      <c r="AM98" s="12"/>
      <c r="AN98" s="10"/>
      <c r="AO98" s="10"/>
      <c r="AP98" s="10"/>
      <c r="AQ98" s="10"/>
      <c r="AR98" s="10"/>
      <c r="AS98" s="10"/>
    </row>
    <row r="99" ht="24.75" customHeight="1">
      <c r="A99" s="10"/>
      <c r="B99" s="10"/>
      <c r="C99" s="13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2"/>
      <c r="AM99" s="12"/>
      <c r="AN99" s="10"/>
      <c r="AO99" s="10"/>
      <c r="AP99" s="10"/>
      <c r="AQ99" s="10"/>
      <c r="AR99" s="10"/>
      <c r="AS99" s="10"/>
    </row>
    <row r="100" ht="24.75" customHeight="1">
      <c r="A100" s="10"/>
      <c r="B100" s="10"/>
      <c r="C100" s="13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2"/>
      <c r="AM100" s="12"/>
      <c r="AN100" s="10"/>
      <c r="AO100" s="10"/>
      <c r="AP100" s="10"/>
      <c r="AQ100" s="10"/>
      <c r="AR100" s="10"/>
      <c r="AS100" s="10"/>
    </row>
    <row r="101" ht="24.75" customHeight="1">
      <c r="A101" s="10"/>
      <c r="B101" s="10"/>
      <c r="C101" s="13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2"/>
      <c r="AM101" s="12"/>
      <c r="AN101" s="10"/>
      <c r="AO101" s="10"/>
      <c r="AP101" s="10"/>
      <c r="AQ101" s="10"/>
      <c r="AR101" s="10"/>
      <c r="AS101" s="10"/>
    </row>
    <row r="102" ht="24.75" customHeight="1">
      <c r="A102" s="10"/>
      <c r="B102" s="10"/>
      <c r="C102" s="13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2"/>
      <c r="AM102" s="12"/>
      <c r="AN102" s="10"/>
      <c r="AO102" s="10"/>
      <c r="AP102" s="10"/>
      <c r="AQ102" s="10"/>
      <c r="AR102" s="10"/>
      <c r="AS102" s="10"/>
    </row>
    <row r="103" ht="24.75" customHeight="1">
      <c r="A103" s="10"/>
      <c r="B103" s="10"/>
      <c r="C103" s="13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2"/>
      <c r="AM103" s="12"/>
      <c r="AN103" s="10"/>
      <c r="AO103" s="10"/>
      <c r="AP103" s="10"/>
      <c r="AQ103" s="10"/>
      <c r="AR103" s="10"/>
      <c r="AS103" s="10"/>
    </row>
    <row r="104" ht="24.75" customHeight="1">
      <c r="A104" s="10"/>
      <c r="B104" s="10"/>
      <c r="C104" s="13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2"/>
      <c r="AM104" s="12"/>
      <c r="AN104" s="10"/>
      <c r="AO104" s="10"/>
      <c r="AP104" s="10"/>
      <c r="AQ104" s="10"/>
      <c r="AR104" s="10"/>
      <c r="AS104" s="10"/>
    </row>
    <row r="105" ht="24.75" customHeight="1">
      <c r="A105" s="10"/>
      <c r="B105" s="10"/>
      <c r="C105" s="13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2"/>
      <c r="AM105" s="12"/>
      <c r="AN105" s="10"/>
      <c r="AO105" s="10"/>
      <c r="AP105" s="10"/>
      <c r="AQ105" s="10"/>
      <c r="AR105" s="10"/>
      <c r="AS105" s="10"/>
    </row>
    <row r="106" ht="24.75" customHeight="1">
      <c r="A106" s="10"/>
      <c r="B106" s="10"/>
      <c r="C106" s="13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2"/>
      <c r="AM106" s="12"/>
      <c r="AN106" s="10"/>
      <c r="AO106" s="10"/>
      <c r="AP106" s="10"/>
      <c r="AQ106" s="10"/>
      <c r="AR106" s="10"/>
      <c r="AS106" s="10"/>
    </row>
    <row r="107" ht="24.75" customHeight="1">
      <c r="A107" s="10"/>
      <c r="B107" s="10"/>
      <c r="C107" s="13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2"/>
      <c r="AM107" s="12"/>
      <c r="AN107" s="10"/>
      <c r="AO107" s="10"/>
      <c r="AP107" s="10"/>
      <c r="AQ107" s="10"/>
      <c r="AR107" s="10"/>
      <c r="AS107" s="10"/>
    </row>
    <row r="108" ht="24.75" customHeight="1">
      <c r="A108" s="10"/>
      <c r="B108" s="10"/>
      <c r="C108" s="13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2"/>
      <c r="AM108" s="12"/>
      <c r="AN108" s="10"/>
      <c r="AO108" s="10"/>
      <c r="AP108" s="10"/>
      <c r="AQ108" s="10"/>
      <c r="AR108" s="10"/>
      <c r="AS108" s="10"/>
    </row>
    <row r="109" ht="24.75" customHeight="1">
      <c r="A109" s="10"/>
      <c r="B109" s="10"/>
      <c r="C109" s="13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2"/>
      <c r="AM109" s="12"/>
      <c r="AN109" s="10"/>
      <c r="AO109" s="10"/>
      <c r="AP109" s="10"/>
      <c r="AQ109" s="10"/>
      <c r="AR109" s="10"/>
      <c r="AS109" s="10"/>
    </row>
    <row r="110" ht="24.75" customHeight="1">
      <c r="A110" s="10"/>
      <c r="B110" s="10"/>
      <c r="C110" s="13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2"/>
      <c r="AM110" s="12"/>
      <c r="AN110" s="10"/>
      <c r="AO110" s="10"/>
      <c r="AP110" s="10"/>
      <c r="AQ110" s="10"/>
      <c r="AR110" s="10"/>
      <c r="AS110" s="10"/>
    </row>
    <row r="111" ht="24.75" customHeight="1">
      <c r="A111" s="10"/>
      <c r="B111" s="10"/>
      <c r="C111" s="13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2"/>
      <c r="AM111" s="12"/>
      <c r="AN111" s="10"/>
      <c r="AO111" s="10"/>
      <c r="AP111" s="10"/>
      <c r="AQ111" s="10"/>
      <c r="AR111" s="10"/>
      <c r="AS111" s="10"/>
    </row>
    <row r="112" ht="24.75" customHeight="1">
      <c r="A112" s="10"/>
      <c r="B112" s="10"/>
      <c r="C112" s="13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2"/>
      <c r="AM112" s="12"/>
      <c r="AN112" s="10"/>
      <c r="AO112" s="10"/>
      <c r="AP112" s="10"/>
      <c r="AQ112" s="10"/>
      <c r="AR112" s="10"/>
      <c r="AS112" s="10"/>
    </row>
    <row r="113" ht="24.75" customHeight="1">
      <c r="A113" s="10"/>
      <c r="B113" s="10"/>
      <c r="C113" s="13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2"/>
      <c r="AM113" s="12"/>
      <c r="AN113" s="10"/>
      <c r="AO113" s="10"/>
      <c r="AP113" s="10"/>
      <c r="AQ113" s="10"/>
      <c r="AR113" s="10"/>
      <c r="AS113" s="10"/>
    </row>
    <row r="114" ht="24.75" customHeight="1">
      <c r="A114" s="10"/>
      <c r="B114" s="10"/>
      <c r="C114" s="13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2"/>
      <c r="AM114" s="12"/>
      <c r="AN114" s="10"/>
      <c r="AO114" s="10"/>
      <c r="AP114" s="10"/>
      <c r="AQ114" s="10"/>
      <c r="AR114" s="10"/>
      <c r="AS114" s="10"/>
    </row>
    <row r="115" ht="24.75" customHeight="1">
      <c r="A115" s="10"/>
      <c r="B115" s="10"/>
      <c r="C115" s="13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2"/>
      <c r="AM115" s="12"/>
      <c r="AN115" s="10"/>
      <c r="AO115" s="10"/>
      <c r="AP115" s="10"/>
      <c r="AQ115" s="10"/>
      <c r="AR115" s="10"/>
      <c r="AS115" s="10"/>
    </row>
    <row r="116" ht="24.75" customHeight="1">
      <c r="A116" s="10"/>
      <c r="B116" s="10"/>
      <c r="C116" s="13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2"/>
      <c r="AM116" s="12"/>
      <c r="AN116" s="10"/>
      <c r="AO116" s="10"/>
      <c r="AP116" s="10"/>
      <c r="AQ116" s="10"/>
      <c r="AR116" s="10"/>
      <c r="AS116" s="10"/>
    </row>
    <row r="117" ht="24.75" customHeight="1">
      <c r="A117" s="10"/>
      <c r="B117" s="10"/>
      <c r="C117" s="13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2"/>
      <c r="AM117" s="12"/>
      <c r="AN117" s="10"/>
      <c r="AO117" s="10"/>
      <c r="AP117" s="10"/>
      <c r="AQ117" s="10"/>
      <c r="AR117" s="10"/>
      <c r="AS117" s="10"/>
    </row>
    <row r="118" ht="24.75" customHeight="1">
      <c r="A118" s="10"/>
      <c r="B118" s="10"/>
      <c r="C118" s="13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2"/>
      <c r="AM118" s="12"/>
      <c r="AN118" s="10"/>
      <c r="AO118" s="10"/>
      <c r="AP118" s="10"/>
      <c r="AQ118" s="10"/>
      <c r="AR118" s="10"/>
      <c r="AS118" s="10"/>
    </row>
    <row r="119" ht="24.75" customHeight="1">
      <c r="A119" s="10"/>
      <c r="B119" s="10"/>
      <c r="C119" s="13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2"/>
      <c r="AM119" s="12"/>
      <c r="AN119" s="10"/>
      <c r="AO119" s="10"/>
      <c r="AP119" s="10"/>
      <c r="AQ119" s="10"/>
      <c r="AR119" s="10"/>
      <c r="AS119" s="10"/>
    </row>
    <row r="120" ht="24.75" customHeight="1">
      <c r="A120" s="10"/>
      <c r="B120" s="10"/>
      <c r="C120" s="13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2"/>
      <c r="AM120" s="12"/>
      <c r="AN120" s="10"/>
      <c r="AO120" s="10"/>
      <c r="AP120" s="10"/>
      <c r="AQ120" s="10"/>
      <c r="AR120" s="10"/>
      <c r="AS120" s="10"/>
    </row>
    <row r="121" ht="24.75" customHeight="1">
      <c r="A121" s="10"/>
      <c r="B121" s="10"/>
      <c r="C121" s="13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2"/>
      <c r="AM121" s="12"/>
      <c r="AN121" s="10"/>
      <c r="AO121" s="10"/>
      <c r="AP121" s="10"/>
      <c r="AQ121" s="10"/>
      <c r="AR121" s="10"/>
      <c r="AS121" s="10"/>
    </row>
    <row r="122" ht="24.75" customHeight="1">
      <c r="A122" s="10"/>
      <c r="B122" s="10"/>
      <c r="C122" s="13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2"/>
      <c r="AM122" s="12"/>
      <c r="AN122" s="10"/>
      <c r="AO122" s="10"/>
      <c r="AP122" s="10"/>
      <c r="AQ122" s="10"/>
      <c r="AR122" s="10"/>
      <c r="AS122" s="10"/>
    </row>
    <row r="123" ht="24.75" customHeight="1">
      <c r="A123" s="10"/>
      <c r="B123" s="10"/>
      <c r="C123" s="13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2"/>
      <c r="AM123" s="12"/>
      <c r="AN123" s="10"/>
      <c r="AO123" s="10"/>
      <c r="AP123" s="10"/>
      <c r="AQ123" s="10"/>
      <c r="AR123" s="10"/>
      <c r="AS123" s="10"/>
    </row>
    <row r="124" ht="24.75" customHeight="1">
      <c r="A124" s="10"/>
      <c r="B124" s="10"/>
      <c r="C124" s="13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2"/>
      <c r="AM124" s="12"/>
      <c r="AN124" s="10"/>
      <c r="AO124" s="10"/>
      <c r="AP124" s="10"/>
      <c r="AQ124" s="10"/>
      <c r="AR124" s="10"/>
      <c r="AS124" s="10"/>
    </row>
    <row r="125" ht="24.75" customHeight="1">
      <c r="A125" s="10"/>
      <c r="B125" s="10"/>
      <c r="C125" s="13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2"/>
      <c r="AM125" s="12"/>
      <c r="AN125" s="10"/>
      <c r="AO125" s="10"/>
      <c r="AP125" s="10"/>
      <c r="AQ125" s="10"/>
      <c r="AR125" s="10"/>
      <c r="AS125" s="10"/>
    </row>
    <row r="126" ht="24.75" customHeight="1">
      <c r="A126" s="10"/>
      <c r="B126" s="10"/>
      <c r="C126" s="13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2"/>
      <c r="AM126" s="12"/>
      <c r="AN126" s="10"/>
      <c r="AO126" s="10"/>
      <c r="AP126" s="10"/>
      <c r="AQ126" s="10"/>
      <c r="AR126" s="10"/>
      <c r="AS126" s="10"/>
    </row>
    <row r="127" ht="24.75" customHeight="1">
      <c r="A127" s="10"/>
      <c r="B127" s="10"/>
      <c r="C127" s="13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2"/>
      <c r="AM127" s="12"/>
      <c r="AN127" s="10"/>
      <c r="AO127" s="10"/>
      <c r="AP127" s="10"/>
      <c r="AQ127" s="10"/>
      <c r="AR127" s="10"/>
      <c r="AS127" s="10"/>
    </row>
    <row r="128" ht="24.75" customHeight="1">
      <c r="A128" s="10"/>
      <c r="B128" s="10"/>
      <c r="C128" s="13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2"/>
      <c r="AM128" s="12"/>
      <c r="AN128" s="10"/>
      <c r="AO128" s="10"/>
      <c r="AP128" s="10"/>
      <c r="AQ128" s="10"/>
      <c r="AR128" s="10"/>
      <c r="AS128" s="10"/>
    </row>
    <row r="129" ht="24.75" customHeight="1">
      <c r="A129" s="10"/>
      <c r="B129" s="10"/>
      <c r="C129" s="13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2"/>
      <c r="AM129" s="12"/>
      <c r="AN129" s="10"/>
      <c r="AO129" s="10"/>
      <c r="AP129" s="10"/>
      <c r="AQ129" s="10"/>
      <c r="AR129" s="10"/>
      <c r="AS129" s="10"/>
    </row>
    <row r="130" ht="24.75" customHeight="1">
      <c r="A130" s="10"/>
      <c r="B130" s="10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2"/>
      <c r="AM130" s="12"/>
      <c r="AN130" s="10"/>
      <c r="AO130" s="10"/>
      <c r="AP130" s="10"/>
      <c r="AQ130" s="10"/>
      <c r="AR130" s="10"/>
      <c r="AS130" s="10"/>
    </row>
    <row r="131" ht="24.75" customHeight="1">
      <c r="A131" s="10"/>
      <c r="B131" s="10"/>
      <c r="C131" s="13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2"/>
      <c r="AM131" s="12"/>
      <c r="AN131" s="10"/>
      <c r="AO131" s="10"/>
      <c r="AP131" s="10"/>
      <c r="AQ131" s="10"/>
      <c r="AR131" s="10"/>
      <c r="AS131" s="10"/>
    </row>
    <row r="132" ht="24.75" customHeight="1">
      <c r="A132" s="10"/>
      <c r="B132" s="10"/>
      <c r="C132" s="13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2"/>
      <c r="AM132" s="12"/>
      <c r="AN132" s="10"/>
      <c r="AO132" s="10"/>
      <c r="AP132" s="10"/>
      <c r="AQ132" s="10"/>
      <c r="AR132" s="10"/>
      <c r="AS132" s="10"/>
    </row>
    <row r="133" ht="24.75" customHeight="1">
      <c r="A133" s="10"/>
      <c r="B133" s="10"/>
      <c r="C133" s="13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2"/>
      <c r="AM133" s="12"/>
      <c r="AN133" s="10"/>
      <c r="AO133" s="10"/>
      <c r="AP133" s="10"/>
      <c r="AQ133" s="10"/>
      <c r="AR133" s="10"/>
      <c r="AS133" s="10"/>
    </row>
    <row r="134" ht="24.75" customHeight="1">
      <c r="A134" s="10"/>
      <c r="B134" s="10"/>
      <c r="C134" s="13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2"/>
      <c r="AM134" s="12"/>
      <c r="AN134" s="10"/>
      <c r="AO134" s="10"/>
      <c r="AP134" s="10"/>
      <c r="AQ134" s="10"/>
      <c r="AR134" s="10"/>
      <c r="AS134" s="10"/>
    </row>
    <row r="135" ht="24.75" customHeight="1">
      <c r="A135" s="10"/>
      <c r="B135" s="10"/>
      <c r="C135" s="13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2"/>
      <c r="AM135" s="12"/>
      <c r="AN135" s="10"/>
      <c r="AO135" s="10"/>
      <c r="AP135" s="10"/>
      <c r="AQ135" s="10"/>
      <c r="AR135" s="10"/>
      <c r="AS135" s="10"/>
    </row>
    <row r="136" ht="24.75" customHeight="1">
      <c r="A136" s="10"/>
      <c r="B136" s="10"/>
      <c r="C136" s="13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2"/>
      <c r="AM136" s="12"/>
      <c r="AN136" s="10"/>
      <c r="AO136" s="10"/>
      <c r="AP136" s="10"/>
      <c r="AQ136" s="10"/>
      <c r="AR136" s="10"/>
      <c r="AS136" s="10"/>
    </row>
    <row r="137" ht="24.75" customHeight="1">
      <c r="A137" s="10"/>
      <c r="B137" s="10"/>
      <c r="C137" s="13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2"/>
      <c r="AM137" s="12"/>
      <c r="AN137" s="10"/>
      <c r="AO137" s="10"/>
      <c r="AP137" s="10"/>
      <c r="AQ137" s="10"/>
      <c r="AR137" s="10"/>
      <c r="AS137" s="10"/>
    </row>
    <row r="138" ht="24.75" customHeight="1">
      <c r="A138" s="10"/>
      <c r="B138" s="10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2"/>
      <c r="AM138" s="12"/>
      <c r="AN138" s="10"/>
      <c r="AO138" s="10"/>
      <c r="AP138" s="10"/>
      <c r="AQ138" s="10"/>
      <c r="AR138" s="10"/>
      <c r="AS138" s="10"/>
    </row>
    <row r="139" ht="24.75" customHeight="1">
      <c r="A139" s="10"/>
      <c r="B139" s="10"/>
      <c r="C139" s="13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2"/>
      <c r="AM139" s="12"/>
      <c r="AN139" s="10"/>
      <c r="AO139" s="10"/>
      <c r="AP139" s="10"/>
      <c r="AQ139" s="10"/>
      <c r="AR139" s="10"/>
      <c r="AS139" s="10"/>
    </row>
    <row r="140" ht="24.75" customHeight="1">
      <c r="A140" s="10"/>
      <c r="B140" s="10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2"/>
      <c r="AM140" s="12"/>
      <c r="AN140" s="10"/>
      <c r="AO140" s="10"/>
      <c r="AP140" s="10"/>
      <c r="AQ140" s="10"/>
      <c r="AR140" s="10"/>
      <c r="AS140" s="10"/>
    </row>
    <row r="141" ht="24.75" customHeight="1">
      <c r="A141" s="10"/>
      <c r="B141" s="10"/>
      <c r="C141" s="13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2"/>
      <c r="AM141" s="12"/>
      <c r="AN141" s="10"/>
      <c r="AO141" s="10"/>
      <c r="AP141" s="10"/>
      <c r="AQ141" s="10"/>
      <c r="AR141" s="10"/>
      <c r="AS141" s="10"/>
    </row>
    <row r="142" ht="24.75" customHeight="1">
      <c r="A142" s="10"/>
      <c r="B142" s="10"/>
      <c r="C142" s="13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2"/>
      <c r="AM142" s="12"/>
      <c r="AN142" s="10"/>
      <c r="AO142" s="10"/>
      <c r="AP142" s="10"/>
      <c r="AQ142" s="10"/>
      <c r="AR142" s="10"/>
      <c r="AS142" s="10"/>
    </row>
    <row r="143" ht="24.75" customHeight="1">
      <c r="A143" s="10"/>
      <c r="B143" s="10"/>
      <c r="C143" s="13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2"/>
      <c r="AM143" s="12"/>
      <c r="AN143" s="10"/>
      <c r="AO143" s="10"/>
      <c r="AP143" s="10"/>
      <c r="AQ143" s="10"/>
      <c r="AR143" s="10"/>
      <c r="AS143" s="10"/>
    </row>
    <row r="144" ht="24.75" customHeight="1">
      <c r="A144" s="10"/>
      <c r="B144" s="10"/>
      <c r="C144" s="13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2"/>
      <c r="AM144" s="12"/>
      <c r="AN144" s="10"/>
      <c r="AO144" s="10"/>
      <c r="AP144" s="10"/>
      <c r="AQ144" s="10"/>
      <c r="AR144" s="10"/>
      <c r="AS144" s="10"/>
    </row>
    <row r="145" ht="24.75" customHeight="1">
      <c r="A145" s="10"/>
      <c r="B145" s="10"/>
      <c r="C145" s="13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2"/>
      <c r="AM145" s="12"/>
      <c r="AN145" s="10"/>
      <c r="AO145" s="10"/>
      <c r="AP145" s="10"/>
      <c r="AQ145" s="10"/>
      <c r="AR145" s="10"/>
      <c r="AS145" s="10"/>
    </row>
    <row r="146" ht="24.75" customHeight="1">
      <c r="A146" s="10"/>
      <c r="B146" s="10"/>
      <c r="C146" s="13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2"/>
      <c r="AM146" s="12"/>
      <c r="AN146" s="10"/>
      <c r="AO146" s="10"/>
      <c r="AP146" s="10"/>
      <c r="AQ146" s="10"/>
      <c r="AR146" s="10"/>
      <c r="AS146" s="10"/>
    </row>
    <row r="147" ht="24.75" customHeight="1">
      <c r="A147" s="10"/>
      <c r="B147" s="10"/>
      <c r="C147" s="13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2"/>
      <c r="AM147" s="12"/>
      <c r="AN147" s="10"/>
      <c r="AO147" s="10"/>
      <c r="AP147" s="10"/>
      <c r="AQ147" s="10"/>
      <c r="AR147" s="10"/>
      <c r="AS147" s="10"/>
    </row>
    <row r="148" ht="24.75" customHeight="1">
      <c r="A148" s="10"/>
      <c r="B148" s="10"/>
      <c r="C148" s="13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2"/>
      <c r="AM148" s="12"/>
      <c r="AN148" s="10"/>
      <c r="AO148" s="10"/>
      <c r="AP148" s="10"/>
      <c r="AQ148" s="10"/>
      <c r="AR148" s="10"/>
      <c r="AS148" s="10"/>
    </row>
    <row r="149" ht="24.75" customHeight="1">
      <c r="A149" s="10"/>
      <c r="B149" s="10"/>
      <c r="C149" s="13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2"/>
      <c r="AM149" s="12"/>
      <c r="AN149" s="10"/>
      <c r="AO149" s="10"/>
      <c r="AP149" s="10"/>
      <c r="AQ149" s="10"/>
      <c r="AR149" s="10"/>
      <c r="AS149" s="10"/>
    </row>
    <row r="150" ht="24.75" customHeight="1">
      <c r="A150" s="10"/>
      <c r="B150" s="10"/>
      <c r="C150" s="13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2"/>
      <c r="AM150" s="12"/>
      <c r="AN150" s="10"/>
      <c r="AO150" s="10"/>
      <c r="AP150" s="10"/>
      <c r="AQ150" s="10"/>
      <c r="AR150" s="10"/>
      <c r="AS150" s="10"/>
    </row>
    <row r="151" ht="24.75" customHeight="1">
      <c r="A151" s="10"/>
      <c r="B151" s="10"/>
      <c r="C151" s="13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2"/>
      <c r="AM151" s="12"/>
      <c r="AN151" s="10"/>
      <c r="AO151" s="10"/>
      <c r="AP151" s="10"/>
      <c r="AQ151" s="10"/>
      <c r="AR151" s="10"/>
      <c r="AS151" s="10"/>
    </row>
    <row r="152" ht="24.75" customHeight="1">
      <c r="A152" s="10"/>
      <c r="B152" s="10"/>
      <c r="C152" s="13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2"/>
      <c r="AM152" s="12"/>
      <c r="AN152" s="10"/>
      <c r="AO152" s="10"/>
      <c r="AP152" s="10"/>
      <c r="AQ152" s="10"/>
      <c r="AR152" s="10"/>
      <c r="AS152" s="10"/>
    </row>
    <row r="153" ht="24.75" customHeight="1">
      <c r="A153" s="10"/>
      <c r="B153" s="10"/>
      <c r="C153" s="13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2"/>
      <c r="AM153" s="12"/>
      <c r="AN153" s="10"/>
      <c r="AO153" s="10"/>
      <c r="AP153" s="10"/>
      <c r="AQ153" s="10"/>
      <c r="AR153" s="10"/>
      <c r="AS153" s="10"/>
    </row>
    <row r="154" ht="24.75" customHeight="1">
      <c r="A154" s="10"/>
      <c r="B154" s="10"/>
      <c r="C154" s="13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2"/>
      <c r="AM154" s="12"/>
      <c r="AN154" s="10"/>
      <c r="AO154" s="10"/>
      <c r="AP154" s="10"/>
      <c r="AQ154" s="10"/>
      <c r="AR154" s="10"/>
      <c r="AS154" s="10"/>
    </row>
    <row r="155" ht="24.75" customHeight="1">
      <c r="A155" s="10"/>
      <c r="B155" s="10"/>
      <c r="C155" s="13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2"/>
      <c r="AM155" s="12"/>
      <c r="AN155" s="10"/>
      <c r="AO155" s="10"/>
      <c r="AP155" s="10"/>
      <c r="AQ155" s="10"/>
      <c r="AR155" s="10"/>
      <c r="AS155" s="10"/>
    </row>
    <row r="156" ht="24.75" customHeight="1">
      <c r="A156" s="10"/>
      <c r="B156" s="10"/>
      <c r="C156" s="13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2"/>
      <c r="AM156" s="12"/>
      <c r="AN156" s="10"/>
      <c r="AO156" s="10"/>
      <c r="AP156" s="10"/>
      <c r="AQ156" s="10"/>
      <c r="AR156" s="10"/>
      <c r="AS156" s="10"/>
    </row>
    <row r="157" ht="24.75" customHeight="1">
      <c r="A157" s="10"/>
      <c r="B157" s="10"/>
      <c r="C157" s="13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2"/>
      <c r="AM157" s="12"/>
      <c r="AN157" s="10"/>
      <c r="AO157" s="10"/>
      <c r="AP157" s="10"/>
      <c r="AQ157" s="10"/>
      <c r="AR157" s="10"/>
      <c r="AS157" s="10"/>
    </row>
    <row r="158" ht="24.75" customHeight="1">
      <c r="A158" s="10"/>
      <c r="B158" s="10"/>
      <c r="C158" s="13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2"/>
      <c r="AM158" s="12"/>
      <c r="AN158" s="10"/>
      <c r="AO158" s="10"/>
      <c r="AP158" s="10"/>
      <c r="AQ158" s="10"/>
      <c r="AR158" s="10"/>
      <c r="AS158" s="10"/>
    </row>
    <row r="159" ht="24.75" customHeight="1">
      <c r="A159" s="10"/>
      <c r="B159" s="10"/>
      <c r="C159" s="13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2"/>
      <c r="AM159" s="12"/>
      <c r="AN159" s="10"/>
      <c r="AO159" s="10"/>
      <c r="AP159" s="10"/>
      <c r="AQ159" s="10"/>
      <c r="AR159" s="10"/>
      <c r="AS159" s="10"/>
    </row>
    <row r="160" ht="24.75" customHeight="1">
      <c r="A160" s="10"/>
      <c r="B160" s="10"/>
      <c r="C160" s="13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2"/>
      <c r="AM160" s="12"/>
      <c r="AN160" s="10"/>
      <c r="AO160" s="10"/>
      <c r="AP160" s="10"/>
      <c r="AQ160" s="10"/>
      <c r="AR160" s="10"/>
      <c r="AS160" s="10"/>
    </row>
    <row r="161" ht="24.75" customHeight="1">
      <c r="A161" s="10"/>
      <c r="B161" s="10"/>
      <c r="C161" s="13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2"/>
      <c r="AM161" s="12"/>
      <c r="AN161" s="10"/>
      <c r="AO161" s="10"/>
      <c r="AP161" s="10"/>
      <c r="AQ161" s="10"/>
      <c r="AR161" s="10"/>
      <c r="AS161" s="10"/>
    </row>
    <row r="162" ht="24.75" customHeight="1">
      <c r="A162" s="10"/>
      <c r="B162" s="10"/>
      <c r="C162" s="13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2"/>
      <c r="AM162" s="12"/>
      <c r="AN162" s="10"/>
      <c r="AO162" s="10"/>
      <c r="AP162" s="10"/>
      <c r="AQ162" s="10"/>
      <c r="AR162" s="10"/>
      <c r="AS162" s="10"/>
    </row>
    <row r="163" ht="24.75" customHeight="1">
      <c r="A163" s="10"/>
      <c r="B163" s="10"/>
      <c r="C163" s="13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2"/>
      <c r="AM163" s="12"/>
      <c r="AN163" s="10"/>
      <c r="AO163" s="10"/>
      <c r="AP163" s="10"/>
      <c r="AQ163" s="10"/>
      <c r="AR163" s="10"/>
      <c r="AS163" s="10"/>
    </row>
    <row r="164" ht="24.75" customHeight="1">
      <c r="A164" s="10"/>
      <c r="B164" s="10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2"/>
      <c r="AM164" s="12"/>
      <c r="AN164" s="10"/>
      <c r="AO164" s="10"/>
      <c r="AP164" s="10"/>
      <c r="AQ164" s="10"/>
      <c r="AR164" s="10"/>
      <c r="AS164" s="10"/>
    </row>
    <row r="165" ht="24.75" customHeight="1">
      <c r="A165" s="10"/>
      <c r="B165" s="10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2"/>
      <c r="AM165" s="12"/>
      <c r="AN165" s="10"/>
      <c r="AO165" s="10"/>
      <c r="AP165" s="10"/>
      <c r="AQ165" s="10"/>
      <c r="AR165" s="10"/>
      <c r="AS165" s="10"/>
    </row>
    <row r="166" ht="24.75" customHeight="1">
      <c r="A166" s="10"/>
      <c r="B166" s="10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2"/>
      <c r="AM166" s="12"/>
      <c r="AN166" s="10"/>
      <c r="AO166" s="10"/>
      <c r="AP166" s="10"/>
      <c r="AQ166" s="10"/>
      <c r="AR166" s="10"/>
      <c r="AS166" s="10"/>
    </row>
    <row r="167" ht="24.75" customHeight="1">
      <c r="A167" s="10"/>
      <c r="B167" s="10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2"/>
      <c r="AM167" s="12"/>
      <c r="AN167" s="10"/>
      <c r="AO167" s="10"/>
      <c r="AP167" s="10"/>
      <c r="AQ167" s="10"/>
      <c r="AR167" s="10"/>
      <c r="AS167" s="10"/>
    </row>
    <row r="168" ht="24.75" customHeight="1">
      <c r="A168" s="10"/>
      <c r="B168" s="10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2"/>
      <c r="AM168" s="12"/>
      <c r="AN168" s="10"/>
      <c r="AO168" s="10"/>
      <c r="AP168" s="10"/>
      <c r="AQ168" s="10"/>
      <c r="AR168" s="10"/>
      <c r="AS168" s="10"/>
    </row>
    <row r="169" ht="24.75" customHeight="1">
      <c r="A169" s="10"/>
      <c r="B169" s="10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2"/>
      <c r="AM169" s="12"/>
      <c r="AN169" s="10"/>
      <c r="AO169" s="10"/>
      <c r="AP169" s="10"/>
      <c r="AQ169" s="10"/>
      <c r="AR169" s="10"/>
      <c r="AS169" s="10"/>
    </row>
    <row r="170" ht="24.75" customHeight="1">
      <c r="A170" s="10"/>
      <c r="B170" s="10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2"/>
      <c r="AM170" s="12"/>
      <c r="AN170" s="10"/>
      <c r="AO170" s="10"/>
      <c r="AP170" s="10"/>
      <c r="AQ170" s="10"/>
      <c r="AR170" s="10"/>
      <c r="AS170" s="10"/>
    </row>
    <row r="171" ht="24.75" customHeight="1">
      <c r="A171" s="10"/>
      <c r="B171" s="10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2"/>
      <c r="AM171" s="12"/>
      <c r="AN171" s="10"/>
      <c r="AO171" s="10"/>
      <c r="AP171" s="10"/>
      <c r="AQ171" s="10"/>
      <c r="AR171" s="10"/>
      <c r="AS171" s="10"/>
    </row>
    <row r="172" ht="24.75" customHeight="1">
      <c r="A172" s="10"/>
      <c r="B172" s="10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2"/>
      <c r="AM172" s="12"/>
      <c r="AN172" s="10"/>
      <c r="AO172" s="10"/>
      <c r="AP172" s="10"/>
      <c r="AQ172" s="10"/>
      <c r="AR172" s="10"/>
      <c r="AS172" s="10"/>
    </row>
    <row r="173" ht="24.75" customHeight="1">
      <c r="A173" s="10"/>
      <c r="B173" s="10"/>
      <c r="C173" s="13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2"/>
      <c r="AM173" s="12"/>
      <c r="AN173" s="10"/>
      <c r="AO173" s="10"/>
      <c r="AP173" s="10"/>
      <c r="AQ173" s="10"/>
      <c r="AR173" s="10"/>
      <c r="AS173" s="10"/>
    </row>
    <row r="174" ht="24.75" customHeight="1">
      <c r="A174" s="10"/>
      <c r="B174" s="10"/>
      <c r="C174" s="13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2"/>
      <c r="AM174" s="12"/>
      <c r="AN174" s="10"/>
      <c r="AO174" s="10"/>
      <c r="AP174" s="10"/>
      <c r="AQ174" s="10"/>
      <c r="AR174" s="10"/>
      <c r="AS174" s="10"/>
    </row>
    <row r="175" ht="24.75" customHeight="1">
      <c r="A175" s="10"/>
      <c r="B175" s="10"/>
      <c r="C175" s="13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2"/>
      <c r="AM175" s="12"/>
      <c r="AN175" s="10"/>
      <c r="AO175" s="10"/>
      <c r="AP175" s="10"/>
      <c r="AQ175" s="10"/>
      <c r="AR175" s="10"/>
      <c r="AS175" s="10"/>
    </row>
    <row r="176" ht="24.75" customHeight="1">
      <c r="A176" s="10"/>
      <c r="B176" s="10"/>
      <c r="C176" s="13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2"/>
      <c r="AM176" s="12"/>
      <c r="AN176" s="10"/>
      <c r="AO176" s="10"/>
      <c r="AP176" s="10"/>
      <c r="AQ176" s="10"/>
      <c r="AR176" s="10"/>
      <c r="AS176" s="10"/>
    </row>
    <row r="177" ht="24.75" customHeight="1">
      <c r="A177" s="10"/>
      <c r="B177" s="10"/>
      <c r="C177" s="13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2"/>
      <c r="AM177" s="12"/>
      <c r="AN177" s="10"/>
      <c r="AO177" s="10"/>
      <c r="AP177" s="10"/>
      <c r="AQ177" s="10"/>
      <c r="AR177" s="10"/>
      <c r="AS177" s="10"/>
    </row>
    <row r="178" ht="24.75" customHeight="1">
      <c r="A178" s="10"/>
      <c r="B178" s="10"/>
      <c r="C178" s="13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2"/>
      <c r="AM178" s="12"/>
      <c r="AN178" s="10"/>
      <c r="AO178" s="10"/>
      <c r="AP178" s="10"/>
      <c r="AQ178" s="10"/>
      <c r="AR178" s="10"/>
      <c r="AS178" s="10"/>
    </row>
    <row r="179" ht="24.75" customHeight="1">
      <c r="A179" s="10"/>
      <c r="B179" s="10"/>
      <c r="C179" s="13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2"/>
      <c r="AM179" s="12"/>
      <c r="AN179" s="10"/>
      <c r="AO179" s="10"/>
      <c r="AP179" s="10"/>
      <c r="AQ179" s="10"/>
      <c r="AR179" s="10"/>
      <c r="AS179" s="10"/>
    </row>
    <row r="180" ht="24.75" customHeight="1">
      <c r="A180" s="10"/>
      <c r="B180" s="10"/>
      <c r="C180" s="13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2"/>
      <c r="AM180" s="12"/>
      <c r="AN180" s="10"/>
      <c r="AO180" s="10"/>
      <c r="AP180" s="10"/>
      <c r="AQ180" s="10"/>
      <c r="AR180" s="10"/>
      <c r="AS180" s="10"/>
    </row>
    <row r="181" ht="24.75" customHeight="1">
      <c r="A181" s="10"/>
      <c r="B181" s="10"/>
      <c r="C181" s="13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2"/>
      <c r="AM181" s="12"/>
      <c r="AN181" s="10"/>
      <c r="AO181" s="10"/>
      <c r="AP181" s="10"/>
      <c r="AQ181" s="10"/>
      <c r="AR181" s="10"/>
      <c r="AS181" s="10"/>
    </row>
    <row r="182" ht="24.75" customHeight="1">
      <c r="A182" s="10"/>
      <c r="B182" s="10"/>
      <c r="C182" s="13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2"/>
      <c r="AM182" s="12"/>
      <c r="AN182" s="10"/>
      <c r="AO182" s="10"/>
      <c r="AP182" s="10"/>
      <c r="AQ182" s="10"/>
      <c r="AR182" s="10"/>
      <c r="AS182" s="10"/>
    </row>
    <row r="183" ht="24.75" customHeight="1">
      <c r="A183" s="10"/>
      <c r="B183" s="10"/>
      <c r="C183" s="13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2"/>
      <c r="AM183" s="12"/>
      <c r="AN183" s="10"/>
      <c r="AO183" s="10"/>
      <c r="AP183" s="10"/>
      <c r="AQ183" s="10"/>
      <c r="AR183" s="10"/>
      <c r="AS183" s="10"/>
    </row>
    <row r="184" ht="24.75" customHeight="1">
      <c r="A184" s="10"/>
      <c r="B184" s="10"/>
      <c r="C184" s="13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2"/>
      <c r="AM184" s="12"/>
      <c r="AN184" s="10"/>
      <c r="AO184" s="10"/>
      <c r="AP184" s="10"/>
      <c r="AQ184" s="10"/>
      <c r="AR184" s="10"/>
      <c r="AS184" s="10"/>
    </row>
    <row r="185" ht="24.75" customHeight="1">
      <c r="A185" s="10"/>
      <c r="B185" s="10"/>
      <c r="C185" s="13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2"/>
      <c r="AM185" s="12"/>
      <c r="AN185" s="10"/>
      <c r="AO185" s="10"/>
      <c r="AP185" s="10"/>
      <c r="AQ185" s="10"/>
      <c r="AR185" s="10"/>
      <c r="AS185" s="10"/>
    </row>
    <row r="186" ht="24.75" customHeight="1">
      <c r="A186" s="10"/>
      <c r="B186" s="10"/>
      <c r="C186" s="13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2"/>
      <c r="AM186" s="12"/>
      <c r="AN186" s="10"/>
      <c r="AO186" s="10"/>
      <c r="AP186" s="10"/>
      <c r="AQ186" s="10"/>
      <c r="AR186" s="10"/>
      <c r="AS186" s="10"/>
    </row>
    <row r="187" ht="24.75" customHeight="1">
      <c r="A187" s="10"/>
      <c r="B187" s="10"/>
      <c r="C187" s="13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2"/>
      <c r="AM187" s="12"/>
      <c r="AN187" s="10"/>
      <c r="AO187" s="10"/>
      <c r="AP187" s="10"/>
      <c r="AQ187" s="10"/>
      <c r="AR187" s="10"/>
      <c r="AS187" s="10"/>
    </row>
    <row r="188" ht="24.75" customHeight="1">
      <c r="A188" s="10"/>
      <c r="B188" s="10"/>
      <c r="C188" s="13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2"/>
      <c r="AM188" s="12"/>
      <c r="AN188" s="10"/>
      <c r="AO188" s="10"/>
      <c r="AP188" s="10"/>
      <c r="AQ188" s="10"/>
      <c r="AR188" s="10"/>
      <c r="AS188" s="10"/>
    </row>
    <row r="189" ht="24.75" customHeight="1">
      <c r="A189" s="10"/>
      <c r="B189" s="10"/>
      <c r="C189" s="13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2"/>
      <c r="AM189" s="12"/>
      <c r="AN189" s="10"/>
      <c r="AO189" s="10"/>
      <c r="AP189" s="10"/>
      <c r="AQ189" s="10"/>
      <c r="AR189" s="10"/>
      <c r="AS189" s="10"/>
    </row>
    <row r="190" ht="24.75" customHeight="1">
      <c r="A190" s="10"/>
      <c r="B190" s="10"/>
      <c r="C190" s="13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2"/>
      <c r="AM190" s="12"/>
      <c r="AN190" s="10"/>
      <c r="AO190" s="10"/>
      <c r="AP190" s="10"/>
      <c r="AQ190" s="10"/>
      <c r="AR190" s="10"/>
      <c r="AS190" s="10"/>
    </row>
    <row r="191" ht="24.75" customHeight="1">
      <c r="A191" s="10"/>
      <c r="B191" s="10"/>
      <c r="C191" s="13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2"/>
      <c r="AM191" s="12"/>
      <c r="AN191" s="10"/>
      <c r="AO191" s="10"/>
      <c r="AP191" s="10"/>
      <c r="AQ191" s="10"/>
      <c r="AR191" s="10"/>
      <c r="AS191" s="10"/>
    </row>
    <row r="192" ht="24.75" customHeight="1">
      <c r="A192" s="10"/>
      <c r="B192" s="10"/>
      <c r="C192" s="13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2"/>
      <c r="AM192" s="12"/>
      <c r="AN192" s="10"/>
      <c r="AO192" s="10"/>
      <c r="AP192" s="10"/>
      <c r="AQ192" s="10"/>
      <c r="AR192" s="10"/>
      <c r="AS192" s="10"/>
    </row>
    <row r="193" ht="24.75" customHeight="1">
      <c r="A193" s="10"/>
      <c r="B193" s="10"/>
      <c r="C193" s="13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2"/>
      <c r="AM193" s="12"/>
      <c r="AN193" s="10"/>
      <c r="AO193" s="10"/>
      <c r="AP193" s="10"/>
      <c r="AQ193" s="10"/>
      <c r="AR193" s="10"/>
      <c r="AS193" s="10"/>
    </row>
    <row r="194" ht="24.75" customHeight="1">
      <c r="A194" s="10"/>
      <c r="B194" s="10"/>
      <c r="C194" s="13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2"/>
      <c r="AM194" s="12"/>
      <c r="AN194" s="10"/>
      <c r="AO194" s="10"/>
      <c r="AP194" s="10"/>
      <c r="AQ194" s="10"/>
      <c r="AR194" s="10"/>
      <c r="AS194" s="10"/>
    </row>
    <row r="195" ht="24.75" customHeight="1">
      <c r="A195" s="10"/>
      <c r="B195" s="10"/>
      <c r="C195" s="13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2"/>
      <c r="AM195" s="12"/>
      <c r="AN195" s="10"/>
      <c r="AO195" s="10"/>
      <c r="AP195" s="10"/>
      <c r="AQ195" s="10"/>
      <c r="AR195" s="10"/>
      <c r="AS195" s="10"/>
    </row>
    <row r="196" ht="24.75" customHeight="1">
      <c r="A196" s="10"/>
      <c r="B196" s="10"/>
      <c r="C196" s="13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2"/>
      <c r="AM196" s="12"/>
      <c r="AN196" s="10"/>
      <c r="AO196" s="10"/>
      <c r="AP196" s="10"/>
      <c r="AQ196" s="10"/>
      <c r="AR196" s="10"/>
      <c r="AS196" s="10"/>
    </row>
    <row r="197" ht="24.75" customHeight="1">
      <c r="A197" s="10"/>
      <c r="B197" s="10"/>
      <c r="C197" s="13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2"/>
      <c r="AM197" s="12"/>
      <c r="AN197" s="10"/>
      <c r="AO197" s="10"/>
      <c r="AP197" s="10"/>
      <c r="AQ197" s="10"/>
      <c r="AR197" s="10"/>
      <c r="AS197" s="10"/>
    </row>
    <row r="198" ht="24.75" customHeight="1">
      <c r="A198" s="10"/>
      <c r="B198" s="10"/>
      <c r="C198" s="13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2"/>
      <c r="AM198" s="12"/>
      <c r="AN198" s="10"/>
      <c r="AO198" s="10"/>
      <c r="AP198" s="10"/>
      <c r="AQ198" s="10"/>
      <c r="AR198" s="10"/>
      <c r="AS198" s="10"/>
    </row>
    <row r="199" ht="24.75" customHeight="1">
      <c r="A199" s="10"/>
      <c r="B199" s="10"/>
      <c r="C199" s="13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2"/>
      <c r="AM199" s="12"/>
      <c r="AN199" s="10"/>
      <c r="AO199" s="10"/>
      <c r="AP199" s="10"/>
      <c r="AQ199" s="10"/>
      <c r="AR199" s="10"/>
      <c r="AS199" s="10"/>
    </row>
    <row r="200" ht="24.75" customHeight="1">
      <c r="A200" s="10"/>
      <c r="B200" s="10"/>
      <c r="C200" s="13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2"/>
      <c r="AM200" s="12"/>
      <c r="AN200" s="10"/>
      <c r="AO200" s="10"/>
      <c r="AP200" s="10"/>
      <c r="AQ200" s="10"/>
      <c r="AR200" s="10"/>
      <c r="AS200" s="10"/>
    </row>
    <row r="201" ht="24.75" customHeight="1">
      <c r="A201" s="10"/>
      <c r="B201" s="10"/>
      <c r="C201" s="13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2"/>
      <c r="AM201" s="12"/>
      <c r="AN201" s="10"/>
      <c r="AO201" s="10"/>
      <c r="AP201" s="10"/>
      <c r="AQ201" s="10"/>
      <c r="AR201" s="10"/>
      <c r="AS201" s="10"/>
    </row>
    <row r="202" ht="24.75" customHeight="1">
      <c r="A202" s="10"/>
      <c r="B202" s="10"/>
      <c r="C202" s="13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2"/>
      <c r="AM202" s="12"/>
      <c r="AN202" s="10"/>
      <c r="AO202" s="10"/>
      <c r="AP202" s="10"/>
      <c r="AQ202" s="10"/>
      <c r="AR202" s="10"/>
      <c r="AS202" s="10"/>
    </row>
    <row r="203" ht="24.75" customHeight="1">
      <c r="A203" s="10"/>
      <c r="B203" s="10"/>
      <c r="C203" s="13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2"/>
      <c r="AM203" s="12"/>
      <c r="AN203" s="10"/>
      <c r="AO203" s="10"/>
      <c r="AP203" s="10"/>
      <c r="AQ203" s="10"/>
      <c r="AR203" s="10"/>
      <c r="AS203" s="10"/>
    </row>
    <row r="204" ht="24.75" customHeight="1">
      <c r="A204" s="10"/>
      <c r="B204" s="10"/>
      <c r="C204" s="13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2"/>
      <c r="AM204" s="12"/>
      <c r="AN204" s="10"/>
      <c r="AO204" s="10"/>
      <c r="AP204" s="10"/>
      <c r="AQ204" s="10"/>
      <c r="AR204" s="10"/>
      <c r="AS204" s="10"/>
    </row>
    <row r="205" ht="24.75" customHeight="1">
      <c r="A205" s="10"/>
      <c r="B205" s="10"/>
      <c r="C205" s="13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2"/>
      <c r="AM205" s="12"/>
      <c r="AN205" s="10"/>
      <c r="AO205" s="10"/>
      <c r="AP205" s="10"/>
      <c r="AQ205" s="10"/>
      <c r="AR205" s="10"/>
      <c r="AS205" s="10"/>
    </row>
    <row r="206" ht="24.75" customHeight="1">
      <c r="A206" s="10"/>
      <c r="B206" s="10"/>
      <c r="C206" s="13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2"/>
      <c r="AM206" s="12"/>
      <c r="AN206" s="10"/>
      <c r="AO206" s="10"/>
      <c r="AP206" s="10"/>
      <c r="AQ206" s="10"/>
      <c r="AR206" s="10"/>
      <c r="AS206" s="10"/>
    </row>
    <row r="207" ht="24.75" customHeight="1">
      <c r="A207" s="10"/>
      <c r="B207" s="10"/>
      <c r="C207" s="13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2"/>
      <c r="AM207" s="12"/>
      <c r="AN207" s="10"/>
      <c r="AO207" s="10"/>
      <c r="AP207" s="10"/>
      <c r="AQ207" s="10"/>
      <c r="AR207" s="10"/>
      <c r="AS207" s="10"/>
    </row>
    <row r="208" ht="24.75" customHeight="1">
      <c r="A208" s="10"/>
      <c r="B208" s="10"/>
      <c r="C208" s="13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2"/>
      <c r="AM208" s="12"/>
      <c r="AN208" s="10"/>
      <c r="AO208" s="10"/>
      <c r="AP208" s="10"/>
      <c r="AQ208" s="10"/>
      <c r="AR208" s="10"/>
      <c r="AS208" s="10"/>
    </row>
    <row r="209" ht="24.75" customHeight="1">
      <c r="A209" s="10"/>
      <c r="B209" s="10"/>
      <c r="C209" s="13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2"/>
      <c r="AM209" s="12"/>
      <c r="AN209" s="10"/>
      <c r="AO209" s="10"/>
      <c r="AP209" s="10"/>
      <c r="AQ209" s="10"/>
      <c r="AR209" s="10"/>
      <c r="AS209" s="10"/>
    </row>
    <row r="210" ht="24.75" customHeight="1">
      <c r="A210" s="10"/>
      <c r="B210" s="10"/>
      <c r="C210" s="13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2"/>
      <c r="AM210" s="12"/>
      <c r="AN210" s="10"/>
      <c r="AO210" s="10"/>
      <c r="AP210" s="10"/>
      <c r="AQ210" s="10"/>
      <c r="AR210" s="10"/>
      <c r="AS210" s="10"/>
    </row>
    <row r="211" ht="24.75" customHeight="1">
      <c r="A211" s="10"/>
      <c r="B211" s="10"/>
      <c r="C211" s="13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2"/>
      <c r="AM211" s="12"/>
      <c r="AN211" s="10"/>
      <c r="AO211" s="10"/>
      <c r="AP211" s="10"/>
      <c r="AQ211" s="10"/>
      <c r="AR211" s="10"/>
      <c r="AS211" s="10"/>
    </row>
    <row r="212" ht="24.75" customHeight="1">
      <c r="A212" s="10"/>
      <c r="B212" s="10"/>
      <c r="C212" s="13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2"/>
      <c r="AM212" s="12"/>
      <c r="AN212" s="10"/>
      <c r="AO212" s="10"/>
      <c r="AP212" s="10"/>
      <c r="AQ212" s="10"/>
      <c r="AR212" s="10"/>
      <c r="AS212" s="10"/>
    </row>
    <row r="213" ht="24.75" customHeight="1">
      <c r="A213" s="10"/>
      <c r="B213" s="10"/>
      <c r="C213" s="13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2"/>
      <c r="AM213" s="12"/>
      <c r="AN213" s="10"/>
      <c r="AO213" s="10"/>
      <c r="AP213" s="10"/>
      <c r="AQ213" s="10"/>
      <c r="AR213" s="10"/>
      <c r="AS213" s="10"/>
    </row>
    <row r="214" ht="24.75" customHeight="1">
      <c r="A214" s="10"/>
      <c r="B214" s="10"/>
      <c r="C214" s="13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2"/>
      <c r="AM214" s="12"/>
      <c r="AN214" s="10"/>
      <c r="AO214" s="10"/>
      <c r="AP214" s="10"/>
      <c r="AQ214" s="10"/>
      <c r="AR214" s="10"/>
      <c r="AS214" s="10"/>
    </row>
    <row r="215" ht="24.75" customHeight="1">
      <c r="A215" s="10"/>
      <c r="B215" s="10"/>
      <c r="C215" s="13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2"/>
      <c r="AM215" s="12"/>
      <c r="AN215" s="10"/>
      <c r="AO215" s="10"/>
      <c r="AP215" s="10"/>
      <c r="AQ215" s="10"/>
      <c r="AR215" s="10"/>
      <c r="AS215" s="10"/>
    </row>
    <row r="216" ht="24.75" customHeight="1">
      <c r="A216" s="10"/>
      <c r="B216" s="10"/>
      <c r="C216" s="13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2"/>
      <c r="AM216" s="12"/>
      <c r="AN216" s="10"/>
      <c r="AO216" s="10"/>
      <c r="AP216" s="10"/>
      <c r="AQ216" s="10"/>
      <c r="AR216" s="10"/>
      <c r="AS216" s="10"/>
    </row>
    <row r="217" ht="24.75" customHeight="1">
      <c r="A217" s="10"/>
      <c r="B217" s="10"/>
      <c r="C217" s="13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2"/>
      <c r="AM217" s="12"/>
      <c r="AN217" s="10"/>
      <c r="AO217" s="10"/>
      <c r="AP217" s="10"/>
      <c r="AQ217" s="10"/>
      <c r="AR217" s="10"/>
      <c r="AS217" s="10"/>
    </row>
    <row r="218" ht="24.75" customHeight="1">
      <c r="A218" s="10"/>
      <c r="B218" s="10"/>
      <c r="C218" s="13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2"/>
      <c r="AM218" s="12"/>
      <c r="AN218" s="10"/>
      <c r="AO218" s="10"/>
      <c r="AP218" s="10"/>
      <c r="AQ218" s="10"/>
      <c r="AR218" s="10"/>
      <c r="AS218" s="10"/>
    </row>
    <row r="219" ht="24.75" customHeight="1">
      <c r="A219" s="10"/>
      <c r="B219" s="10"/>
      <c r="C219" s="13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2"/>
      <c r="AM219" s="12"/>
      <c r="AN219" s="10"/>
      <c r="AO219" s="10"/>
      <c r="AP219" s="10"/>
      <c r="AQ219" s="10"/>
      <c r="AR219" s="10"/>
      <c r="AS219" s="10"/>
    </row>
    <row r="220" ht="24.75" customHeight="1">
      <c r="A220" s="10"/>
      <c r="B220" s="10"/>
      <c r="C220" s="13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2"/>
      <c r="AM220" s="12"/>
      <c r="AN220" s="10"/>
      <c r="AO220" s="10"/>
      <c r="AP220" s="10"/>
      <c r="AQ220" s="10"/>
      <c r="AR220" s="10"/>
      <c r="AS220" s="10"/>
    </row>
    <row r="221" ht="24.75" customHeight="1">
      <c r="A221" s="10"/>
      <c r="B221" s="10"/>
      <c r="C221" s="13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2"/>
      <c r="AM221" s="12"/>
      <c r="AN221" s="10"/>
      <c r="AO221" s="10"/>
      <c r="AP221" s="10"/>
      <c r="AQ221" s="10"/>
      <c r="AR221" s="10"/>
      <c r="AS221" s="10"/>
    </row>
    <row r="222" ht="24.75" customHeight="1">
      <c r="A222" s="10"/>
      <c r="B222" s="10"/>
      <c r="C222" s="13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2"/>
      <c r="AM222" s="12"/>
      <c r="AN222" s="10"/>
      <c r="AO222" s="10"/>
      <c r="AP222" s="10"/>
      <c r="AQ222" s="10"/>
      <c r="AR222" s="10"/>
      <c r="AS222" s="10"/>
    </row>
    <row r="223" ht="24.75" customHeight="1">
      <c r="A223" s="10"/>
      <c r="B223" s="10"/>
      <c r="C223" s="13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2"/>
      <c r="AM223" s="12"/>
      <c r="AN223" s="10"/>
      <c r="AO223" s="10"/>
      <c r="AP223" s="10"/>
      <c r="AQ223" s="10"/>
      <c r="AR223" s="10"/>
      <c r="AS223" s="10"/>
    </row>
    <row r="224" ht="24.75" customHeight="1">
      <c r="A224" s="10"/>
      <c r="B224" s="10"/>
      <c r="C224" s="13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2"/>
      <c r="AM224" s="12"/>
      <c r="AN224" s="10"/>
      <c r="AO224" s="10"/>
      <c r="AP224" s="10"/>
      <c r="AQ224" s="10"/>
      <c r="AR224" s="10"/>
      <c r="AS224" s="10"/>
    </row>
    <row r="225" ht="24.75" customHeight="1">
      <c r="A225" s="10"/>
      <c r="B225" s="10"/>
      <c r="C225" s="13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2"/>
      <c r="AM225" s="12"/>
      <c r="AN225" s="10"/>
      <c r="AO225" s="10"/>
      <c r="AP225" s="10"/>
      <c r="AQ225" s="10"/>
      <c r="AR225" s="10"/>
      <c r="AS225" s="10"/>
    </row>
    <row r="226" ht="24.75" customHeight="1">
      <c r="A226" s="10"/>
      <c r="B226" s="10"/>
      <c r="C226" s="13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2"/>
      <c r="AM226" s="12"/>
      <c r="AN226" s="10"/>
      <c r="AO226" s="10"/>
      <c r="AP226" s="10"/>
      <c r="AQ226" s="10"/>
      <c r="AR226" s="10"/>
      <c r="AS226" s="10"/>
    </row>
    <row r="227" ht="24.75" customHeight="1">
      <c r="A227" s="10"/>
      <c r="B227" s="10"/>
      <c r="C227" s="13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2"/>
      <c r="AM227" s="12"/>
      <c r="AN227" s="10"/>
      <c r="AO227" s="10"/>
      <c r="AP227" s="10"/>
      <c r="AQ227" s="10"/>
      <c r="AR227" s="10"/>
      <c r="AS227" s="10"/>
    </row>
    <row r="228" ht="24.75" customHeight="1">
      <c r="A228" s="10"/>
      <c r="B228" s="10"/>
      <c r="C228" s="13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2"/>
      <c r="AM228" s="12"/>
      <c r="AN228" s="10"/>
      <c r="AO228" s="10"/>
      <c r="AP228" s="10"/>
      <c r="AQ228" s="10"/>
      <c r="AR228" s="10"/>
      <c r="AS228" s="10"/>
    </row>
    <row r="229" ht="24.75" customHeight="1">
      <c r="A229" s="10"/>
      <c r="B229" s="10"/>
      <c r="C229" s="13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2"/>
      <c r="AM229" s="12"/>
      <c r="AN229" s="10"/>
      <c r="AO229" s="10"/>
      <c r="AP229" s="10"/>
      <c r="AQ229" s="10"/>
      <c r="AR229" s="10"/>
      <c r="AS229" s="10"/>
    </row>
    <row r="230" ht="24.75" customHeight="1">
      <c r="A230" s="10"/>
      <c r="B230" s="10"/>
      <c r="C230" s="13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2"/>
      <c r="AM230" s="12"/>
      <c r="AN230" s="10"/>
      <c r="AO230" s="10"/>
      <c r="AP230" s="10"/>
      <c r="AQ230" s="10"/>
      <c r="AR230" s="10"/>
      <c r="AS230" s="10"/>
    </row>
    <row r="231" ht="24.75" customHeight="1">
      <c r="A231" s="10"/>
      <c r="B231" s="10"/>
      <c r="C231" s="13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2"/>
      <c r="AM231" s="12"/>
      <c r="AN231" s="10"/>
      <c r="AO231" s="10"/>
      <c r="AP231" s="10"/>
      <c r="AQ231" s="10"/>
      <c r="AR231" s="10"/>
      <c r="AS231" s="10"/>
    </row>
    <row r="232" ht="24.75" customHeight="1">
      <c r="A232" s="10"/>
      <c r="B232" s="10"/>
      <c r="C232" s="13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2"/>
      <c r="AM232" s="12"/>
      <c r="AN232" s="10"/>
      <c r="AO232" s="10"/>
      <c r="AP232" s="10"/>
      <c r="AQ232" s="10"/>
      <c r="AR232" s="10"/>
      <c r="AS232" s="10"/>
    </row>
    <row r="233" ht="24.75" customHeight="1">
      <c r="A233" s="10"/>
      <c r="B233" s="10"/>
      <c r="C233" s="13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2"/>
      <c r="AM233" s="12"/>
      <c r="AN233" s="10"/>
      <c r="AO233" s="10"/>
      <c r="AP233" s="10"/>
      <c r="AQ233" s="10"/>
      <c r="AR233" s="10"/>
      <c r="AS233" s="10"/>
    </row>
    <row r="234" ht="24.75" customHeight="1">
      <c r="A234" s="10"/>
      <c r="B234" s="10"/>
      <c r="C234" s="13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2"/>
      <c r="AM234" s="12"/>
      <c r="AN234" s="10"/>
      <c r="AO234" s="10"/>
      <c r="AP234" s="10"/>
      <c r="AQ234" s="10"/>
      <c r="AR234" s="10"/>
      <c r="AS234" s="10"/>
    </row>
    <row r="235" ht="24.75" customHeight="1">
      <c r="A235" s="10"/>
      <c r="B235" s="10"/>
      <c r="C235" s="13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2"/>
      <c r="AM235" s="12"/>
      <c r="AN235" s="10"/>
      <c r="AO235" s="10"/>
      <c r="AP235" s="10"/>
      <c r="AQ235" s="10"/>
      <c r="AR235" s="10"/>
      <c r="AS235" s="10"/>
    </row>
    <row r="236" ht="24.75" customHeight="1">
      <c r="A236" s="10"/>
      <c r="B236" s="10"/>
      <c r="C236" s="13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2"/>
      <c r="AM236" s="12"/>
      <c r="AN236" s="10"/>
      <c r="AO236" s="10"/>
      <c r="AP236" s="10"/>
      <c r="AQ236" s="10"/>
      <c r="AR236" s="10"/>
      <c r="AS236" s="10"/>
    </row>
    <row r="237" ht="24.75" customHeight="1">
      <c r="A237" s="10"/>
      <c r="B237" s="10"/>
      <c r="C237" s="13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2"/>
      <c r="AM237" s="12"/>
      <c r="AN237" s="10"/>
      <c r="AO237" s="10"/>
      <c r="AP237" s="10"/>
      <c r="AQ237" s="10"/>
      <c r="AR237" s="10"/>
      <c r="AS237" s="10"/>
    </row>
    <row r="238" ht="24.75" customHeight="1">
      <c r="A238" s="10"/>
      <c r="B238" s="10"/>
      <c r="C238" s="13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2"/>
      <c r="AM238" s="12"/>
      <c r="AN238" s="10"/>
      <c r="AO238" s="10"/>
      <c r="AP238" s="10"/>
      <c r="AQ238" s="10"/>
      <c r="AR238" s="10"/>
      <c r="AS238" s="10"/>
    </row>
    <row r="239" ht="24.75" customHeight="1">
      <c r="A239" s="10"/>
      <c r="B239" s="10"/>
      <c r="C239" s="13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2"/>
      <c r="AM239" s="12"/>
      <c r="AN239" s="10"/>
      <c r="AO239" s="10"/>
      <c r="AP239" s="10"/>
      <c r="AQ239" s="10"/>
      <c r="AR239" s="10"/>
      <c r="AS239" s="10"/>
    </row>
    <row r="240" ht="24.75" customHeight="1">
      <c r="A240" s="10"/>
      <c r="B240" s="10"/>
      <c r="C240" s="13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2"/>
      <c r="AM240" s="12"/>
      <c r="AN240" s="10"/>
      <c r="AO240" s="10"/>
      <c r="AP240" s="10"/>
      <c r="AQ240" s="10"/>
      <c r="AR240" s="10"/>
      <c r="AS240" s="10"/>
    </row>
    <row r="241" ht="24.75" customHeight="1">
      <c r="A241" s="10"/>
      <c r="B241" s="10"/>
      <c r="C241" s="13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2"/>
      <c r="AM241" s="12"/>
      <c r="AN241" s="10"/>
      <c r="AO241" s="10"/>
      <c r="AP241" s="10"/>
      <c r="AQ241" s="10"/>
      <c r="AR241" s="10"/>
      <c r="AS241" s="10"/>
    </row>
    <row r="242" ht="24.75" customHeight="1">
      <c r="A242" s="10"/>
      <c r="B242" s="10"/>
      <c r="C242" s="13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2"/>
      <c r="AM242" s="12"/>
      <c r="AN242" s="10"/>
      <c r="AO242" s="10"/>
      <c r="AP242" s="10"/>
      <c r="AQ242" s="10"/>
      <c r="AR242" s="10"/>
      <c r="AS242" s="10"/>
    </row>
    <row r="243" ht="24.75" customHeight="1">
      <c r="A243" s="10"/>
      <c r="B243" s="10"/>
      <c r="C243" s="13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2"/>
      <c r="AM243" s="12"/>
      <c r="AN243" s="10"/>
      <c r="AO243" s="10"/>
      <c r="AP243" s="10"/>
      <c r="AQ243" s="10"/>
      <c r="AR243" s="10"/>
      <c r="AS243" s="10"/>
    </row>
    <row r="244" ht="24.75" customHeight="1">
      <c r="A244" s="10"/>
      <c r="B244" s="10"/>
      <c r="C244" s="13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2"/>
      <c r="AM244" s="12"/>
      <c r="AN244" s="10"/>
      <c r="AO244" s="10"/>
      <c r="AP244" s="10"/>
      <c r="AQ244" s="10"/>
      <c r="AR244" s="10"/>
      <c r="AS244" s="10"/>
    </row>
    <row r="245" ht="24.75" customHeight="1">
      <c r="A245" s="10"/>
      <c r="B245" s="10"/>
      <c r="C245" s="13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2"/>
      <c r="AM245" s="12"/>
      <c r="AN245" s="10"/>
      <c r="AO245" s="10"/>
      <c r="AP245" s="10"/>
      <c r="AQ245" s="10"/>
      <c r="AR245" s="10"/>
      <c r="AS245" s="10"/>
    </row>
    <row r="246" ht="24.75" customHeight="1">
      <c r="A246" s="10"/>
      <c r="B246" s="10"/>
      <c r="C246" s="13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2"/>
      <c r="AM246" s="12"/>
      <c r="AN246" s="10"/>
      <c r="AO246" s="10"/>
      <c r="AP246" s="10"/>
      <c r="AQ246" s="10"/>
      <c r="AR246" s="10"/>
      <c r="AS246" s="10"/>
    </row>
    <row r="247" ht="24.75" customHeight="1">
      <c r="A247" s="10"/>
      <c r="B247" s="10"/>
      <c r="C247" s="13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2"/>
      <c r="AM247" s="12"/>
      <c r="AN247" s="10"/>
      <c r="AO247" s="10"/>
      <c r="AP247" s="10"/>
      <c r="AQ247" s="10"/>
      <c r="AR247" s="10"/>
      <c r="AS247" s="10"/>
    </row>
    <row r="248" ht="24.75" customHeight="1">
      <c r="A248" s="10"/>
      <c r="B248" s="10"/>
      <c r="C248" s="13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2"/>
      <c r="AM248" s="12"/>
      <c r="AN248" s="10"/>
      <c r="AO248" s="10"/>
      <c r="AP248" s="10"/>
      <c r="AQ248" s="10"/>
      <c r="AR248" s="10"/>
      <c r="AS248" s="10"/>
    </row>
    <row r="249" ht="24.75" customHeight="1">
      <c r="A249" s="10"/>
      <c r="B249" s="10"/>
      <c r="C249" s="13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2"/>
      <c r="AM249" s="12"/>
      <c r="AN249" s="10"/>
      <c r="AO249" s="10"/>
      <c r="AP249" s="10"/>
      <c r="AQ249" s="10"/>
      <c r="AR249" s="10"/>
      <c r="AS249" s="10"/>
    </row>
    <row r="250" ht="24.75" customHeight="1">
      <c r="A250" s="10"/>
      <c r="B250" s="10"/>
      <c r="C250" s="13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2"/>
      <c r="AM250" s="12"/>
      <c r="AN250" s="10"/>
      <c r="AO250" s="10"/>
      <c r="AP250" s="10"/>
      <c r="AQ250" s="10"/>
      <c r="AR250" s="10"/>
      <c r="AS250" s="10"/>
    </row>
    <row r="251" ht="24.75" customHeight="1">
      <c r="A251" s="10"/>
      <c r="B251" s="10"/>
      <c r="C251" s="13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2"/>
      <c r="AM251" s="12"/>
      <c r="AN251" s="10"/>
      <c r="AO251" s="10"/>
      <c r="AP251" s="10"/>
      <c r="AQ251" s="10"/>
      <c r="AR251" s="10"/>
      <c r="AS251" s="10"/>
    </row>
    <row r="252" ht="24.75" customHeight="1">
      <c r="A252" s="10"/>
      <c r="B252" s="10"/>
      <c r="C252" s="13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2"/>
      <c r="AM252" s="12"/>
      <c r="AN252" s="10"/>
      <c r="AO252" s="10"/>
      <c r="AP252" s="10"/>
      <c r="AQ252" s="10"/>
      <c r="AR252" s="10"/>
      <c r="AS252" s="10"/>
    </row>
    <row r="253" ht="24.75" customHeight="1">
      <c r="A253" s="10"/>
      <c r="B253" s="10"/>
      <c r="C253" s="13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2"/>
      <c r="AM253" s="12"/>
      <c r="AN253" s="10"/>
      <c r="AO253" s="10"/>
      <c r="AP253" s="10"/>
      <c r="AQ253" s="10"/>
      <c r="AR253" s="10"/>
      <c r="AS253" s="10"/>
    </row>
    <row r="254" ht="24.75" customHeight="1">
      <c r="A254" s="10"/>
      <c r="B254" s="10"/>
      <c r="C254" s="13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2"/>
      <c r="AM254" s="12"/>
      <c r="AN254" s="10"/>
      <c r="AO254" s="10"/>
      <c r="AP254" s="10"/>
      <c r="AQ254" s="10"/>
      <c r="AR254" s="10"/>
      <c r="AS254" s="10"/>
    </row>
    <row r="255" ht="24.75" customHeight="1">
      <c r="A255" s="10"/>
      <c r="B255" s="10"/>
      <c r="C255" s="13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2"/>
      <c r="AM255" s="12"/>
      <c r="AN255" s="10"/>
      <c r="AO255" s="10"/>
      <c r="AP255" s="10"/>
      <c r="AQ255" s="10"/>
      <c r="AR255" s="10"/>
      <c r="AS255" s="10"/>
    </row>
    <row r="256" ht="24.75" customHeight="1">
      <c r="A256" s="10"/>
      <c r="B256" s="10"/>
      <c r="C256" s="13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2"/>
      <c r="AM256" s="12"/>
      <c r="AN256" s="10"/>
      <c r="AO256" s="10"/>
      <c r="AP256" s="10"/>
      <c r="AQ256" s="10"/>
      <c r="AR256" s="10"/>
      <c r="AS256" s="10"/>
    </row>
    <row r="257" ht="24.75" customHeight="1">
      <c r="A257" s="10"/>
      <c r="B257" s="10"/>
      <c r="C257" s="13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2"/>
      <c r="AM257" s="12"/>
      <c r="AN257" s="10"/>
      <c r="AO257" s="10"/>
      <c r="AP257" s="10"/>
      <c r="AQ257" s="10"/>
      <c r="AR257" s="10"/>
      <c r="AS257" s="10"/>
    </row>
    <row r="258" ht="24.75" customHeight="1">
      <c r="A258" s="10"/>
      <c r="B258" s="10"/>
      <c r="C258" s="13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2"/>
      <c r="AM258" s="12"/>
      <c r="AN258" s="10"/>
      <c r="AO258" s="10"/>
      <c r="AP258" s="10"/>
      <c r="AQ258" s="10"/>
      <c r="AR258" s="10"/>
      <c r="AS258" s="10"/>
    </row>
    <row r="259" ht="24.75" customHeight="1">
      <c r="A259" s="10"/>
      <c r="B259" s="10"/>
      <c r="C259" s="13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2"/>
      <c r="AM259" s="12"/>
      <c r="AN259" s="10"/>
      <c r="AO259" s="10"/>
      <c r="AP259" s="10"/>
      <c r="AQ259" s="10"/>
      <c r="AR259" s="10"/>
      <c r="AS259" s="10"/>
    </row>
    <row r="260" ht="24.75" customHeight="1">
      <c r="A260" s="10"/>
      <c r="B260" s="10"/>
      <c r="C260" s="13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2"/>
      <c r="AM260" s="12"/>
      <c r="AN260" s="10"/>
      <c r="AO260" s="10"/>
      <c r="AP260" s="10"/>
      <c r="AQ260" s="10"/>
      <c r="AR260" s="10"/>
      <c r="AS260" s="10"/>
    </row>
    <row r="261" ht="24.75" customHeight="1">
      <c r="A261" s="10"/>
      <c r="B261" s="10"/>
      <c r="C261" s="13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2"/>
      <c r="AM261" s="12"/>
      <c r="AN261" s="10"/>
      <c r="AO261" s="10"/>
      <c r="AP261" s="10"/>
      <c r="AQ261" s="10"/>
      <c r="AR261" s="10"/>
      <c r="AS261" s="10"/>
    </row>
    <row r="262" ht="24.75" customHeight="1">
      <c r="A262" s="10"/>
      <c r="B262" s="10"/>
      <c r="C262" s="13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2"/>
      <c r="AM262" s="12"/>
      <c r="AN262" s="10"/>
      <c r="AO262" s="10"/>
      <c r="AP262" s="10"/>
      <c r="AQ262" s="10"/>
      <c r="AR262" s="10"/>
      <c r="AS262" s="10"/>
    </row>
    <row r="263" ht="24.75" customHeight="1">
      <c r="A263" s="10"/>
      <c r="B263" s="10"/>
      <c r="C263" s="13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2"/>
      <c r="AM263" s="12"/>
      <c r="AN263" s="10"/>
      <c r="AO263" s="10"/>
      <c r="AP263" s="10"/>
      <c r="AQ263" s="10"/>
      <c r="AR263" s="10"/>
      <c r="AS263" s="10"/>
    </row>
    <row r="264" ht="24.75" customHeight="1">
      <c r="A264" s="10"/>
      <c r="B264" s="10"/>
      <c r="C264" s="13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2"/>
      <c r="AM264" s="12"/>
      <c r="AN264" s="10"/>
      <c r="AO264" s="10"/>
      <c r="AP264" s="10"/>
      <c r="AQ264" s="10"/>
      <c r="AR264" s="10"/>
      <c r="AS264" s="10"/>
    </row>
    <row r="265" ht="24.75" customHeight="1">
      <c r="A265" s="10"/>
      <c r="B265" s="10"/>
      <c r="C265" s="13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2"/>
      <c r="AM265" s="12"/>
      <c r="AN265" s="10"/>
      <c r="AO265" s="10"/>
      <c r="AP265" s="10"/>
      <c r="AQ265" s="10"/>
      <c r="AR265" s="10"/>
      <c r="AS265" s="10"/>
    </row>
    <row r="266" ht="24.75" customHeight="1">
      <c r="A266" s="10"/>
      <c r="B266" s="10"/>
      <c r="C266" s="13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2"/>
      <c r="AM266" s="12"/>
      <c r="AN266" s="10"/>
      <c r="AO266" s="10"/>
      <c r="AP266" s="10"/>
      <c r="AQ266" s="10"/>
      <c r="AR266" s="10"/>
      <c r="AS266" s="10"/>
    </row>
    <row r="267" ht="24.75" customHeight="1">
      <c r="A267" s="10"/>
      <c r="B267" s="10"/>
      <c r="C267" s="13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2"/>
      <c r="AM267" s="12"/>
      <c r="AN267" s="10"/>
      <c r="AO267" s="10"/>
      <c r="AP267" s="10"/>
      <c r="AQ267" s="10"/>
      <c r="AR267" s="10"/>
      <c r="AS267" s="10"/>
    </row>
    <row r="268" ht="24.75" customHeight="1">
      <c r="A268" s="10"/>
      <c r="B268" s="10"/>
      <c r="C268" s="13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2"/>
      <c r="AM268" s="12"/>
      <c r="AN268" s="10"/>
      <c r="AO268" s="10"/>
      <c r="AP268" s="10"/>
      <c r="AQ268" s="10"/>
      <c r="AR268" s="10"/>
      <c r="AS268" s="10"/>
    </row>
    <row r="269" ht="24.75" customHeight="1">
      <c r="A269" s="10"/>
      <c r="B269" s="10"/>
      <c r="C269" s="13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2"/>
      <c r="AM269" s="12"/>
      <c r="AN269" s="10"/>
      <c r="AO269" s="10"/>
      <c r="AP269" s="10"/>
      <c r="AQ269" s="10"/>
      <c r="AR269" s="10"/>
      <c r="AS269" s="10"/>
    </row>
    <row r="270" ht="24.75" customHeight="1">
      <c r="A270" s="10"/>
      <c r="B270" s="10"/>
      <c r="C270" s="13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2"/>
      <c r="AM270" s="12"/>
      <c r="AN270" s="10"/>
      <c r="AO270" s="10"/>
      <c r="AP270" s="10"/>
      <c r="AQ270" s="10"/>
      <c r="AR270" s="10"/>
      <c r="AS270" s="10"/>
    </row>
    <row r="271" ht="24.75" customHeight="1">
      <c r="A271" s="10"/>
      <c r="B271" s="10"/>
      <c r="C271" s="13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2"/>
      <c r="AM271" s="12"/>
      <c r="AN271" s="10"/>
      <c r="AO271" s="10"/>
      <c r="AP271" s="10"/>
      <c r="AQ271" s="10"/>
      <c r="AR271" s="10"/>
      <c r="AS271" s="10"/>
    </row>
    <row r="272" ht="24.75" customHeight="1">
      <c r="A272" s="10"/>
      <c r="B272" s="10"/>
      <c r="C272" s="13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2"/>
      <c r="AM272" s="12"/>
      <c r="AN272" s="10"/>
      <c r="AO272" s="10"/>
      <c r="AP272" s="10"/>
      <c r="AQ272" s="10"/>
      <c r="AR272" s="10"/>
      <c r="AS272" s="10"/>
    </row>
    <row r="273" ht="24.75" customHeight="1">
      <c r="A273" s="10"/>
      <c r="B273" s="10"/>
      <c r="C273" s="13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2"/>
      <c r="AM273" s="12"/>
      <c r="AN273" s="10"/>
      <c r="AO273" s="10"/>
      <c r="AP273" s="10"/>
      <c r="AQ273" s="10"/>
      <c r="AR273" s="10"/>
      <c r="AS273" s="10"/>
    </row>
    <row r="274" ht="24.75" customHeight="1">
      <c r="A274" s="10"/>
      <c r="B274" s="10"/>
      <c r="C274" s="13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2"/>
      <c r="AM274" s="12"/>
      <c r="AN274" s="10"/>
      <c r="AO274" s="10"/>
      <c r="AP274" s="10"/>
      <c r="AQ274" s="10"/>
      <c r="AR274" s="10"/>
      <c r="AS274" s="10"/>
    </row>
    <row r="275" ht="24.75" customHeight="1">
      <c r="A275" s="10"/>
      <c r="B275" s="10"/>
      <c r="C275" s="13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2"/>
      <c r="AM275" s="12"/>
      <c r="AN275" s="10"/>
      <c r="AO275" s="10"/>
      <c r="AP275" s="10"/>
      <c r="AQ275" s="10"/>
      <c r="AR275" s="10"/>
      <c r="AS275" s="10"/>
    </row>
    <row r="276" ht="24.75" customHeight="1">
      <c r="A276" s="10"/>
      <c r="B276" s="10"/>
      <c r="C276" s="13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2"/>
      <c r="AM276" s="12"/>
      <c r="AN276" s="10"/>
      <c r="AO276" s="10"/>
      <c r="AP276" s="10"/>
      <c r="AQ276" s="10"/>
      <c r="AR276" s="10"/>
      <c r="AS276" s="10"/>
    </row>
    <row r="277" ht="24.75" customHeight="1">
      <c r="A277" s="10"/>
      <c r="B277" s="10"/>
      <c r="C277" s="13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2"/>
      <c r="AM277" s="12"/>
      <c r="AN277" s="10"/>
      <c r="AO277" s="10"/>
      <c r="AP277" s="10"/>
      <c r="AQ277" s="10"/>
      <c r="AR277" s="10"/>
      <c r="AS277" s="10"/>
    </row>
    <row r="278" ht="24.75" customHeight="1">
      <c r="A278" s="10"/>
      <c r="B278" s="10"/>
      <c r="C278" s="13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2"/>
      <c r="AM278" s="12"/>
      <c r="AN278" s="10"/>
      <c r="AO278" s="10"/>
      <c r="AP278" s="10"/>
      <c r="AQ278" s="10"/>
      <c r="AR278" s="10"/>
      <c r="AS278" s="10"/>
    </row>
    <row r="279" ht="24.75" customHeight="1">
      <c r="A279" s="10"/>
      <c r="B279" s="10"/>
      <c r="C279" s="13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2"/>
      <c r="AM279" s="12"/>
      <c r="AN279" s="10"/>
      <c r="AO279" s="10"/>
      <c r="AP279" s="10"/>
      <c r="AQ279" s="10"/>
      <c r="AR279" s="10"/>
      <c r="AS279" s="10"/>
    </row>
    <row r="280" ht="24.75" customHeight="1">
      <c r="A280" s="10"/>
      <c r="B280" s="10"/>
      <c r="C280" s="13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2"/>
      <c r="AM280" s="12"/>
      <c r="AN280" s="10"/>
      <c r="AO280" s="10"/>
      <c r="AP280" s="10"/>
      <c r="AQ280" s="10"/>
      <c r="AR280" s="10"/>
      <c r="AS280" s="10"/>
    </row>
    <row r="281" ht="24.75" customHeight="1">
      <c r="A281" s="10"/>
      <c r="B281" s="10"/>
      <c r="C281" s="13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2"/>
      <c r="AM281" s="12"/>
      <c r="AN281" s="10"/>
      <c r="AO281" s="10"/>
      <c r="AP281" s="10"/>
      <c r="AQ281" s="10"/>
      <c r="AR281" s="10"/>
      <c r="AS281" s="10"/>
    </row>
    <row r="282" ht="24.75" customHeight="1">
      <c r="A282" s="10"/>
      <c r="B282" s="10"/>
      <c r="C282" s="13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2"/>
      <c r="AM282" s="12"/>
      <c r="AN282" s="10"/>
      <c r="AO282" s="10"/>
      <c r="AP282" s="10"/>
      <c r="AQ282" s="10"/>
      <c r="AR282" s="10"/>
      <c r="AS282" s="10"/>
    </row>
    <row r="283" ht="24.75" customHeight="1">
      <c r="A283" s="10"/>
      <c r="B283" s="10"/>
      <c r="C283" s="13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2"/>
      <c r="AM283" s="12"/>
      <c r="AN283" s="10"/>
      <c r="AO283" s="10"/>
      <c r="AP283" s="10"/>
      <c r="AQ283" s="10"/>
      <c r="AR283" s="10"/>
      <c r="AS283" s="10"/>
    </row>
    <row r="284" ht="24.75" customHeight="1">
      <c r="A284" s="10"/>
      <c r="B284" s="10"/>
      <c r="C284" s="13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2"/>
      <c r="AM284" s="12"/>
      <c r="AN284" s="10"/>
      <c r="AO284" s="10"/>
      <c r="AP284" s="10"/>
      <c r="AQ284" s="10"/>
      <c r="AR284" s="10"/>
      <c r="AS284" s="10"/>
    </row>
    <row r="285" ht="24.75" customHeight="1">
      <c r="A285" s="10"/>
      <c r="B285" s="10"/>
      <c r="C285" s="13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2"/>
      <c r="AM285" s="12"/>
      <c r="AN285" s="10"/>
      <c r="AO285" s="10"/>
      <c r="AP285" s="10"/>
      <c r="AQ285" s="10"/>
      <c r="AR285" s="10"/>
      <c r="AS285" s="10"/>
    </row>
    <row r="286" ht="24.75" customHeight="1">
      <c r="A286" s="10"/>
      <c r="B286" s="10"/>
      <c r="C286" s="13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2"/>
      <c r="AM286" s="12"/>
      <c r="AN286" s="10"/>
      <c r="AO286" s="10"/>
      <c r="AP286" s="10"/>
      <c r="AQ286" s="10"/>
      <c r="AR286" s="10"/>
      <c r="AS286" s="10"/>
    </row>
    <row r="287" ht="24.75" customHeight="1">
      <c r="A287" s="10"/>
      <c r="B287" s="10"/>
      <c r="C287" s="13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2"/>
      <c r="AM287" s="12"/>
      <c r="AN287" s="10"/>
      <c r="AO287" s="10"/>
      <c r="AP287" s="10"/>
      <c r="AQ287" s="10"/>
      <c r="AR287" s="10"/>
      <c r="AS287" s="10"/>
    </row>
    <row r="288" ht="24.75" customHeight="1">
      <c r="A288" s="10"/>
      <c r="B288" s="10"/>
      <c r="C288" s="13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2"/>
      <c r="AM288" s="12"/>
      <c r="AN288" s="10"/>
      <c r="AO288" s="10"/>
      <c r="AP288" s="10"/>
      <c r="AQ288" s="10"/>
      <c r="AR288" s="10"/>
      <c r="AS288" s="10"/>
    </row>
    <row r="289" ht="24.75" customHeight="1">
      <c r="A289" s="10"/>
      <c r="B289" s="10"/>
      <c r="C289" s="13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2"/>
      <c r="AM289" s="12"/>
      <c r="AN289" s="10"/>
      <c r="AO289" s="10"/>
      <c r="AP289" s="10"/>
      <c r="AQ289" s="10"/>
      <c r="AR289" s="10"/>
      <c r="AS289" s="10"/>
    </row>
    <row r="290" ht="24.75" customHeight="1">
      <c r="A290" s="10"/>
      <c r="B290" s="10"/>
      <c r="C290" s="13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2"/>
      <c r="AM290" s="12"/>
      <c r="AN290" s="10"/>
      <c r="AO290" s="10"/>
      <c r="AP290" s="10"/>
      <c r="AQ290" s="10"/>
      <c r="AR290" s="10"/>
      <c r="AS290" s="10"/>
    </row>
    <row r="291" ht="24.75" customHeight="1">
      <c r="A291" s="10"/>
      <c r="B291" s="10"/>
      <c r="C291" s="13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2"/>
      <c r="AM291" s="12"/>
      <c r="AN291" s="10"/>
      <c r="AO291" s="10"/>
      <c r="AP291" s="10"/>
      <c r="AQ291" s="10"/>
      <c r="AR291" s="10"/>
      <c r="AS291" s="10"/>
    </row>
    <row r="292" ht="24.75" customHeight="1">
      <c r="A292" s="10"/>
      <c r="B292" s="10"/>
      <c r="C292" s="13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2"/>
      <c r="AM292" s="12"/>
      <c r="AN292" s="10"/>
      <c r="AO292" s="10"/>
      <c r="AP292" s="10"/>
      <c r="AQ292" s="10"/>
      <c r="AR292" s="10"/>
      <c r="AS292" s="10"/>
    </row>
    <row r="293" ht="24.75" customHeight="1">
      <c r="A293" s="10"/>
      <c r="B293" s="10"/>
      <c r="C293" s="13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2"/>
      <c r="AM293" s="12"/>
      <c r="AN293" s="10"/>
      <c r="AO293" s="10"/>
      <c r="AP293" s="10"/>
      <c r="AQ293" s="10"/>
      <c r="AR293" s="10"/>
      <c r="AS293" s="10"/>
    </row>
    <row r="294" ht="24.75" customHeight="1">
      <c r="A294" s="10"/>
      <c r="B294" s="10"/>
      <c r="C294" s="13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2"/>
      <c r="AM294" s="12"/>
      <c r="AN294" s="10"/>
      <c r="AO294" s="10"/>
      <c r="AP294" s="10"/>
      <c r="AQ294" s="10"/>
      <c r="AR294" s="10"/>
      <c r="AS294" s="10"/>
    </row>
    <row r="295" ht="24.75" customHeight="1">
      <c r="A295" s="10"/>
      <c r="B295" s="10"/>
      <c r="C295" s="13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2"/>
      <c r="AM295" s="12"/>
      <c r="AN295" s="10"/>
      <c r="AO295" s="10"/>
      <c r="AP295" s="10"/>
      <c r="AQ295" s="10"/>
      <c r="AR295" s="10"/>
      <c r="AS295" s="10"/>
    </row>
    <row r="296" ht="24.75" customHeight="1">
      <c r="A296" s="10"/>
      <c r="B296" s="10"/>
      <c r="C296" s="13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2"/>
      <c r="AM296" s="12"/>
      <c r="AN296" s="10"/>
      <c r="AO296" s="10"/>
      <c r="AP296" s="10"/>
      <c r="AQ296" s="10"/>
      <c r="AR296" s="10"/>
      <c r="AS296" s="10"/>
    </row>
    <row r="297" ht="24.75" customHeight="1">
      <c r="A297" s="10"/>
      <c r="B297" s="10"/>
      <c r="C297" s="13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2"/>
      <c r="AM297" s="12"/>
      <c r="AN297" s="10"/>
      <c r="AO297" s="10"/>
      <c r="AP297" s="10"/>
      <c r="AQ297" s="10"/>
      <c r="AR297" s="10"/>
      <c r="AS297" s="10"/>
    </row>
    <row r="298" ht="24.75" customHeight="1">
      <c r="A298" s="10"/>
      <c r="B298" s="10"/>
      <c r="C298" s="13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2"/>
      <c r="AM298" s="12"/>
      <c r="AN298" s="10"/>
      <c r="AO298" s="10"/>
      <c r="AP298" s="10"/>
      <c r="AQ298" s="10"/>
      <c r="AR298" s="10"/>
      <c r="AS298" s="10"/>
    </row>
    <row r="299" ht="24.75" customHeight="1">
      <c r="A299" s="10"/>
      <c r="B299" s="10"/>
      <c r="C299" s="13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2"/>
      <c r="AM299" s="12"/>
      <c r="AN299" s="10"/>
      <c r="AO299" s="10"/>
      <c r="AP299" s="10"/>
      <c r="AQ299" s="10"/>
      <c r="AR299" s="10"/>
      <c r="AS299" s="10"/>
    </row>
    <row r="300" ht="24.75" customHeight="1">
      <c r="A300" s="10"/>
      <c r="B300" s="10"/>
      <c r="C300" s="13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2"/>
      <c r="AM300" s="12"/>
      <c r="AN300" s="10"/>
      <c r="AO300" s="10"/>
      <c r="AP300" s="10"/>
      <c r="AQ300" s="10"/>
      <c r="AR300" s="10"/>
      <c r="AS300" s="10"/>
    </row>
    <row r="301" ht="24.75" customHeight="1">
      <c r="A301" s="10"/>
      <c r="B301" s="10"/>
      <c r="C301" s="13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2"/>
      <c r="AM301" s="12"/>
      <c r="AN301" s="10"/>
      <c r="AO301" s="10"/>
      <c r="AP301" s="10"/>
      <c r="AQ301" s="10"/>
      <c r="AR301" s="10"/>
      <c r="AS301" s="10"/>
    </row>
    <row r="302" ht="24.75" customHeight="1">
      <c r="A302" s="10"/>
      <c r="B302" s="10"/>
      <c r="C302" s="13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2"/>
      <c r="AM302" s="12"/>
      <c r="AN302" s="10"/>
      <c r="AO302" s="10"/>
      <c r="AP302" s="10"/>
      <c r="AQ302" s="10"/>
      <c r="AR302" s="10"/>
      <c r="AS302" s="10"/>
    </row>
    <row r="303" ht="24.75" customHeight="1">
      <c r="A303" s="10"/>
      <c r="B303" s="10"/>
      <c r="C303" s="13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2"/>
      <c r="AM303" s="12"/>
      <c r="AN303" s="10"/>
      <c r="AO303" s="10"/>
      <c r="AP303" s="10"/>
      <c r="AQ303" s="10"/>
      <c r="AR303" s="10"/>
      <c r="AS303" s="10"/>
    </row>
    <row r="304" ht="24.75" customHeight="1">
      <c r="A304" s="10"/>
      <c r="B304" s="10"/>
      <c r="C304" s="13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2"/>
      <c r="AM304" s="12"/>
      <c r="AN304" s="10"/>
      <c r="AO304" s="10"/>
      <c r="AP304" s="10"/>
      <c r="AQ304" s="10"/>
      <c r="AR304" s="10"/>
      <c r="AS304" s="10"/>
    </row>
    <row r="305" ht="24.75" customHeight="1">
      <c r="A305" s="10"/>
      <c r="B305" s="10"/>
      <c r="C305" s="13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2"/>
      <c r="AM305" s="12"/>
      <c r="AN305" s="10"/>
      <c r="AO305" s="10"/>
      <c r="AP305" s="10"/>
      <c r="AQ305" s="10"/>
      <c r="AR305" s="10"/>
      <c r="AS305" s="10"/>
    </row>
    <row r="306" ht="24.75" customHeight="1">
      <c r="A306" s="10"/>
      <c r="B306" s="10"/>
      <c r="C306" s="13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2"/>
      <c r="AM306" s="12"/>
      <c r="AN306" s="10"/>
      <c r="AO306" s="10"/>
      <c r="AP306" s="10"/>
      <c r="AQ306" s="10"/>
      <c r="AR306" s="10"/>
      <c r="AS306" s="10"/>
    </row>
    <row r="307" ht="24.75" customHeight="1">
      <c r="A307" s="10"/>
      <c r="B307" s="10"/>
      <c r="C307" s="13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2"/>
      <c r="AM307" s="12"/>
      <c r="AN307" s="10"/>
      <c r="AO307" s="10"/>
      <c r="AP307" s="10"/>
      <c r="AQ307" s="10"/>
      <c r="AR307" s="10"/>
      <c r="AS307" s="10"/>
    </row>
    <row r="308" ht="24.75" customHeight="1">
      <c r="A308" s="10"/>
      <c r="B308" s="10"/>
      <c r="C308" s="13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2"/>
      <c r="AM308" s="12"/>
      <c r="AN308" s="10"/>
      <c r="AO308" s="10"/>
      <c r="AP308" s="10"/>
      <c r="AQ308" s="10"/>
      <c r="AR308" s="10"/>
      <c r="AS308" s="10"/>
    </row>
    <row r="309" ht="24.75" customHeight="1">
      <c r="A309" s="10"/>
      <c r="B309" s="10"/>
      <c r="C309" s="13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2"/>
      <c r="AM309" s="12"/>
      <c r="AN309" s="10"/>
      <c r="AO309" s="10"/>
      <c r="AP309" s="10"/>
      <c r="AQ309" s="10"/>
      <c r="AR309" s="10"/>
      <c r="AS309" s="10"/>
    </row>
    <row r="310" ht="24.75" customHeight="1">
      <c r="A310" s="10"/>
      <c r="B310" s="10"/>
      <c r="C310" s="13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2"/>
      <c r="AM310" s="12"/>
      <c r="AN310" s="10"/>
      <c r="AO310" s="10"/>
      <c r="AP310" s="10"/>
      <c r="AQ310" s="10"/>
      <c r="AR310" s="10"/>
      <c r="AS310" s="10"/>
    </row>
    <row r="311" ht="24.75" customHeight="1">
      <c r="A311" s="10"/>
      <c r="B311" s="10"/>
      <c r="C311" s="13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2"/>
      <c r="AM311" s="12"/>
      <c r="AN311" s="10"/>
      <c r="AO311" s="10"/>
      <c r="AP311" s="10"/>
      <c r="AQ311" s="10"/>
      <c r="AR311" s="10"/>
      <c r="AS311" s="10"/>
    </row>
    <row r="312" ht="24.75" customHeight="1">
      <c r="A312" s="10"/>
      <c r="B312" s="10"/>
      <c r="C312" s="13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2"/>
      <c r="AM312" s="12"/>
      <c r="AN312" s="10"/>
      <c r="AO312" s="10"/>
      <c r="AP312" s="10"/>
      <c r="AQ312" s="10"/>
      <c r="AR312" s="10"/>
      <c r="AS312" s="10"/>
    </row>
    <row r="313" ht="24.75" customHeight="1">
      <c r="A313" s="10"/>
      <c r="B313" s="10"/>
      <c r="C313" s="13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2"/>
      <c r="AM313" s="12"/>
      <c r="AN313" s="10"/>
      <c r="AO313" s="10"/>
      <c r="AP313" s="10"/>
      <c r="AQ313" s="10"/>
      <c r="AR313" s="10"/>
      <c r="AS313" s="10"/>
    </row>
    <row r="314" ht="24.75" customHeight="1">
      <c r="A314" s="10"/>
      <c r="B314" s="10"/>
      <c r="C314" s="13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2"/>
      <c r="AM314" s="12"/>
      <c r="AN314" s="10"/>
      <c r="AO314" s="10"/>
      <c r="AP314" s="10"/>
      <c r="AQ314" s="10"/>
      <c r="AR314" s="10"/>
      <c r="AS314" s="10"/>
    </row>
    <row r="315" ht="24.75" customHeight="1">
      <c r="A315" s="10"/>
      <c r="B315" s="10"/>
      <c r="C315" s="13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2"/>
      <c r="AM315" s="12"/>
      <c r="AN315" s="10"/>
      <c r="AO315" s="10"/>
      <c r="AP315" s="10"/>
      <c r="AQ315" s="10"/>
      <c r="AR315" s="10"/>
      <c r="AS315" s="10"/>
    </row>
    <row r="316" ht="24.75" customHeight="1">
      <c r="A316" s="10"/>
      <c r="B316" s="10"/>
      <c r="C316" s="13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2"/>
      <c r="AM316" s="12"/>
      <c r="AN316" s="10"/>
      <c r="AO316" s="10"/>
      <c r="AP316" s="10"/>
      <c r="AQ316" s="10"/>
      <c r="AR316" s="10"/>
      <c r="AS316" s="10"/>
    </row>
    <row r="317" ht="24.75" customHeight="1">
      <c r="A317" s="10"/>
      <c r="B317" s="10"/>
      <c r="C317" s="13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2"/>
      <c r="AM317" s="12"/>
      <c r="AN317" s="10"/>
      <c r="AO317" s="10"/>
      <c r="AP317" s="10"/>
      <c r="AQ317" s="10"/>
      <c r="AR317" s="10"/>
      <c r="AS317" s="10"/>
    </row>
    <row r="318" ht="24.75" customHeight="1">
      <c r="A318" s="10"/>
      <c r="B318" s="10"/>
      <c r="C318" s="13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2"/>
      <c r="AM318" s="12"/>
      <c r="AN318" s="10"/>
      <c r="AO318" s="10"/>
      <c r="AP318" s="10"/>
      <c r="AQ318" s="10"/>
      <c r="AR318" s="10"/>
      <c r="AS318" s="10"/>
    </row>
    <row r="319" ht="24.75" customHeight="1">
      <c r="A319" s="10"/>
      <c r="B319" s="10"/>
      <c r="C319" s="13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2"/>
      <c r="AM319" s="12"/>
      <c r="AN319" s="10"/>
      <c r="AO319" s="10"/>
      <c r="AP319" s="10"/>
      <c r="AQ319" s="10"/>
      <c r="AR319" s="10"/>
      <c r="AS319" s="10"/>
    </row>
    <row r="320" ht="24.75" customHeight="1">
      <c r="A320" s="10"/>
      <c r="B320" s="10"/>
      <c r="C320" s="13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2"/>
      <c r="AM320" s="12"/>
      <c r="AN320" s="10"/>
      <c r="AO320" s="10"/>
      <c r="AP320" s="10"/>
      <c r="AQ320" s="10"/>
      <c r="AR320" s="10"/>
      <c r="AS320" s="10"/>
    </row>
    <row r="321" ht="24.75" customHeight="1">
      <c r="A321" s="10"/>
      <c r="B321" s="10"/>
      <c r="C321" s="13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2"/>
      <c r="AM321" s="12"/>
      <c r="AN321" s="10"/>
      <c r="AO321" s="10"/>
      <c r="AP321" s="10"/>
      <c r="AQ321" s="10"/>
      <c r="AR321" s="10"/>
      <c r="AS321" s="10"/>
    </row>
    <row r="322" ht="24.75" customHeight="1">
      <c r="A322" s="10"/>
      <c r="B322" s="10"/>
      <c r="C322" s="13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2"/>
      <c r="AM322" s="12"/>
      <c r="AN322" s="10"/>
      <c r="AO322" s="10"/>
      <c r="AP322" s="10"/>
      <c r="AQ322" s="10"/>
      <c r="AR322" s="10"/>
      <c r="AS322" s="10"/>
    </row>
    <row r="323" ht="24.75" customHeight="1">
      <c r="A323" s="10"/>
      <c r="B323" s="10"/>
      <c r="C323" s="13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2"/>
      <c r="AM323" s="12"/>
      <c r="AN323" s="10"/>
      <c r="AO323" s="10"/>
      <c r="AP323" s="10"/>
      <c r="AQ323" s="10"/>
      <c r="AR323" s="10"/>
      <c r="AS323" s="10"/>
    </row>
    <row r="324" ht="24.75" customHeight="1">
      <c r="A324" s="10"/>
      <c r="B324" s="10"/>
      <c r="C324" s="13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2"/>
      <c r="AM324" s="12"/>
      <c r="AN324" s="10"/>
      <c r="AO324" s="10"/>
      <c r="AP324" s="10"/>
      <c r="AQ324" s="10"/>
      <c r="AR324" s="10"/>
      <c r="AS324" s="10"/>
    </row>
    <row r="325" ht="24.75" customHeight="1">
      <c r="A325" s="10"/>
      <c r="B325" s="10"/>
      <c r="C325" s="13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2"/>
      <c r="AM325" s="12"/>
      <c r="AN325" s="10"/>
      <c r="AO325" s="10"/>
      <c r="AP325" s="10"/>
      <c r="AQ325" s="10"/>
      <c r="AR325" s="10"/>
      <c r="AS325" s="10"/>
    </row>
    <row r="326" ht="24.75" customHeight="1">
      <c r="A326" s="10"/>
      <c r="B326" s="10"/>
      <c r="C326" s="13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2"/>
      <c r="AM326" s="12"/>
      <c r="AN326" s="10"/>
      <c r="AO326" s="10"/>
      <c r="AP326" s="10"/>
      <c r="AQ326" s="10"/>
      <c r="AR326" s="10"/>
      <c r="AS326" s="10"/>
    </row>
    <row r="327" ht="24.75" customHeight="1">
      <c r="A327" s="10"/>
      <c r="B327" s="10"/>
      <c r="C327" s="13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2"/>
      <c r="AM327" s="12"/>
      <c r="AN327" s="10"/>
      <c r="AO327" s="10"/>
      <c r="AP327" s="10"/>
      <c r="AQ327" s="10"/>
      <c r="AR327" s="10"/>
      <c r="AS327" s="10"/>
    </row>
    <row r="328" ht="24.75" customHeight="1">
      <c r="A328" s="10"/>
      <c r="B328" s="10"/>
      <c r="C328" s="13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2"/>
      <c r="AM328" s="12"/>
      <c r="AN328" s="10"/>
      <c r="AO328" s="10"/>
      <c r="AP328" s="10"/>
      <c r="AQ328" s="10"/>
      <c r="AR328" s="10"/>
      <c r="AS328" s="10"/>
    </row>
    <row r="329" ht="24.75" customHeight="1">
      <c r="A329" s="10"/>
      <c r="B329" s="10"/>
      <c r="C329" s="13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2"/>
      <c r="AM329" s="12"/>
      <c r="AN329" s="10"/>
      <c r="AO329" s="10"/>
      <c r="AP329" s="10"/>
      <c r="AQ329" s="10"/>
      <c r="AR329" s="10"/>
      <c r="AS329" s="10"/>
    </row>
    <row r="330" ht="24.75" customHeight="1">
      <c r="A330" s="10"/>
      <c r="B330" s="10"/>
      <c r="C330" s="13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2"/>
      <c r="AM330" s="12"/>
      <c r="AN330" s="10"/>
      <c r="AO330" s="10"/>
      <c r="AP330" s="10"/>
      <c r="AQ330" s="10"/>
      <c r="AR330" s="10"/>
      <c r="AS330" s="10"/>
    </row>
    <row r="331" ht="24.75" customHeight="1">
      <c r="A331" s="10"/>
      <c r="B331" s="10"/>
      <c r="C331" s="13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2"/>
      <c r="AM331" s="12"/>
      <c r="AN331" s="10"/>
      <c r="AO331" s="10"/>
      <c r="AP331" s="10"/>
      <c r="AQ331" s="10"/>
      <c r="AR331" s="10"/>
      <c r="AS331" s="10"/>
    </row>
    <row r="332" ht="24.75" customHeight="1">
      <c r="A332" s="10"/>
      <c r="B332" s="10"/>
      <c r="C332" s="13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2"/>
      <c r="AM332" s="12"/>
      <c r="AN332" s="10"/>
      <c r="AO332" s="10"/>
      <c r="AP332" s="10"/>
      <c r="AQ332" s="10"/>
      <c r="AR332" s="10"/>
      <c r="AS332" s="10"/>
    </row>
    <row r="333" ht="24.75" customHeight="1">
      <c r="A333" s="10"/>
      <c r="B333" s="10"/>
      <c r="C333" s="13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2"/>
      <c r="AM333" s="12"/>
      <c r="AN333" s="10"/>
      <c r="AO333" s="10"/>
      <c r="AP333" s="10"/>
      <c r="AQ333" s="10"/>
      <c r="AR333" s="10"/>
      <c r="AS333" s="10"/>
    </row>
    <row r="334" ht="24.75" customHeight="1">
      <c r="A334" s="10"/>
      <c r="B334" s="10"/>
      <c r="C334" s="13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2"/>
      <c r="AM334" s="12"/>
      <c r="AN334" s="10"/>
      <c r="AO334" s="10"/>
      <c r="AP334" s="10"/>
      <c r="AQ334" s="10"/>
      <c r="AR334" s="10"/>
      <c r="AS334" s="10"/>
    </row>
    <row r="335" ht="24.75" customHeight="1">
      <c r="A335" s="10"/>
      <c r="B335" s="10"/>
      <c r="C335" s="13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2"/>
      <c r="AM335" s="12"/>
      <c r="AN335" s="10"/>
      <c r="AO335" s="10"/>
      <c r="AP335" s="10"/>
      <c r="AQ335" s="10"/>
      <c r="AR335" s="10"/>
      <c r="AS335" s="10"/>
    </row>
    <row r="336" ht="24.75" customHeight="1">
      <c r="A336" s="10"/>
      <c r="B336" s="10"/>
      <c r="C336" s="13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2"/>
      <c r="AM336" s="12"/>
      <c r="AN336" s="10"/>
      <c r="AO336" s="10"/>
      <c r="AP336" s="10"/>
      <c r="AQ336" s="10"/>
      <c r="AR336" s="10"/>
      <c r="AS336" s="10"/>
    </row>
    <row r="337" ht="24.75" customHeight="1">
      <c r="A337" s="10"/>
      <c r="B337" s="10"/>
      <c r="C337" s="13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2"/>
      <c r="AM337" s="12"/>
      <c r="AN337" s="10"/>
      <c r="AO337" s="10"/>
      <c r="AP337" s="10"/>
      <c r="AQ337" s="10"/>
      <c r="AR337" s="10"/>
      <c r="AS337" s="10"/>
    </row>
    <row r="338" ht="24.75" customHeight="1">
      <c r="A338" s="10"/>
      <c r="B338" s="10"/>
      <c r="C338" s="13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2"/>
      <c r="AM338" s="12"/>
      <c r="AN338" s="10"/>
      <c r="AO338" s="10"/>
      <c r="AP338" s="10"/>
      <c r="AQ338" s="10"/>
      <c r="AR338" s="10"/>
      <c r="AS338" s="10"/>
    </row>
    <row r="339" ht="24.75" customHeight="1">
      <c r="A339" s="10"/>
      <c r="B339" s="10"/>
      <c r="C339" s="13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2"/>
      <c r="AM339" s="12"/>
      <c r="AN339" s="10"/>
      <c r="AO339" s="10"/>
      <c r="AP339" s="10"/>
      <c r="AQ339" s="10"/>
      <c r="AR339" s="10"/>
      <c r="AS339" s="10"/>
    </row>
    <row r="340" ht="24.75" customHeight="1">
      <c r="A340" s="10"/>
      <c r="B340" s="10"/>
      <c r="C340" s="13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2"/>
      <c r="AM340" s="12"/>
      <c r="AN340" s="10"/>
      <c r="AO340" s="10"/>
      <c r="AP340" s="10"/>
      <c r="AQ340" s="10"/>
      <c r="AR340" s="10"/>
      <c r="AS340" s="10"/>
    </row>
    <row r="341" ht="24.75" customHeight="1">
      <c r="A341" s="10"/>
      <c r="B341" s="10"/>
      <c r="C341" s="13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2"/>
      <c r="AM341" s="12"/>
      <c r="AN341" s="10"/>
      <c r="AO341" s="10"/>
      <c r="AP341" s="10"/>
      <c r="AQ341" s="10"/>
      <c r="AR341" s="10"/>
      <c r="AS341" s="10"/>
    </row>
    <row r="342" ht="24.75" customHeight="1">
      <c r="A342" s="10"/>
      <c r="B342" s="10"/>
      <c r="C342" s="13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2"/>
      <c r="AM342" s="12"/>
      <c r="AN342" s="10"/>
      <c r="AO342" s="10"/>
      <c r="AP342" s="10"/>
      <c r="AQ342" s="10"/>
      <c r="AR342" s="10"/>
      <c r="AS342" s="10"/>
    </row>
    <row r="343" ht="24.75" customHeight="1">
      <c r="A343" s="10"/>
      <c r="B343" s="10"/>
      <c r="C343" s="13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2"/>
      <c r="AM343" s="12"/>
      <c r="AN343" s="10"/>
      <c r="AO343" s="10"/>
      <c r="AP343" s="10"/>
      <c r="AQ343" s="10"/>
      <c r="AR343" s="10"/>
      <c r="AS343" s="10"/>
    </row>
    <row r="344" ht="24.75" customHeight="1">
      <c r="A344" s="10"/>
      <c r="B344" s="10"/>
      <c r="C344" s="13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2"/>
      <c r="AM344" s="12"/>
      <c r="AN344" s="10"/>
      <c r="AO344" s="10"/>
      <c r="AP344" s="10"/>
      <c r="AQ344" s="10"/>
      <c r="AR344" s="10"/>
      <c r="AS344" s="10"/>
    </row>
    <row r="345" ht="24.75" customHeight="1">
      <c r="A345" s="10"/>
      <c r="B345" s="10"/>
      <c r="C345" s="13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2"/>
      <c r="AM345" s="12"/>
      <c r="AN345" s="10"/>
      <c r="AO345" s="10"/>
      <c r="AP345" s="10"/>
      <c r="AQ345" s="10"/>
      <c r="AR345" s="10"/>
      <c r="AS345" s="10"/>
    </row>
    <row r="346" ht="24.75" customHeight="1">
      <c r="A346" s="10"/>
      <c r="B346" s="10"/>
      <c r="C346" s="13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2"/>
      <c r="AM346" s="12"/>
      <c r="AN346" s="10"/>
      <c r="AO346" s="10"/>
      <c r="AP346" s="10"/>
      <c r="AQ346" s="10"/>
      <c r="AR346" s="10"/>
      <c r="AS346" s="10"/>
    </row>
    <row r="347" ht="24.75" customHeight="1">
      <c r="A347" s="10"/>
      <c r="B347" s="10"/>
      <c r="C347" s="13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2"/>
      <c r="AM347" s="12"/>
      <c r="AN347" s="10"/>
      <c r="AO347" s="10"/>
      <c r="AP347" s="10"/>
      <c r="AQ347" s="10"/>
      <c r="AR347" s="10"/>
      <c r="AS347" s="10"/>
    </row>
    <row r="348" ht="24.75" customHeight="1">
      <c r="A348" s="10"/>
      <c r="B348" s="10"/>
      <c r="C348" s="13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2"/>
      <c r="AM348" s="12"/>
      <c r="AN348" s="10"/>
      <c r="AO348" s="10"/>
      <c r="AP348" s="10"/>
      <c r="AQ348" s="10"/>
      <c r="AR348" s="10"/>
      <c r="AS348" s="10"/>
    </row>
    <row r="349" ht="24.75" customHeight="1">
      <c r="A349" s="10"/>
      <c r="B349" s="10"/>
      <c r="C349" s="13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2"/>
      <c r="AM349" s="12"/>
      <c r="AN349" s="10"/>
      <c r="AO349" s="10"/>
      <c r="AP349" s="10"/>
      <c r="AQ349" s="10"/>
      <c r="AR349" s="10"/>
      <c r="AS349" s="10"/>
    </row>
    <row r="350" ht="24.75" customHeight="1">
      <c r="A350" s="10"/>
      <c r="B350" s="10"/>
      <c r="C350" s="13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2"/>
      <c r="AM350" s="12"/>
      <c r="AN350" s="10"/>
      <c r="AO350" s="10"/>
      <c r="AP350" s="10"/>
      <c r="AQ350" s="10"/>
      <c r="AR350" s="10"/>
      <c r="AS350" s="10"/>
    </row>
    <row r="351" ht="24.75" customHeight="1">
      <c r="A351" s="10"/>
      <c r="B351" s="10"/>
      <c r="C351" s="13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2"/>
      <c r="AM351" s="12"/>
      <c r="AN351" s="10"/>
      <c r="AO351" s="10"/>
      <c r="AP351" s="10"/>
      <c r="AQ351" s="10"/>
      <c r="AR351" s="10"/>
      <c r="AS351" s="10"/>
    </row>
    <row r="352" ht="24.75" customHeight="1">
      <c r="A352" s="10"/>
      <c r="B352" s="10"/>
      <c r="C352" s="13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2"/>
      <c r="AM352" s="12"/>
      <c r="AN352" s="10"/>
      <c r="AO352" s="10"/>
      <c r="AP352" s="10"/>
      <c r="AQ352" s="10"/>
      <c r="AR352" s="10"/>
      <c r="AS352" s="10"/>
    </row>
    <row r="353" ht="24.75" customHeight="1">
      <c r="A353" s="10"/>
      <c r="B353" s="10"/>
      <c r="C353" s="13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2"/>
      <c r="AM353" s="12"/>
      <c r="AN353" s="10"/>
      <c r="AO353" s="10"/>
      <c r="AP353" s="10"/>
      <c r="AQ353" s="10"/>
      <c r="AR353" s="10"/>
      <c r="AS353" s="10"/>
    </row>
    <row r="354" ht="24.75" customHeight="1">
      <c r="A354" s="10"/>
      <c r="B354" s="10"/>
      <c r="C354" s="13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2"/>
      <c r="AM354" s="12"/>
      <c r="AN354" s="10"/>
      <c r="AO354" s="10"/>
      <c r="AP354" s="10"/>
      <c r="AQ354" s="10"/>
      <c r="AR354" s="10"/>
      <c r="AS354" s="10"/>
    </row>
    <row r="355" ht="24.75" customHeight="1">
      <c r="A355" s="10"/>
      <c r="B355" s="10"/>
      <c r="C355" s="13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2"/>
      <c r="AM355" s="12"/>
      <c r="AN355" s="10"/>
      <c r="AO355" s="10"/>
      <c r="AP355" s="10"/>
      <c r="AQ355" s="10"/>
      <c r="AR355" s="10"/>
      <c r="AS355" s="10"/>
    </row>
    <row r="356" ht="24.75" customHeight="1">
      <c r="A356" s="10"/>
      <c r="B356" s="10"/>
      <c r="C356" s="13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2"/>
      <c r="AM356" s="12"/>
      <c r="AN356" s="10"/>
      <c r="AO356" s="10"/>
      <c r="AP356" s="10"/>
      <c r="AQ356" s="10"/>
      <c r="AR356" s="10"/>
      <c r="AS356" s="10"/>
    </row>
    <row r="357" ht="24.75" customHeight="1">
      <c r="A357" s="10"/>
      <c r="B357" s="10"/>
      <c r="C357" s="13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2"/>
      <c r="AM357" s="12"/>
      <c r="AN357" s="10"/>
      <c r="AO357" s="10"/>
      <c r="AP357" s="10"/>
      <c r="AQ357" s="10"/>
      <c r="AR357" s="10"/>
      <c r="AS357" s="10"/>
    </row>
    <row r="358" ht="24.75" customHeight="1">
      <c r="A358" s="10"/>
      <c r="B358" s="10"/>
      <c r="C358" s="13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2"/>
      <c r="AM358" s="12"/>
      <c r="AN358" s="10"/>
      <c r="AO358" s="10"/>
      <c r="AP358" s="10"/>
      <c r="AQ358" s="10"/>
      <c r="AR358" s="10"/>
      <c r="AS358" s="10"/>
    </row>
    <row r="359" ht="24.75" customHeight="1">
      <c r="A359" s="10"/>
      <c r="B359" s="10"/>
      <c r="C359" s="13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2"/>
      <c r="AM359" s="12"/>
      <c r="AN359" s="10"/>
      <c r="AO359" s="10"/>
      <c r="AP359" s="10"/>
      <c r="AQ359" s="10"/>
      <c r="AR359" s="10"/>
      <c r="AS359" s="10"/>
    </row>
    <row r="360" ht="24.75" customHeight="1">
      <c r="A360" s="10"/>
      <c r="B360" s="10"/>
      <c r="C360" s="13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2"/>
      <c r="AM360" s="12"/>
      <c r="AN360" s="10"/>
      <c r="AO360" s="10"/>
      <c r="AP360" s="10"/>
      <c r="AQ360" s="10"/>
      <c r="AR360" s="10"/>
      <c r="AS360" s="10"/>
    </row>
    <row r="361" ht="24.75" customHeight="1">
      <c r="A361" s="10"/>
      <c r="B361" s="10"/>
      <c r="C361" s="13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2"/>
      <c r="AM361" s="12"/>
      <c r="AN361" s="10"/>
      <c r="AO361" s="10"/>
      <c r="AP361" s="10"/>
      <c r="AQ361" s="10"/>
      <c r="AR361" s="10"/>
      <c r="AS361" s="10"/>
    </row>
    <row r="362" ht="24.75" customHeight="1">
      <c r="A362" s="10"/>
      <c r="B362" s="10"/>
      <c r="C362" s="13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2"/>
      <c r="AM362" s="12"/>
      <c r="AN362" s="10"/>
      <c r="AO362" s="10"/>
      <c r="AP362" s="10"/>
      <c r="AQ362" s="10"/>
      <c r="AR362" s="10"/>
      <c r="AS362" s="10"/>
    </row>
    <row r="363" ht="24.75" customHeight="1">
      <c r="A363" s="10"/>
      <c r="B363" s="10"/>
      <c r="C363" s="13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2"/>
      <c r="AM363" s="12"/>
      <c r="AN363" s="10"/>
      <c r="AO363" s="10"/>
      <c r="AP363" s="10"/>
      <c r="AQ363" s="10"/>
      <c r="AR363" s="10"/>
      <c r="AS363" s="10"/>
    </row>
    <row r="364" ht="24.75" customHeight="1">
      <c r="A364" s="10"/>
      <c r="B364" s="10"/>
      <c r="C364" s="13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2"/>
      <c r="AM364" s="12"/>
      <c r="AN364" s="10"/>
      <c r="AO364" s="10"/>
      <c r="AP364" s="10"/>
      <c r="AQ364" s="10"/>
      <c r="AR364" s="10"/>
      <c r="AS364" s="10"/>
    </row>
    <row r="365" ht="24.75" customHeight="1">
      <c r="A365" s="10"/>
      <c r="B365" s="10"/>
      <c r="C365" s="13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2"/>
      <c r="AM365" s="12"/>
      <c r="AN365" s="10"/>
      <c r="AO365" s="10"/>
      <c r="AP365" s="10"/>
      <c r="AQ365" s="10"/>
      <c r="AR365" s="10"/>
      <c r="AS365" s="10"/>
    </row>
    <row r="366" ht="24.75" customHeight="1">
      <c r="A366" s="10"/>
      <c r="B366" s="10"/>
      <c r="C366" s="13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2"/>
      <c r="AM366" s="12"/>
      <c r="AN366" s="10"/>
      <c r="AO366" s="10"/>
      <c r="AP366" s="10"/>
      <c r="AQ366" s="10"/>
      <c r="AR366" s="10"/>
      <c r="AS366" s="10"/>
    </row>
    <row r="367" ht="24.75" customHeight="1">
      <c r="A367" s="10"/>
      <c r="B367" s="10"/>
      <c r="C367" s="13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2"/>
      <c r="AM367" s="12"/>
      <c r="AN367" s="10"/>
      <c r="AO367" s="10"/>
      <c r="AP367" s="10"/>
      <c r="AQ367" s="10"/>
      <c r="AR367" s="10"/>
      <c r="AS367" s="10"/>
    </row>
    <row r="368" ht="24.75" customHeight="1">
      <c r="A368" s="10"/>
      <c r="B368" s="10"/>
      <c r="C368" s="13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2"/>
      <c r="AM368" s="12"/>
      <c r="AN368" s="10"/>
      <c r="AO368" s="10"/>
      <c r="AP368" s="10"/>
      <c r="AQ368" s="10"/>
      <c r="AR368" s="10"/>
      <c r="AS368" s="10"/>
    </row>
    <row r="369" ht="24.75" customHeight="1">
      <c r="A369" s="10"/>
      <c r="B369" s="10"/>
      <c r="C369" s="13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2"/>
      <c r="AM369" s="12"/>
      <c r="AN369" s="10"/>
      <c r="AO369" s="10"/>
      <c r="AP369" s="10"/>
      <c r="AQ369" s="10"/>
      <c r="AR369" s="10"/>
      <c r="AS369" s="10"/>
    </row>
    <row r="370" ht="24.75" customHeight="1">
      <c r="A370" s="10"/>
      <c r="B370" s="10"/>
      <c r="C370" s="13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2"/>
      <c r="AM370" s="12"/>
      <c r="AN370" s="10"/>
      <c r="AO370" s="10"/>
      <c r="AP370" s="10"/>
      <c r="AQ370" s="10"/>
      <c r="AR370" s="10"/>
      <c r="AS370" s="10"/>
    </row>
    <row r="371" ht="24.75" customHeight="1">
      <c r="A371" s="10"/>
      <c r="B371" s="10"/>
      <c r="C371" s="13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2"/>
      <c r="AM371" s="12"/>
      <c r="AN371" s="10"/>
      <c r="AO371" s="10"/>
      <c r="AP371" s="10"/>
      <c r="AQ371" s="10"/>
      <c r="AR371" s="10"/>
      <c r="AS371" s="10"/>
    </row>
    <row r="372" ht="24.75" customHeight="1">
      <c r="A372" s="10"/>
      <c r="B372" s="10"/>
      <c r="C372" s="13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2"/>
      <c r="AM372" s="12"/>
      <c r="AN372" s="10"/>
      <c r="AO372" s="10"/>
      <c r="AP372" s="10"/>
      <c r="AQ372" s="10"/>
      <c r="AR372" s="10"/>
      <c r="AS372" s="10"/>
    </row>
    <row r="373" ht="24.75" customHeight="1">
      <c r="A373" s="10"/>
      <c r="B373" s="10"/>
      <c r="C373" s="13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2"/>
      <c r="AM373" s="12"/>
      <c r="AN373" s="10"/>
      <c r="AO373" s="10"/>
      <c r="AP373" s="10"/>
      <c r="AQ373" s="10"/>
      <c r="AR373" s="10"/>
      <c r="AS373" s="10"/>
    </row>
    <row r="374" ht="24.75" customHeight="1">
      <c r="A374" s="10"/>
      <c r="B374" s="10"/>
      <c r="C374" s="13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2"/>
      <c r="AM374" s="12"/>
      <c r="AN374" s="10"/>
      <c r="AO374" s="10"/>
      <c r="AP374" s="10"/>
      <c r="AQ374" s="10"/>
      <c r="AR374" s="10"/>
      <c r="AS374" s="10"/>
    </row>
    <row r="375" ht="24.75" customHeight="1">
      <c r="A375" s="10"/>
      <c r="B375" s="10"/>
      <c r="C375" s="13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2"/>
      <c r="AM375" s="12"/>
      <c r="AN375" s="10"/>
      <c r="AO375" s="10"/>
      <c r="AP375" s="10"/>
      <c r="AQ375" s="10"/>
      <c r="AR375" s="10"/>
      <c r="AS375" s="10"/>
    </row>
    <row r="376" ht="24.75" customHeight="1">
      <c r="A376" s="10"/>
      <c r="B376" s="10"/>
      <c r="C376" s="13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2"/>
      <c r="AM376" s="12"/>
      <c r="AN376" s="10"/>
      <c r="AO376" s="10"/>
      <c r="AP376" s="10"/>
      <c r="AQ376" s="10"/>
      <c r="AR376" s="10"/>
      <c r="AS376" s="10"/>
    </row>
    <row r="377" ht="24.75" customHeight="1">
      <c r="A377" s="10"/>
      <c r="B377" s="10"/>
      <c r="C377" s="13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2"/>
      <c r="AM377" s="12"/>
      <c r="AN377" s="10"/>
      <c r="AO377" s="10"/>
      <c r="AP377" s="10"/>
      <c r="AQ377" s="10"/>
      <c r="AR377" s="10"/>
      <c r="AS377" s="10"/>
    </row>
    <row r="378" ht="24.75" customHeight="1">
      <c r="A378" s="10"/>
      <c r="B378" s="10"/>
      <c r="C378" s="13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2"/>
      <c r="AM378" s="12"/>
      <c r="AN378" s="10"/>
      <c r="AO378" s="10"/>
      <c r="AP378" s="10"/>
      <c r="AQ378" s="10"/>
      <c r="AR378" s="10"/>
      <c r="AS378" s="10"/>
    </row>
    <row r="379" ht="24.75" customHeight="1">
      <c r="A379" s="10"/>
      <c r="B379" s="10"/>
      <c r="C379" s="13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2"/>
      <c r="AM379" s="12"/>
      <c r="AN379" s="10"/>
      <c r="AO379" s="10"/>
      <c r="AP379" s="10"/>
      <c r="AQ379" s="10"/>
      <c r="AR379" s="10"/>
      <c r="AS379" s="10"/>
    </row>
    <row r="380" ht="24.75" customHeight="1">
      <c r="A380" s="10"/>
      <c r="B380" s="10"/>
      <c r="C380" s="13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2"/>
      <c r="AM380" s="12"/>
      <c r="AN380" s="10"/>
      <c r="AO380" s="10"/>
      <c r="AP380" s="10"/>
      <c r="AQ380" s="10"/>
      <c r="AR380" s="10"/>
      <c r="AS380" s="10"/>
    </row>
    <row r="381" ht="24.75" customHeight="1">
      <c r="A381" s="10"/>
      <c r="B381" s="10"/>
      <c r="C381" s="13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2"/>
      <c r="AM381" s="12"/>
      <c r="AN381" s="10"/>
      <c r="AO381" s="10"/>
      <c r="AP381" s="10"/>
      <c r="AQ381" s="10"/>
      <c r="AR381" s="10"/>
      <c r="AS381" s="10"/>
    </row>
    <row r="382" ht="24.75" customHeight="1">
      <c r="A382" s="10"/>
      <c r="B382" s="10"/>
      <c r="C382" s="13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2"/>
      <c r="AM382" s="12"/>
      <c r="AN382" s="10"/>
      <c r="AO382" s="10"/>
      <c r="AP382" s="10"/>
      <c r="AQ382" s="10"/>
      <c r="AR382" s="10"/>
      <c r="AS382" s="10"/>
    </row>
    <row r="383" ht="24.75" customHeight="1">
      <c r="A383" s="10"/>
      <c r="B383" s="10"/>
      <c r="C383" s="13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2"/>
      <c r="AM383" s="12"/>
      <c r="AN383" s="10"/>
      <c r="AO383" s="10"/>
      <c r="AP383" s="10"/>
      <c r="AQ383" s="10"/>
      <c r="AR383" s="10"/>
      <c r="AS383" s="10"/>
    </row>
    <row r="384" ht="24.75" customHeight="1">
      <c r="A384" s="10"/>
      <c r="B384" s="10"/>
      <c r="C384" s="13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2"/>
      <c r="AM384" s="12"/>
      <c r="AN384" s="10"/>
      <c r="AO384" s="10"/>
      <c r="AP384" s="10"/>
      <c r="AQ384" s="10"/>
      <c r="AR384" s="10"/>
      <c r="AS384" s="10"/>
    </row>
    <row r="385" ht="24.75" customHeight="1">
      <c r="A385" s="10"/>
      <c r="B385" s="10"/>
      <c r="C385" s="13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2"/>
      <c r="AM385" s="12"/>
      <c r="AN385" s="10"/>
      <c r="AO385" s="10"/>
      <c r="AP385" s="10"/>
      <c r="AQ385" s="10"/>
      <c r="AR385" s="10"/>
      <c r="AS385" s="10"/>
    </row>
    <row r="386" ht="24.75" customHeight="1">
      <c r="A386" s="10"/>
      <c r="B386" s="10"/>
      <c r="C386" s="13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2"/>
      <c r="AM386" s="12"/>
      <c r="AN386" s="10"/>
      <c r="AO386" s="10"/>
      <c r="AP386" s="10"/>
      <c r="AQ386" s="10"/>
      <c r="AR386" s="10"/>
      <c r="AS386" s="10"/>
    </row>
    <row r="387" ht="24.75" customHeight="1">
      <c r="A387" s="10"/>
      <c r="B387" s="10"/>
      <c r="C387" s="13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2"/>
      <c r="AM387" s="12"/>
      <c r="AN387" s="10"/>
      <c r="AO387" s="10"/>
      <c r="AP387" s="10"/>
      <c r="AQ387" s="10"/>
      <c r="AR387" s="10"/>
      <c r="AS387" s="10"/>
    </row>
    <row r="388" ht="24.75" customHeight="1">
      <c r="A388" s="10"/>
      <c r="B388" s="10"/>
      <c r="C388" s="13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2"/>
      <c r="AM388" s="12"/>
      <c r="AN388" s="10"/>
      <c r="AO388" s="10"/>
      <c r="AP388" s="10"/>
      <c r="AQ388" s="10"/>
      <c r="AR388" s="10"/>
      <c r="AS388" s="10"/>
    </row>
    <row r="389" ht="24.75" customHeight="1">
      <c r="A389" s="10"/>
      <c r="B389" s="10"/>
      <c r="C389" s="13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2"/>
      <c r="AM389" s="12"/>
      <c r="AN389" s="10"/>
      <c r="AO389" s="10"/>
      <c r="AP389" s="10"/>
      <c r="AQ389" s="10"/>
      <c r="AR389" s="10"/>
      <c r="AS389" s="10"/>
    </row>
    <row r="390" ht="24.75" customHeight="1">
      <c r="A390" s="10"/>
      <c r="B390" s="10"/>
      <c r="C390" s="13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2"/>
      <c r="AM390" s="12"/>
      <c r="AN390" s="10"/>
      <c r="AO390" s="10"/>
      <c r="AP390" s="10"/>
      <c r="AQ390" s="10"/>
      <c r="AR390" s="10"/>
      <c r="AS390" s="10"/>
    </row>
    <row r="391" ht="24.75" customHeight="1">
      <c r="A391" s="10"/>
      <c r="B391" s="10"/>
      <c r="C391" s="13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2"/>
      <c r="AM391" s="12"/>
      <c r="AN391" s="10"/>
      <c r="AO391" s="10"/>
      <c r="AP391" s="10"/>
      <c r="AQ391" s="10"/>
      <c r="AR391" s="10"/>
      <c r="AS391" s="10"/>
    </row>
    <row r="392" ht="24.75" customHeight="1">
      <c r="A392" s="10"/>
      <c r="B392" s="10"/>
      <c r="C392" s="13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2"/>
      <c r="AM392" s="12"/>
      <c r="AN392" s="10"/>
      <c r="AO392" s="10"/>
      <c r="AP392" s="10"/>
      <c r="AQ392" s="10"/>
      <c r="AR392" s="10"/>
      <c r="AS392" s="10"/>
    </row>
    <row r="393" ht="24.75" customHeight="1">
      <c r="A393" s="10"/>
      <c r="B393" s="10"/>
      <c r="C393" s="13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2"/>
      <c r="AM393" s="12"/>
      <c r="AN393" s="10"/>
      <c r="AO393" s="10"/>
      <c r="AP393" s="10"/>
      <c r="AQ393" s="10"/>
      <c r="AR393" s="10"/>
      <c r="AS393" s="10"/>
    </row>
    <row r="394" ht="24.75" customHeight="1">
      <c r="A394" s="10"/>
      <c r="B394" s="10"/>
      <c r="C394" s="13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2"/>
      <c r="AM394" s="12"/>
      <c r="AN394" s="10"/>
      <c r="AO394" s="10"/>
      <c r="AP394" s="10"/>
      <c r="AQ394" s="10"/>
      <c r="AR394" s="10"/>
      <c r="AS394" s="10"/>
    </row>
    <row r="395" ht="24.75" customHeight="1">
      <c r="A395" s="10"/>
      <c r="B395" s="10"/>
      <c r="C395" s="13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2"/>
      <c r="AM395" s="12"/>
      <c r="AN395" s="10"/>
      <c r="AO395" s="10"/>
      <c r="AP395" s="10"/>
      <c r="AQ395" s="10"/>
      <c r="AR395" s="10"/>
      <c r="AS395" s="10"/>
    </row>
    <row r="396" ht="24.75" customHeight="1">
      <c r="A396" s="10"/>
      <c r="B396" s="10"/>
      <c r="C396" s="13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2"/>
      <c r="AM396" s="12"/>
      <c r="AN396" s="10"/>
      <c r="AO396" s="10"/>
      <c r="AP396" s="10"/>
      <c r="AQ396" s="10"/>
      <c r="AR396" s="10"/>
      <c r="AS396" s="10"/>
    </row>
    <row r="397" ht="24.75" customHeight="1">
      <c r="A397" s="10"/>
      <c r="B397" s="10"/>
      <c r="C397" s="13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2"/>
      <c r="AM397" s="12"/>
      <c r="AN397" s="10"/>
      <c r="AO397" s="10"/>
      <c r="AP397" s="10"/>
      <c r="AQ397" s="10"/>
      <c r="AR397" s="10"/>
      <c r="AS397" s="10"/>
    </row>
    <row r="398" ht="24.75" customHeight="1">
      <c r="A398" s="10"/>
      <c r="B398" s="10"/>
      <c r="C398" s="13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2"/>
      <c r="AM398" s="12"/>
      <c r="AN398" s="10"/>
      <c r="AO398" s="10"/>
      <c r="AP398" s="10"/>
      <c r="AQ398" s="10"/>
      <c r="AR398" s="10"/>
      <c r="AS398" s="10"/>
    </row>
    <row r="399" ht="24.75" customHeight="1">
      <c r="A399" s="10"/>
      <c r="B399" s="10"/>
      <c r="C399" s="13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2"/>
      <c r="AM399" s="12"/>
      <c r="AN399" s="10"/>
      <c r="AO399" s="10"/>
      <c r="AP399" s="10"/>
      <c r="AQ399" s="10"/>
      <c r="AR399" s="10"/>
      <c r="AS399" s="10"/>
    </row>
    <row r="400" ht="24.75" customHeight="1">
      <c r="A400" s="10"/>
      <c r="B400" s="10"/>
      <c r="C400" s="13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2"/>
      <c r="AM400" s="12"/>
      <c r="AN400" s="10"/>
      <c r="AO400" s="10"/>
      <c r="AP400" s="10"/>
      <c r="AQ400" s="10"/>
      <c r="AR400" s="10"/>
      <c r="AS400" s="10"/>
    </row>
    <row r="401" ht="24.75" customHeight="1">
      <c r="A401" s="10"/>
      <c r="B401" s="10"/>
      <c r="C401" s="13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2"/>
      <c r="AM401" s="12"/>
      <c r="AN401" s="10"/>
      <c r="AO401" s="10"/>
      <c r="AP401" s="10"/>
      <c r="AQ401" s="10"/>
      <c r="AR401" s="10"/>
      <c r="AS401" s="10"/>
    </row>
    <row r="402" ht="24.75" customHeight="1">
      <c r="A402" s="10"/>
      <c r="B402" s="10"/>
      <c r="C402" s="13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2"/>
      <c r="AM402" s="12"/>
      <c r="AN402" s="10"/>
      <c r="AO402" s="10"/>
      <c r="AP402" s="10"/>
      <c r="AQ402" s="10"/>
      <c r="AR402" s="10"/>
      <c r="AS402" s="10"/>
    </row>
    <row r="403" ht="24.75" customHeight="1">
      <c r="A403" s="10"/>
      <c r="B403" s="10"/>
      <c r="C403" s="13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2"/>
      <c r="AM403" s="12"/>
      <c r="AN403" s="10"/>
      <c r="AO403" s="10"/>
      <c r="AP403" s="10"/>
      <c r="AQ403" s="10"/>
      <c r="AR403" s="10"/>
      <c r="AS403" s="10"/>
    </row>
    <row r="404" ht="24.75" customHeight="1">
      <c r="A404" s="10"/>
      <c r="B404" s="10"/>
      <c r="C404" s="13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2"/>
      <c r="AM404" s="12"/>
      <c r="AN404" s="10"/>
      <c r="AO404" s="10"/>
      <c r="AP404" s="10"/>
      <c r="AQ404" s="10"/>
      <c r="AR404" s="10"/>
      <c r="AS404" s="10"/>
    </row>
    <row r="405" ht="24.75" customHeight="1">
      <c r="A405" s="10"/>
      <c r="B405" s="10"/>
      <c r="C405" s="13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2"/>
      <c r="AM405" s="12"/>
      <c r="AN405" s="10"/>
      <c r="AO405" s="10"/>
      <c r="AP405" s="10"/>
      <c r="AQ405" s="10"/>
      <c r="AR405" s="10"/>
      <c r="AS405" s="10"/>
    </row>
    <row r="406" ht="24.75" customHeight="1">
      <c r="A406" s="10"/>
      <c r="B406" s="10"/>
      <c r="C406" s="13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2"/>
      <c r="AM406" s="12"/>
      <c r="AN406" s="10"/>
      <c r="AO406" s="10"/>
      <c r="AP406" s="10"/>
      <c r="AQ406" s="10"/>
      <c r="AR406" s="10"/>
      <c r="AS406" s="10"/>
    </row>
    <row r="407" ht="24.75" customHeight="1">
      <c r="A407" s="10"/>
      <c r="B407" s="10"/>
      <c r="C407" s="13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2"/>
      <c r="AM407" s="12"/>
      <c r="AN407" s="10"/>
      <c r="AO407" s="10"/>
      <c r="AP407" s="10"/>
      <c r="AQ407" s="10"/>
      <c r="AR407" s="10"/>
      <c r="AS407" s="10"/>
    </row>
    <row r="408" ht="24.75" customHeight="1">
      <c r="A408" s="10"/>
      <c r="B408" s="10"/>
      <c r="C408" s="13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2"/>
      <c r="AM408" s="12"/>
      <c r="AN408" s="10"/>
      <c r="AO408" s="10"/>
      <c r="AP408" s="10"/>
      <c r="AQ408" s="10"/>
      <c r="AR408" s="10"/>
      <c r="AS408" s="10"/>
    </row>
    <row r="409" ht="24.75" customHeight="1">
      <c r="A409" s="10"/>
      <c r="B409" s="10"/>
      <c r="C409" s="13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2"/>
      <c r="AM409" s="12"/>
      <c r="AN409" s="10"/>
      <c r="AO409" s="10"/>
      <c r="AP409" s="10"/>
      <c r="AQ409" s="10"/>
      <c r="AR409" s="10"/>
      <c r="AS409" s="10"/>
    </row>
    <row r="410" ht="24.75" customHeight="1">
      <c r="A410" s="10"/>
      <c r="B410" s="10"/>
      <c r="C410" s="13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2"/>
      <c r="AM410" s="12"/>
      <c r="AN410" s="10"/>
      <c r="AO410" s="10"/>
      <c r="AP410" s="10"/>
      <c r="AQ410" s="10"/>
      <c r="AR410" s="10"/>
      <c r="AS410" s="10"/>
    </row>
    <row r="411" ht="24.75" customHeight="1">
      <c r="A411" s="10"/>
      <c r="B411" s="10"/>
      <c r="C411" s="13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2"/>
      <c r="AM411" s="12"/>
      <c r="AN411" s="10"/>
      <c r="AO411" s="10"/>
      <c r="AP411" s="10"/>
      <c r="AQ411" s="10"/>
      <c r="AR411" s="10"/>
      <c r="AS411" s="10"/>
    </row>
    <row r="412" ht="24.75" customHeight="1">
      <c r="A412" s="10"/>
      <c r="B412" s="10"/>
      <c r="C412" s="13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2"/>
      <c r="AM412" s="12"/>
      <c r="AN412" s="10"/>
      <c r="AO412" s="10"/>
      <c r="AP412" s="10"/>
      <c r="AQ412" s="10"/>
      <c r="AR412" s="10"/>
      <c r="AS412" s="10"/>
    </row>
    <row r="413" ht="24.75" customHeight="1">
      <c r="A413" s="10"/>
      <c r="B413" s="10"/>
      <c r="C413" s="13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2"/>
      <c r="AM413" s="12"/>
      <c r="AN413" s="10"/>
      <c r="AO413" s="10"/>
      <c r="AP413" s="10"/>
      <c r="AQ413" s="10"/>
      <c r="AR413" s="10"/>
      <c r="AS413" s="10"/>
    </row>
    <row r="414" ht="24.75" customHeight="1">
      <c r="A414" s="10"/>
      <c r="B414" s="10"/>
      <c r="C414" s="13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2"/>
      <c r="AM414" s="12"/>
      <c r="AN414" s="10"/>
      <c r="AO414" s="10"/>
      <c r="AP414" s="10"/>
      <c r="AQ414" s="10"/>
      <c r="AR414" s="10"/>
      <c r="AS414" s="10"/>
    </row>
    <row r="415" ht="24.75" customHeight="1">
      <c r="A415" s="10"/>
      <c r="B415" s="10"/>
      <c r="C415" s="13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2"/>
      <c r="AM415" s="12"/>
      <c r="AN415" s="10"/>
      <c r="AO415" s="10"/>
      <c r="AP415" s="10"/>
      <c r="AQ415" s="10"/>
      <c r="AR415" s="10"/>
      <c r="AS415" s="10"/>
    </row>
    <row r="416" ht="24.75" customHeight="1">
      <c r="A416" s="10"/>
      <c r="B416" s="10"/>
      <c r="C416" s="13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2"/>
      <c r="AM416" s="12"/>
      <c r="AN416" s="10"/>
      <c r="AO416" s="10"/>
      <c r="AP416" s="10"/>
      <c r="AQ416" s="10"/>
      <c r="AR416" s="10"/>
      <c r="AS416" s="10"/>
    </row>
    <row r="417" ht="24.75" customHeight="1">
      <c r="A417" s="10"/>
      <c r="B417" s="10"/>
      <c r="C417" s="13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2"/>
      <c r="AM417" s="12"/>
      <c r="AN417" s="10"/>
      <c r="AO417" s="10"/>
      <c r="AP417" s="10"/>
      <c r="AQ417" s="10"/>
      <c r="AR417" s="10"/>
      <c r="AS417" s="10"/>
    </row>
    <row r="418" ht="24.75" customHeight="1">
      <c r="A418" s="10"/>
      <c r="B418" s="10"/>
      <c r="C418" s="13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2"/>
      <c r="AM418" s="12"/>
      <c r="AN418" s="10"/>
      <c r="AO418" s="10"/>
      <c r="AP418" s="10"/>
      <c r="AQ418" s="10"/>
      <c r="AR418" s="10"/>
      <c r="AS418" s="10"/>
    </row>
    <row r="419" ht="24.75" customHeight="1">
      <c r="A419" s="10"/>
      <c r="B419" s="10"/>
      <c r="C419" s="13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2"/>
      <c r="AM419" s="12"/>
      <c r="AN419" s="10"/>
      <c r="AO419" s="10"/>
      <c r="AP419" s="10"/>
      <c r="AQ419" s="10"/>
      <c r="AR419" s="10"/>
      <c r="AS419" s="10"/>
    </row>
    <row r="420" ht="24.75" customHeight="1">
      <c r="A420" s="10"/>
      <c r="B420" s="10"/>
      <c r="C420" s="13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2"/>
      <c r="AM420" s="12"/>
      <c r="AN420" s="10"/>
      <c r="AO420" s="10"/>
      <c r="AP420" s="10"/>
      <c r="AQ420" s="10"/>
      <c r="AR420" s="10"/>
      <c r="AS420" s="10"/>
    </row>
    <row r="421" ht="24.75" customHeight="1">
      <c r="A421" s="10"/>
      <c r="B421" s="10"/>
      <c r="C421" s="13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2"/>
      <c r="AM421" s="12"/>
      <c r="AN421" s="10"/>
      <c r="AO421" s="10"/>
      <c r="AP421" s="10"/>
      <c r="AQ421" s="10"/>
      <c r="AR421" s="10"/>
      <c r="AS421" s="10"/>
    </row>
    <row r="422" ht="24.75" customHeight="1">
      <c r="A422" s="10"/>
      <c r="B422" s="10"/>
      <c r="C422" s="13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2"/>
      <c r="AM422" s="12"/>
      <c r="AN422" s="10"/>
      <c r="AO422" s="10"/>
      <c r="AP422" s="10"/>
      <c r="AQ422" s="10"/>
      <c r="AR422" s="10"/>
      <c r="AS422" s="10"/>
    </row>
    <row r="423" ht="24.75" customHeight="1">
      <c r="A423" s="10"/>
      <c r="B423" s="10"/>
      <c r="C423" s="13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2"/>
      <c r="AM423" s="12"/>
      <c r="AN423" s="10"/>
      <c r="AO423" s="10"/>
      <c r="AP423" s="10"/>
      <c r="AQ423" s="10"/>
      <c r="AR423" s="10"/>
      <c r="AS423" s="10"/>
    </row>
    <row r="424" ht="24.75" customHeight="1">
      <c r="A424" s="10"/>
      <c r="B424" s="10"/>
      <c r="C424" s="13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2"/>
      <c r="AM424" s="12"/>
      <c r="AN424" s="10"/>
      <c r="AO424" s="10"/>
      <c r="AP424" s="10"/>
      <c r="AQ424" s="10"/>
      <c r="AR424" s="10"/>
      <c r="AS424" s="10"/>
    </row>
    <row r="425" ht="24.75" customHeight="1">
      <c r="A425" s="10"/>
      <c r="B425" s="10"/>
      <c r="C425" s="13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2"/>
      <c r="AM425" s="12"/>
      <c r="AN425" s="10"/>
      <c r="AO425" s="10"/>
      <c r="AP425" s="10"/>
      <c r="AQ425" s="10"/>
      <c r="AR425" s="10"/>
      <c r="AS425" s="10"/>
    </row>
    <row r="426" ht="24.75" customHeight="1">
      <c r="A426" s="10"/>
      <c r="B426" s="10"/>
      <c r="C426" s="13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2"/>
      <c r="AM426" s="12"/>
      <c r="AN426" s="10"/>
      <c r="AO426" s="10"/>
      <c r="AP426" s="10"/>
      <c r="AQ426" s="10"/>
      <c r="AR426" s="10"/>
      <c r="AS426" s="10"/>
    </row>
    <row r="427" ht="24.75" customHeight="1">
      <c r="A427" s="10"/>
      <c r="B427" s="10"/>
      <c r="C427" s="13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2"/>
      <c r="AM427" s="12"/>
      <c r="AN427" s="10"/>
      <c r="AO427" s="10"/>
      <c r="AP427" s="10"/>
      <c r="AQ427" s="10"/>
      <c r="AR427" s="10"/>
      <c r="AS427" s="10"/>
    </row>
    <row r="428" ht="24.75" customHeight="1">
      <c r="A428" s="10"/>
      <c r="B428" s="10"/>
      <c r="C428" s="13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2"/>
      <c r="AM428" s="12"/>
      <c r="AN428" s="10"/>
      <c r="AO428" s="10"/>
      <c r="AP428" s="10"/>
      <c r="AQ428" s="10"/>
      <c r="AR428" s="10"/>
      <c r="AS428" s="10"/>
    </row>
    <row r="429" ht="24.75" customHeight="1">
      <c r="A429" s="10"/>
      <c r="B429" s="10"/>
      <c r="C429" s="13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2"/>
      <c r="AM429" s="12"/>
      <c r="AN429" s="10"/>
      <c r="AO429" s="10"/>
      <c r="AP429" s="10"/>
      <c r="AQ429" s="10"/>
      <c r="AR429" s="10"/>
      <c r="AS429" s="10"/>
    </row>
    <row r="430" ht="24.75" customHeight="1">
      <c r="A430" s="10"/>
      <c r="B430" s="10"/>
      <c r="C430" s="13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2"/>
      <c r="AM430" s="12"/>
      <c r="AN430" s="10"/>
      <c r="AO430" s="10"/>
      <c r="AP430" s="10"/>
      <c r="AQ430" s="10"/>
      <c r="AR430" s="10"/>
      <c r="AS430" s="10"/>
    </row>
    <row r="431" ht="24.75" customHeight="1">
      <c r="A431" s="10"/>
      <c r="B431" s="10"/>
      <c r="C431" s="13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2"/>
      <c r="AM431" s="12"/>
      <c r="AN431" s="10"/>
      <c r="AO431" s="10"/>
      <c r="AP431" s="10"/>
      <c r="AQ431" s="10"/>
      <c r="AR431" s="10"/>
      <c r="AS431" s="10"/>
    </row>
    <row r="432" ht="24.75" customHeight="1">
      <c r="A432" s="10"/>
      <c r="B432" s="10"/>
      <c r="C432" s="13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2"/>
      <c r="AM432" s="12"/>
      <c r="AN432" s="10"/>
      <c r="AO432" s="10"/>
      <c r="AP432" s="10"/>
      <c r="AQ432" s="10"/>
      <c r="AR432" s="10"/>
      <c r="AS432" s="10"/>
    </row>
    <row r="433" ht="24.75" customHeight="1">
      <c r="A433" s="10"/>
      <c r="B433" s="10"/>
      <c r="C433" s="13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2"/>
      <c r="AM433" s="12"/>
      <c r="AN433" s="10"/>
      <c r="AO433" s="10"/>
      <c r="AP433" s="10"/>
      <c r="AQ433" s="10"/>
      <c r="AR433" s="10"/>
      <c r="AS433" s="10"/>
    </row>
    <row r="434" ht="24.75" customHeight="1">
      <c r="A434" s="10"/>
      <c r="B434" s="10"/>
      <c r="C434" s="13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2"/>
      <c r="AM434" s="12"/>
      <c r="AN434" s="10"/>
      <c r="AO434" s="10"/>
      <c r="AP434" s="10"/>
      <c r="AQ434" s="10"/>
      <c r="AR434" s="10"/>
      <c r="AS434" s="10"/>
    </row>
    <row r="435" ht="24.75" customHeight="1">
      <c r="A435" s="10"/>
      <c r="B435" s="10"/>
      <c r="C435" s="13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2"/>
      <c r="AM435" s="12"/>
      <c r="AN435" s="10"/>
      <c r="AO435" s="10"/>
      <c r="AP435" s="10"/>
      <c r="AQ435" s="10"/>
      <c r="AR435" s="10"/>
      <c r="AS435" s="10"/>
    </row>
    <row r="436" ht="24.75" customHeight="1">
      <c r="A436" s="10"/>
      <c r="B436" s="10"/>
      <c r="C436" s="13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2"/>
      <c r="AM436" s="12"/>
      <c r="AN436" s="10"/>
      <c r="AO436" s="10"/>
      <c r="AP436" s="10"/>
      <c r="AQ436" s="10"/>
      <c r="AR436" s="10"/>
      <c r="AS436" s="10"/>
    </row>
    <row r="437" ht="24.75" customHeight="1">
      <c r="A437" s="10"/>
      <c r="B437" s="10"/>
      <c r="C437" s="13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2"/>
      <c r="AM437" s="12"/>
      <c r="AN437" s="10"/>
      <c r="AO437" s="10"/>
      <c r="AP437" s="10"/>
      <c r="AQ437" s="10"/>
      <c r="AR437" s="10"/>
      <c r="AS437" s="10"/>
    </row>
    <row r="438" ht="24.75" customHeight="1">
      <c r="A438" s="10"/>
      <c r="B438" s="10"/>
      <c r="C438" s="13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2"/>
      <c r="AM438" s="12"/>
      <c r="AN438" s="10"/>
      <c r="AO438" s="10"/>
      <c r="AP438" s="10"/>
      <c r="AQ438" s="10"/>
      <c r="AR438" s="10"/>
      <c r="AS438" s="10"/>
    </row>
    <row r="439" ht="24.75" customHeight="1">
      <c r="A439" s="10"/>
      <c r="B439" s="10"/>
      <c r="C439" s="13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2"/>
      <c r="AM439" s="12"/>
      <c r="AN439" s="10"/>
      <c r="AO439" s="10"/>
      <c r="AP439" s="10"/>
      <c r="AQ439" s="10"/>
      <c r="AR439" s="10"/>
      <c r="AS439" s="10"/>
    </row>
    <row r="440" ht="24.75" customHeight="1">
      <c r="A440" s="10"/>
      <c r="B440" s="10"/>
      <c r="C440" s="13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2"/>
      <c r="AM440" s="12"/>
      <c r="AN440" s="10"/>
      <c r="AO440" s="10"/>
      <c r="AP440" s="10"/>
      <c r="AQ440" s="10"/>
      <c r="AR440" s="10"/>
      <c r="AS440" s="10"/>
    </row>
    <row r="441" ht="24.75" customHeight="1">
      <c r="A441" s="10"/>
      <c r="B441" s="10"/>
      <c r="C441" s="13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2"/>
      <c r="AM441" s="12"/>
      <c r="AN441" s="10"/>
      <c r="AO441" s="10"/>
      <c r="AP441" s="10"/>
      <c r="AQ441" s="10"/>
      <c r="AR441" s="10"/>
      <c r="AS441" s="10"/>
    </row>
    <row r="442" ht="24.75" customHeight="1">
      <c r="A442" s="10"/>
      <c r="B442" s="10"/>
      <c r="C442" s="13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2"/>
      <c r="AM442" s="12"/>
      <c r="AN442" s="10"/>
      <c r="AO442" s="10"/>
      <c r="AP442" s="10"/>
      <c r="AQ442" s="10"/>
      <c r="AR442" s="10"/>
      <c r="AS442" s="10"/>
    </row>
    <row r="443" ht="24.75" customHeight="1">
      <c r="A443" s="10"/>
      <c r="B443" s="10"/>
      <c r="C443" s="13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2"/>
      <c r="AM443" s="12"/>
      <c r="AN443" s="10"/>
      <c r="AO443" s="10"/>
      <c r="AP443" s="10"/>
      <c r="AQ443" s="10"/>
      <c r="AR443" s="10"/>
      <c r="AS443" s="10"/>
    </row>
    <row r="444" ht="24.75" customHeight="1">
      <c r="A444" s="10"/>
      <c r="B444" s="10"/>
      <c r="C444" s="13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2"/>
      <c r="AM444" s="12"/>
      <c r="AN444" s="10"/>
      <c r="AO444" s="10"/>
      <c r="AP444" s="10"/>
      <c r="AQ444" s="10"/>
      <c r="AR444" s="10"/>
      <c r="AS444" s="10"/>
    </row>
    <row r="445" ht="24.75" customHeight="1">
      <c r="A445" s="10"/>
      <c r="B445" s="10"/>
      <c r="C445" s="13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2"/>
      <c r="AM445" s="12"/>
      <c r="AN445" s="10"/>
      <c r="AO445" s="10"/>
      <c r="AP445" s="10"/>
      <c r="AQ445" s="10"/>
      <c r="AR445" s="10"/>
      <c r="AS445" s="10"/>
    </row>
    <row r="446" ht="24.75" customHeight="1">
      <c r="A446" s="10"/>
      <c r="B446" s="10"/>
      <c r="C446" s="13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2"/>
      <c r="AM446" s="12"/>
      <c r="AN446" s="10"/>
      <c r="AO446" s="10"/>
      <c r="AP446" s="10"/>
      <c r="AQ446" s="10"/>
      <c r="AR446" s="10"/>
      <c r="AS446" s="10"/>
    </row>
    <row r="447" ht="24.75" customHeight="1">
      <c r="A447" s="10"/>
      <c r="B447" s="10"/>
      <c r="C447" s="13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2"/>
      <c r="AM447" s="12"/>
      <c r="AN447" s="10"/>
      <c r="AO447" s="10"/>
      <c r="AP447" s="10"/>
      <c r="AQ447" s="10"/>
      <c r="AR447" s="10"/>
      <c r="AS447" s="10"/>
    </row>
    <row r="448" ht="24.75" customHeight="1">
      <c r="A448" s="10"/>
      <c r="B448" s="10"/>
      <c r="C448" s="13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2"/>
      <c r="AM448" s="12"/>
      <c r="AN448" s="10"/>
      <c r="AO448" s="10"/>
      <c r="AP448" s="10"/>
      <c r="AQ448" s="10"/>
      <c r="AR448" s="10"/>
      <c r="AS448" s="10"/>
    </row>
    <row r="449" ht="24.75" customHeight="1">
      <c r="A449" s="10"/>
      <c r="B449" s="10"/>
      <c r="C449" s="13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2"/>
      <c r="AM449" s="12"/>
      <c r="AN449" s="10"/>
      <c r="AO449" s="10"/>
      <c r="AP449" s="10"/>
      <c r="AQ449" s="10"/>
      <c r="AR449" s="10"/>
      <c r="AS449" s="10"/>
    </row>
    <row r="450" ht="24.75" customHeight="1">
      <c r="A450" s="10"/>
      <c r="B450" s="10"/>
      <c r="C450" s="13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2"/>
      <c r="AM450" s="12"/>
      <c r="AN450" s="10"/>
      <c r="AO450" s="10"/>
      <c r="AP450" s="10"/>
      <c r="AQ450" s="10"/>
      <c r="AR450" s="10"/>
      <c r="AS450" s="10"/>
    </row>
    <row r="451" ht="24.75" customHeight="1">
      <c r="A451" s="10"/>
      <c r="B451" s="10"/>
      <c r="C451" s="13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2"/>
      <c r="AM451" s="12"/>
      <c r="AN451" s="10"/>
      <c r="AO451" s="10"/>
      <c r="AP451" s="10"/>
      <c r="AQ451" s="10"/>
      <c r="AR451" s="10"/>
      <c r="AS451" s="10"/>
    </row>
    <row r="452" ht="24.75" customHeight="1">
      <c r="A452" s="10"/>
      <c r="B452" s="10"/>
      <c r="C452" s="13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2"/>
      <c r="AM452" s="12"/>
      <c r="AN452" s="10"/>
      <c r="AO452" s="10"/>
      <c r="AP452" s="10"/>
      <c r="AQ452" s="10"/>
      <c r="AR452" s="10"/>
      <c r="AS452" s="10"/>
    </row>
    <row r="453" ht="24.75" customHeight="1">
      <c r="A453" s="10"/>
      <c r="B453" s="10"/>
      <c r="C453" s="13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2"/>
      <c r="AM453" s="12"/>
      <c r="AN453" s="10"/>
      <c r="AO453" s="10"/>
      <c r="AP453" s="10"/>
      <c r="AQ453" s="10"/>
      <c r="AR453" s="10"/>
      <c r="AS453" s="10"/>
    </row>
    <row r="454" ht="24.75" customHeight="1">
      <c r="A454" s="10"/>
      <c r="B454" s="10"/>
      <c r="C454" s="13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2"/>
      <c r="AM454" s="12"/>
      <c r="AN454" s="10"/>
      <c r="AO454" s="10"/>
      <c r="AP454" s="10"/>
      <c r="AQ454" s="10"/>
      <c r="AR454" s="10"/>
      <c r="AS454" s="10"/>
    </row>
    <row r="455" ht="24.75" customHeight="1">
      <c r="A455" s="10"/>
      <c r="B455" s="10"/>
      <c r="C455" s="13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2"/>
      <c r="AM455" s="12"/>
      <c r="AN455" s="10"/>
      <c r="AO455" s="10"/>
      <c r="AP455" s="10"/>
      <c r="AQ455" s="10"/>
      <c r="AR455" s="10"/>
      <c r="AS455" s="10"/>
    </row>
    <row r="456" ht="24.75" customHeight="1">
      <c r="A456" s="10"/>
      <c r="B456" s="10"/>
      <c r="C456" s="13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2"/>
      <c r="AM456" s="12"/>
      <c r="AN456" s="10"/>
      <c r="AO456" s="10"/>
      <c r="AP456" s="10"/>
      <c r="AQ456" s="10"/>
      <c r="AR456" s="10"/>
      <c r="AS456" s="10"/>
    </row>
    <row r="457" ht="24.75" customHeight="1">
      <c r="A457" s="10"/>
      <c r="B457" s="10"/>
      <c r="C457" s="13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2"/>
      <c r="AM457" s="12"/>
      <c r="AN457" s="10"/>
      <c r="AO457" s="10"/>
      <c r="AP457" s="10"/>
      <c r="AQ457" s="10"/>
      <c r="AR457" s="10"/>
      <c r="AS457" s="10"/>
    </row>
    <row r="458" ht="24.75" customHeight="1">
      <c r="A458" s="10"/>
      <c r="B458" s="10"/>
      <c r="C458" s="13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2"/>
      <c r="AM458" s="12"/>
      <c r="AN458" s="10"/>
      <c r="AO458" s="10"/>
      <c r="AP458" s="10"/>
      <c r="AQ458" s="10"/>
      <c r="AR458" s="10"/>
      <c r="AS458" s="10"/>
    </row>
    <row r="459" ht="24.75" customHeight="1">
      <c r="A459" s="10"/>
      <c r="B459" s="10"/>
      <c r="C459" s="13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2"/>
      <c r="AM459" s="12"/>
      <c r="AN459" s="10"/>
      <c r="AO459" s="10"/>
      <c r="AP459" s="10"/>
      <c r="AQ459" s="10"/>
      <c r="AR459" s="10"/>
      <c r="AS459" s="10"/>
    </row>
    <row r="460" ht="24.75" customHeight="1">
      <c r="A460" s="10"/>
      <c r="B460" s="10"/>
      <c r="C460" s="13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2"/>
      <c r="AM460" s="12"/>
      <c r="AN460" s="10"/>
      <c r="AO460" s="10"/>
      <c r="AP460" s="10"/>
      <c r="AQ460" s="10"/>
      <c r="AR460" s="10"/>
      <c r="AS460" s="10"/>
    </row>
    <row r="461" ht="24.75" customHeight="1">
      <c r="A461" s="10"/>
      <c r="B461" s="10"/>
      <c r="C461" s="13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2"/>
      <c r="AM461" s="12"/>
      <c r="AN461" s="10"/>
      <c r="AO461" s="10"/>
      <c r="AP461" s="10"/>
      <c r="AQ461" s="10"/>
      <c r="AR461" s="10"/>
      <c r="AS461" s="10"/>
    </row>
    <row r="462" ht="24.75" customHeight="1">
      <c r="A462" s="10"/>
      <c r="B462" s="10"/>
      <c r="C462" s="13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2"/>
      <c r="AM462" s="12"/>
      <c r="AN462" s="10"/>
      <c r="AO462" s="10"/>
      <c r="AP462" s="10"/>
      <c r="AQ462" s="10"/>
      <c r="AR462" s="10"/>
      <c r="AS462" s="10"/>
    </row>
    <row r="463" ht="24.75" customHeight="1">
      <c r="A463" s="10"/>
      <c r="B463" s="10"/>
      <c r="C463" s="13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2"/>
      <c r="AM463" s="12"/>
      <c r="AN463" s="10"/>
      <c r="AO463" s="10"/>
      <c r="AP463" s="10"/>
      <c r="AQ463" s="10"/>
      <c r="AR463" s="10"/>
      <c r="AS463" s="10"/>
    </row>
    <row r="464" ht="24.75" customHeight="1">
      <c r="A464" s="10"/>
      <c r="B464" s="10"/>
      <c r="C464" s="13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2"/>
      <c r="AM464" s="12"/>
      <c r="AN464" s="10"/>
      <c r="AO464" s="10"/>
      <c r="AP464" s="10"/>
      <c r="AQ464" s="10"/>
      <c r="AR464" s="10"/>
      <c r="AS464" s="10"/>
    </row>
    <row r="465" ht="24.75" customHeight="1">
      <c r="A465" s="10"/>
      <c r="B465" s="10"/>
      <c r="C465" s="13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2"/>
      <c r="AM465" s="12"/>
      <c r="AN465" s="10"/>
      <c r="AO465" s="10"/>
      <c r="AP465" s="10"/>
      <c r="AQ465" s="10"/>
      <c r="AR465" s="10"/>
      <c r="AS465" s="10"/>
    </row>
    <row r="466" ht="24.75" customHeight="1">
      <c r="A466" s="10"/>
      <c r="B466" s="10"/>
      <c r="C466" s="13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2"/>
      <c r="AM466" s="12"/>
      <c r="AN466" s="10"/>
      <c r="AO466" s="10"/>
      <c r="AP466" s="10"/>
      <c r="AQ466" s="10"/>
      <c r="AR466" s="10"/>
      <c r="AS466" s="10"/>
    </row>
    <row r="467" ht="24.75" customHeight="1">
      <c r="A467" s="10"/>
      <c r="B467" s="10"/>
      <c r="C467" s="13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2"/>
      <c r="AM467" s="12"/>
      <c r="AN467" s="10"/>
      <c r="AO467" s="10"/>
      <c r="AP467" s="10"/>
      <c r="AQ467" s="10"/>
      <c r="AR467" s="10"/>
      <c r="AS467" s="10"/>
    </row>
    <row r="468" ht="24.75" customHeight="1">
      <c r="A468" s="10"/>
      <c r="B468" s="10"/>
      <c r="C468" s="13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2"/>
      <c r="AM468" s="12"/>
      <c r="AN468" s="10"/>
      <c r="AO468" s="10"/>
      <c r="AP468" s="10"/>
      <c r="AQ468" s="10"/>
      <c r="AR468" s="10"/>
      <c r="AS468" s="10"/>
    </row>
    <row r="469" ht="24.75" customHeight="1">
      <c r="A469" s="10"/>
      <c r="B469" s="10"/>
      <c r="C469" s="13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2"/>
      <c r="AM469" s="12"/>
      <c r="AN469" s="10"/>
      <c r="AO469" s="10"/>
      <c r="AP469" s="10"/>
      <c r="AQ469" s="10"/>
      <c r="AR469" s="10"/>
      <c r="AS469" s="10"/>
    </row>
    <row r="470" ht="24.75" customHeight="1">
      <c r="A470" s="10"/>
      <c r="B470" s="10"/>
      <c r="C470" s="13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2"/>
      <c r="AM470" s="12"/>
      <c r="AN470" s="10"/>
      <c r="AO470" s="10"/>
      <c r="AP470" s="10"/>
      <c r="AQ470" s="10"/>
      <c r="AR470" s="10"/>
      <c r="AS470" s="10"/>
    </row>
    <row r="471" ht="24.75" customHeight="1">
      <c r="A471" s="10"/>
      <c r="B471" s="10"/>
      <c r="C471" s="13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2"/>
      <c r="AM471" s="12"/>
      <c r="AN471" s="10"/>
      <c r="AO471" s="10"/>
      <c r="AP471" s="10"/>
      <c r="AQ471" s="10"/>
      <c r="AR471" s="10"/>
      <c r="AS471" s="10"/>
    </row>
    <row r="472" ht="24.75" customHeight="1">
      <c r="A472" s="10"/>
      <c r="B472" s="10"/>
      <c r="C472" s="13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2"/>
      <c r="AM472" s="12"/>
      <c r="AN472" s="10"/>
      <c r="AO472" s="10"/>
      <c r="AP472" s="10"/>
      <c r="AQ472" s="10"/>
      <c r="AR472" s="10"/>
      <c r="AS472" s="10"/>
    </row>
    <row r="473" ht="24.75" customHeight="1">
      <c r="A473" s="10"/>
      <c r="B473" s="10"/>
      <c r="C473" s="13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2"/>
      <c r="AM473" s="12"/>
      <c r="AN473" s="10"/>
      <c r="AO473" s="10"/>
      <c r="AP473" s="10"/>
      <c r="AQ473" s="10"/>
      <c r="AR473" s="10"/>
      <c r="AS473" s="10"/>
    </row>
    <row r="474" ht="24.75" customHeight="1">
      <c r="A474" s="10"/>
      <c r="B474" s="10"/>
      <c r="C474" s="13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2"/>
      <c r="AM474" s="12"/>
      <c r="AN474" s="10"/>
      <c r="AO474" s="10"/>
      <c r="AP474" s="10"/>
      <c r="AQ474" s="10"/>
      <c r="AR474" s="10"/>
      <c r="AS474" s="10"/>
    </row>
    <row r="475" ht="24.75" customHeight="1">
      <c r="A475" s="10"/>
      <c r="B475" s="10"/>
      <c r="C475" s="13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2"/>
      <c r="AM475" s="12"/>
      <c r="AN475" s="10"/>
      <c r="AO475" s="10"/>
      <c r="AP475" s="10"/>
      <c r="AQ475" s="10"/>
      <c r="AR475" s="10"/>
      <c r="AS475" s="10"/>
    </row>
    <row r="476" ht="24.75" customHeight="1">
      <c r="A476" s="10"/>
      <c r="B476" s="10"/>
      <c r="C476" s="13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2"/>
      <c r="AM476" s="12"/>
      <c r="AN476" s="10"/>
      <c r="AO476" s="10"/>
      <c r="AP476" s="10"/>
      <c r="AQ476" s="10"/>
      <c r="AR476" s="10"/>
      <c r="AS476" s="10"/>
    </row>
    <row r="477" ht="24.75" customHeight="1">
      <c r="A477" s="10"/>
      <c r="B477" s="10"/>
      <c r="C477" s="13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2"/>
      <c r="AM477" s="12"/>
      <c r="AN477" s="10"/>
      <c r="AO477" s="10"/>
      <c r="AP477" s="10"/>
      <c r="AQ477" s="10"/>
      <c r="AR477" s="10"/>
      <c r="AS477" s="10"/>
    </row>
    <row r="478" ht="24.75" customHeight="1">
      <c r="A478" s="10"/>
      <c r="B478" s="10"/>
      <c r="C478" s="13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2"/>
      <c r="AM478" s="12"/>
      <c r="AN478" s="10"/>
      <c r="AO478" s="10"/>
      <c r="AP478" s="10"/>
      <c r="AQ478" s="10"/>
      <c r="AR478" s="10"/>
      <c r="AS478" s="10"/>
    </row>
    <row r="479" ht="24.75" customHeight="1">
      <c r="A479" s="10"/>
      <c r="B479" s="10"/>
      <c r="C479" s="13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2"/>
      <c r="AM479" s="12"/>
      <c r="AN479" s="10"/>
      <c r="AO479" s="10"/>
      <c r="AP479" s="10"/>
      <c r="AQ479" s="10"/>
      <c r="AR479" s="10"/>
      <c r="AS479" s="10"/>
    </row>
    <row r="480" ht="24.75" customHeight="1">
      <c r="A480" s="10"/>
      <c r="B480" s="10"/>
      <c r="C480" s="13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2"/>
      <c r="AM480" s="12"/>
      <c r="AN480" s="10"/>
      <c r="AO480" s="10"/>
      <c r="AP480" s="10"/>
      <c r="AQ480" s="10"/>
      <c r="AR480" s="10"/>
      <c r="AS480" s="10"/>
    </row>
    <row r="481" ht="24.75" customHeight="1">
      <c r="A481" s="10"/>
      <c r="B481" s="10"/>
      <c r="C481" s="13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2"/>
      <c r="AM481" s="12"/>
      <c r="AN481" s="10"/>
      <c r="AO481" s="10"/>
      <c r="AP481" s="10"/>
      <c r="AQ481" s="10"/>
      <c r="AR481" s="10"/>
      <c r="AS481" s="10"/>
    </row>
    <row r="482" ht="24.75" customHeight="1">
      <c r="A482" s="10"/>
      <c r="B482" s="10"/>
      <c r="C482" s="13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2"/>
      <c r="AM482" s="12"/>
      <c r="AN482" s="10"/>
      <c r="AO482" s="10"/>
      <c r="AP482" s="10"/>
      <c r="AQ482" s="10"/>
      <c r="AR482" s="10"/>
      <c r="AS482" s="10"/>
    </row>
    <row r="483" ht="24.75" customHeight="1">
      <c r="A483" s="10"/>
      <c r="B483" s="10"/>
      <c r="C483" s="13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2"/>
      <c r="AM483" s="12"/>
      <c r="AN483" s="10"/>
      <c r="AO483" s="10"/>
      <c r="AP483" s="10"/>
      <c r="AQ483" s="10"/>
      <c r="AR483" s="10"/>
      <c r="AS483" s="10"/>
    </row>
    <row r="484" ht="24.75" customHeight="1">
      <c r="A484" s="10"/>
      <c r="B484" s="10"/>
      <c r="C484" s="13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2"/>
      <c r="AM484" s="12"/>
      <c r="AN484" s="10"/>
      <c r="AO484" s="10"/>
      <c r="AP484" s="10"/>
      <c r="AQ484" s="10"/>
      <c r="AR484" s="10"/>
      <c r="AS484" s="10"/>
    </row>
    <row r="485" ht="24.75" customHeight="1">
      <c r="A485" s="10"/>
      <c r="B485" s="10"/>
      <c r="C485" s="13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2"/>
      <c r="AM485" s="12"/>
      <c r="AN485" s="10"/>
      <c r="AO485" s="10"/>
      <c r="AP485" s="10"/>
      <c r="AQ485" s="10"/>
      <c r="AR485" s="10"/>
      <c r="AS485" s="10"/>
    </row>
    <row r="486" ht="24.75" customHeight="1">
      <c r="A486" s="10"/>
      <c r="B486" s="10"/>
      <c r="C486" s="13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2"/>
      <c r="AM486" s="12"/>
      <c r="AN486" s="10"/>
      <c r="AO486" s="10"/>
      <c r="AP486" s="10"/>
      <c r="AQ486" s="10"/>
      <c r="AR486" s="10"/>
      <c r="AS486" s="10"/>
    </row>
    <row r="487" ht="24.75" customHeight="1">
      <c r="A487" s="10"/>
      <c r="B487" s="10"/>
      <c r="C487" s="13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2"/>
      <c r="AM487" s="12"/>
      <c r="AN487" s="10"/>
      <c r="AO487" s="10"/>
      <c r="AP487" s="10"/>
      <c r="AQ487" s="10"/>
      <c r="AR487" s="10"/>
      <c r="AS487" s="10"/>
    </row>
    <row r="488" ht="24.75" customHeight="1">
      <c r="A488" s="10"/>
      <c r="B488" s="10"/>
      <c r="C488" s="13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2"/>
      <c r="AM488" s="12"/>
      <c r="AN488" s="10"/>
      <c r="AO488" s="10"/>
      <c r="AP488" s="10"/>
      <c r="AQ488" s="10"/>
      <c r="AR488" s="10"/>
      <c r="AS488" s="10"/>
    </row>
    <row r="489" ht="24.75" customHeight="1">
      <c r="A489" s="10"/>
      <c r="B489" s="10"/>
      <c r="C489" s="13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2"/>
      <c r="AM489" s="12"/>
      <c r="AN489" s="10"/>
      <c r="AO489" s="10"/>
      <c r="AP489" s="10"/>
      <c r="AQ489" s="10"/>
      <c r="AR489" s="10"/>
      <c r="AS489" s="10"/>
    </row>
    <row r="490" ht="24.75" customHeight="1">
      <c r="A490" s="10"/>
      <c r="B490" s="10"/>
      <c r="C490" s="13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2"/>
      <c r="AM490" s="12"/>
      <c r="AN490" s="10"/>
      <c r="AO490" s="10"/>
      <c r="AP490" s="10"/>
      <c r="AQ490" s="10"/>
      <c r="AR490" s="10"/>
      <c r="AS490" s="10"/>
    </row>
    <row r="491" ht="24.75" customHeight="1">
      <c r="A491" s="10"/>
      <c r="B491" s="10"/>
      <c r="C491" s="13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2"/>
      <c r="AM491" s="12"/>
      <c r="AN491" s="10"/>
      <c r="AO491" s="10"/>
      <c r="AP491" s="10"/>
      <c r="AQ491" s="10"/>
      <c r="AR491" s="10"/>
      <c r="AS491" s="10"/>
    </row>
    <row r="492" ht="24.75" customHeight="1">
      <c r="A492" s="10"/>
      <c r="B492" s="10"/>
      <c r="C492" s="13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2"/>
      <c r="AM492" s="12"/>
      <c r="AN492" s="10"/>
      <c r="AO492" s="10"/>
      <c r="AP492" s="10"/>
      <c r="AQ492" s="10"/>
      <c r="AR492" s="10"/>
      <c r="AS492" s="10"/>
    </row>
    <row r="493" ht="24.75" customHeight="1">
      <c r="A493" s="10"/>
      <c r="B493" s="10"/>
      <c r="C493" s="13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2"/>
      <c r="AM493" s="12"/>
      <c r="AN493" s="10"/>
      <c r="AO493" s="10"/>
      <c r="AP493" s="10"/>
      <c r="AQ493" s="10"/>
      <c r="AR493" s="10"/>
      <c r="AS493" s="10"/>
    </row>
    <row r="494" ht="24.75" customHeight="1">
      <c r="A494" s="10"/>
      <c r="B494" s="10"/>
      <c r="C494" s="13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2"/>
      <c r="AM494" s="12"/>
      <c r="AN494" s="10"/>
      <c r="AO494" s="10"/>
      <c r="AP494" s="10"/>
      <c r="AQ494" s="10"/>
      <c r="AR494" s="10"/>
      <c r="AS494" s="10"/>
    </row>
    <row r="495" ht="24.75" customHeight="1">
      <c r="A495" s="10"/>
      <c r="B495" s="10"/>
      <c r="C495" s="13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2"/>
      <c r="AM495" s="12"/>
      <c r="AN495" s="10"/>
      <c r="AO495" s="10"/>
      <c r="AP495" s="10"/>
      <c r="AQ495" s="10"/>
      <c r="AR495" s="10"/>
      <c r="AS495" s="10"/>
    </row>
    <row r="496" ht="24.75" customHeight="1">
      <c r="A496" s="10"/>
      <c r="B496" s="10"/>
      <c r="C496" s="13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2"/>
      <c r="AM496" s="12"/>
      <c r="AN496" s="10"/>
      <c r="AO496" s="10"/>
      <c r="AP496" s="10"/>
      <c r="AQ496" s="10"/>
      <c r="AR496" s="10"/>
      <c r="AS496" s="10"/>
    </row>
    <row r="497" ht="24.75" customHeight="1">
      <c r="A497" s="10"/>
      <c r="B497" s="10"/>
      <c r="C497" s="13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2"/>
      <c r="AM497" s="12"/>
      <c r="AN497" s="10"/>
      <c r="AO497" s="10"/>
      <c r="AP497" s="10"/>
      <c r="AQ497" s="10"/>
      <c r="AR497" s="10"/>
      <c r="AS497" s="10"/>
    </row>
    <row r="498" ht="24.75" customHeight="1">
      <c r="A498" s="10"/>
      <c r="B498" s="10"/>
      <c r="C498" s="13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2"/>
      <c r="AM498" s="12"/>
      <c r="AN498" s="10"/>
      <c r="AO498" s="10"/>
      <c r="AP498" s="10"/>
      <c r="AQ498" s="10"/>
      <c r="AR498" s="10"/>
      <c r="AS498" s="10"/>
    </row>
    <row r="499" ht="24.75" customHeight="1">
      <c r="A499" s="10"/>
      <c r="B499" s="10"/>
      <c r="C499" s="13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2"/>
      <c r="AM499" s="12"/>
      <c r="AN499" s="10"/>
      <c r="AO499" s="10"/>
      <c r="AP499" s="10"/>
      <c r="AQ499" s="10"/>
      <c r="AR499" s="10"/>
      <c r="AS499" s="10"/>
    </row>
    <row r="500" ht="24.75" customHeight="1">
      <c r="A500" s="10"/>
      <c r="B500" s="10"/>
      <c r="C500" s="13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2"/>
      <c r="AM500" s="12"/>
      <c r="AN500" s="10"/>
      <c r="AO500" s="10"/>
      <c r="AP500" s="10"/>
      <c r="AQ500" s="10"/>
      <c r="AR500" s="10"/>
      <c r="AS500" s="10"/>
    </row>
    <row r="501" ht="24.75" customHeight="1">
      <c r="A501" s="10"/>
      <c r="B501" s="10"/>
      <c r="C501" s="13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2"/>
      <c r="AM501" s="12"/>
      <c r="AN501" s="10"/>
      <c r="AO501" s="10"/>
      <c r="AP501" s="10"/>
      <c r="AQ501" s="10"/>
      <c r="AR501" s="10"/>
      <c r="AS501" s="10"/>
    </row>
    <row r="502" ht="24.75" customHeight="1">
      <c r="A502" s="10"/>
      <c r="B502" s="10"/>
      <c r="C502" s="13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2"/>
      <c r="AM502" s="12"/>
      <c r="AN502" s="10"/>
      <c r="AO502" s="10"/>
      <c r="AP502" s="10"/>
      <c r="AQ502" s="10"/>
      <c r="AR502" s="10"/>
      <c r="AS502" s="10"/>
    </row>
    <row r="503" ht="24.75" customHeight="1">
      <c r="A503" s="10"/>
      <c r="B503" s="10"/>
      <c r="C503" s="13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2"/>
      <c r="AM503" s="12"/>
      <c r="AN503" s="10"/>
      <c r="AO503" s="10"/>
      <c r="AP503" s="10"/>
      <c r="AQ503" s="10"/>
      <c r="AR503" s="10"/>
      <c r="AS503" s="10"/>
    </row>
    <row r="504" ht="24.75" customHeight="1">
      <c r="A504" s="10"/>
      <c r="B504" s="10"/>
      <c r="C504" s="13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2"/>
      <c r="AM504" s="12"/>
      <c r="AN504" s="10"/>
      <c r="AO504" s="10"/>
      <c r="AP504" s="10"/>
      <c r="AQ504" s="10"/>
      <c r="AR504" s="10"/>
      <c r="AS504" s="10"/>
    </row>
    <row r="505" ht="24.75" customHeight="1">
      <c r="A505" s="10"/>
      <c r="B505" s="10"/>
      <c r="C505" s="13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2"/>
      <c r="AM505" s="12"/>
      <c r="AN505" s="10"/>
      <c r="AO505" s="10"/>
      <c r="AP505" s="10"/>
      <c r="AQ505" s="10"/>
      <c r="AR505" s="10"/>
      <c r="AS505" s="10"/>
    </row>
    <row r="506" ht="24.75" customHeight="1">
      <c r="A506" s="10"/>
      <c r="B506" s="10"/>
      <c r="C506" s="13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2"/>
      <c r="AM506" s="12"/>
      <c r="AN506" s="10"/>
      <c r="AO506" s="10"/>
      <c r="AP506" s="10"/>
      <c r="AQ506" s="10"/>
      <c r="AR506" s="10"/>
      <c r="AS506" s="10"/>
    </row>
    <row r="507" ht="24.75" customHeight="1">
      <c r="A507" s="10"/>
      <c r="B507" s="10"/>
      <c r="C507" s="13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2"/>
      <c r="AM507" s="12"/>
      <c r="AN507" s="10"/>
      <c r="AO507" s="10"/>
      <c r="AP507" s="10"/>
      <c r="AQ507" s="10"/>
      <c r="AR507" s="10"/>
      <c r="AS507" s="10"/>
    </row>
    <row r="508" ht="24.75" customHeight="1">
      <c r="A508" s="10"/>
      <c r="B508" s="10"/>
      <c r="C508" s="13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2"/>
      <c r="AM508" s="12"/>
      <c r="AN508" s="10"/>
      <c r="AO508" s="10"/>
      <c r="AP508" s="10"/>
      <c r="AQ508" s="10"/>
      <c r="AR508" s="10"/>
      <c r="AS508" s="10"/>
    </row>
    <row r="509" ht="24.75" customHeight="1">
      <c r="A509" s="10"/>
      <c r="B509" s="10"/>
      <c r="C509" s="13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2"/>
      <c r="AM509" s="12"/>
      <c r="AN509" s="10"/>
      <c r="AO509" s="10"/>
      <c r="AP509" s="10"/>
      <c r="AQ509" s="10"/>
      <c r="AR509" s="10"/>
      <c r="AS509" s="10"/>
    </row>
    <row r="510" ht="24.75" customHeight="1">
      <c r="A510" s="10"/>
      <c r="B510" s="10"/>
      <c r="C510" s="13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2"/>
      <c r="AM510" s="12"/>
      <c r="AN510" s="10"/>
      <c r="AO510" s="10"/>
      <c r="AP510" s="10"/>
      <c r="AQ510" s="10"/>
      <c r="AR510" s="10"/>
      <c r="AS510" s="10"/>
    </row>
    <row r="511" ht="24.75" customHeight="1">
      <c r="A511" s="10"/>
      <c r="B511" s="10"/>
      <c r="C511" s="13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2"/>
      <c r="AM511" s="12"/>
      <c r="AN511" s="10"/>
      <c r="AO511" s="10"/>
      <c r="AP511" s="10"/>
      <c r="AQ511" s="10"/>
      <c r="AR511" s="10"/>
      <c r="AS511" s="10"/>
    </row>
    <row r="512" ht="24.75" customHeight="1">
      <c r="A512" s="10"/>
      <c r="B512" s="10"/>
      <c r="C512" s="13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2"/>
      <c r="AM512" s="12"/>
      <c r="AN512" s="10"/>
      <c r="AO512" s="10"/>
      <c r="AP512" s="10"/>
      <c r="AQ512" s="10"/>
      <c r="AR512" s="10"/>
      <c r="AS512" s="10"/>
    </row>
    <row r="513" ht="24.75" customHeight="1">
      <c r="A513" s="10"/>
      <c r="B513" s="10"/>
      <c r="C513" s="13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2"/>
      <c r="AM513" s="12"/>
      <c r="AN513" s="10"/>
      <c r="AO513" s="10"/>
      <c r="AP513" s="10"/>
      <c r="AQ513" s="10"/>
      <c r="AR513" s="10"/>
      <c r="AS513" s="10"/>
    </row>
    <row r="514" ht="24.75" customHeight="1">
      <c r="A514" s="10"/>
      <c r="B514" s="10"/>
      <c r="C514" s="13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2"/>
      <c r="AM514" s="12"/>
      <c r="AN514" s="10"/>
      <c r="AO514" s="10"/>
      <c r="AP514" s="10"/>
      <c r="AQ514" s="10"/>
      <c r="AR514" s="10"/>
      <c r="AS514" s="10"/>
    </row>
    <row r="515" ht="24.75" customHeight="1">
      <c r="A515" s="10"/>
      <c r="B515" s="10"/>
      <c r="C515" s="13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2"/>
      <c r="AM515" s="12"/>
      <c r="AN515" s="10"/>
      <c r="AO515" s="10"/>
      <c r="AP515" s="10"/>
      <c r="AQ515" s="10"/>
      <c r="AR515" s="10"/>
      <c r="AS515" s="10"/>
    </row>
    <row r="516" ht="24.75" customHeight="1">
      <c r="A516" s="10"/>
      <c r="B516" s="10"/>
      <c r="C516" s="13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2"/>
      <c r="AM516" s="12"/>
      <c r="AN516" s="10"/>
      <c r="AO516" s="10"/>
      <c r="AP516" s="10"/>
      <c r="AQ516" s="10"/>
      <c r="AR516" s="10"/>
      <c r="AS516" s="10"/>
    </row>
    <row r="517" ht="24.75" customHeight="1">
      <c r="A517" s="10"/>
      <c r="B517" s="10"/>
      <c r="C517" s="13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2"/>
      <c r="AM517" s="12"/>
      <c r="AN517" s="10"/>
      <c r="AO517" s="10"/>
      <c r="AP517" s="10"/>
      <c r="AQ517" s="10"/>
      <c r="AR517" s="10"/>
      <c r="AS517" s="10"/>
    </row>
    <row r="518" ht="24.75" customHeight="1">
      <c r="A518" s="10"/>
      <c r="B518" s="10"/>
      <c r="C518" s="13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2"/>
      <c r="AM518" s="12"/>
      <c r="AN518" s="10"/>
      <c r="AO518" s="10"/>
      <c r="AP518" s="10"/>
      <c r="AQ518" s="10"/>
      <c r="AR518" s="10"/>
      <c r="AS518" s="10"/>
    </row>
    <row r="519" ht="24.75" customHeight="1">
      <c r="A519" s="10"/>
      <c r="B519" s="10"/>
      <c r="C519" s="13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2"/>
      <c r="AM519" s="12"/>
      <c r="AN519" s="10"/>
      <c r="AO519" s="10"/>
      <c r="AP519" s="10"/>
      <c r="AQ519" s="10"/>
      <c r="AR519" s="10"/>
      <c r="AS519" s="10"/>
    </row>
    <row r="520" ht="24.75" customHeight="1">
      <c r="A520" s="10"/>
      <c r="B520" s="10"/>
      <c r="C520" s="13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2"/>
      <c r="AM520" s="12"/>
      <c r="AN520" s="10"/>
      <c r="AO520" s="10"/>
      <c r="AP520" s="10"/>
      <c r="AQ520" s="10"/>
      <c r="AR520" s="10"/>
      <c r="AS520" s="10"/>
    </row>
    <row r="521" ht="24.75" customHeight="1">
      <c r="A521" s="10"/>
      <c r="B521" s="10"/>
      <c r="C521" s="13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2"/>
      <c r="AM521" s="12"/>
      <c r="AN521" s="10"/>
      <c r="AO521" s="10"/>
      <c r="AP521" s="10"/>
      <c r="AQ521" s="10"/>
      <c r="AR521" s="10"/>
      <c r="AS521" s="10"/>
    </row>
    <row r="522" ht="24.75" customHeight="1">
      <c r="A522" s="10"/>
      <c r="B522" s="10"/>
      <c r="C522" s="13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2"/>
      <c r="AM522" s="12"/>
      <c r="AN522" s="10"/>
      <c r="AO522" s="10"/>
      <c r="AP522" s="10"/>
      <c r="AQ522" s="10"/>
      <c r="AR522" s="10"/>
      <c r="AS522" s="10"/>
    </row>
    <row r="523" ht="24.75" customHeight="1">
      <c r="A523" s="10"/>
      <c r="B523" s="10"/>
      <c r="C523" s="13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2"/>
      <c r="AM523" s="12"/>
      <c r="AN523" s="10"/>
      <c r="AO523" s="10"/>
      <c r="AP523" s="10"/>
      <c r="AQ523" s="10"/>
      <c r="AR523" s="10"/>
      <c r="AS523" s="10"/>
    </row>
    <row r="524" ht="24.75" customHeight="1">
      <c r="A524" s="10"/>
      <c r="B524" s="10"/>
      <c r="C524" s="13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2"/>
      <c r="AM524" s="12"/>
      <c r="AN524" s="10"/>
      <c r="AO524" s="10"/>
      <c r="AP524" s="10"/>
      <c r="AQ524" s="10"/>
      <c r="AR524" s="10"/>
      <c r="AS524" s="10"/>
    </row>
    <row r="525" ht="24.75" customHeight="1">
      <c r="A525" s="10"/>
      <c r="B525" s="10"/>
      <c r="C525" s="13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2"/>
      <c r="AM525" s="12"/>
      <c r="AN525" s="10"/>
      <c r="AO525" s="10"/>
      <c r="AP525" s="10"/>
      <c r="AQ525" s="10"/>
      <c r="AR525" s="10"/>
      <c r="AS525" s="10"/>
    </row>
    <row r="526" ht="24.75" customHeight="1">
      <c r="A526" s="10"/>
      <c r="B526" s="10"/>
      <c r="C526" s="13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2"/>
      <c r="AM526" s="12"/>
      <c r="AN526" s="10"/>
      <c r="AO526" s="10"/>
      <c r="AP526" s="10"/>
      <c r="AQ526" s="10"/>
      <c r="AR526" s="10"/>
      <c r="AS526" s="10"/>
    </row>
    <row r="527" ht="24.75" customHeight="1">
      <c r="A527" s="10"/>
      <c r="B527" s="10"/>
      <c r="C527" s="13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2"/>
      <c r="AM527" s="12"/>
      <c r="AN527" s="10"/>
      <c r="AO527" s="10"/>
      <c r="AP527" s="10"/>
      <c r="AQ527" s="10"/>
      <c r="AR527" s="10"/>
      <c r="AS527" s="10"/>
    </row>
    <row r="528" ht="24.75" customHeight="1">
      <c r="A528" s="10"/>
      <c r="B528" s="10"/>
      <c r="C528" s="13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2"/>
      <c r="AM528" s="12"/>
      <c r="AN528" s="10"/>
      <c r="AO528" s="10"/>
      <c r="AP528" s="10"/>
      <c r="AQ528" s="10"/>
      <c r="AR528" s="10"/>
      <c r="AS528" s="10"/>
    </row>
    <row r="529" ht="24.75" customHeight="1">
      <c r="A529" s="10"/>
      <c r="B529" s="10"/>
      <c r="C529" s="13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2"/>
      <c r="AM529" s="12"/>
      <c r="AN529" s="10"/>
      <c r="AO529" s="10"/>
      <c r="AP529" s="10"/>
      <c r="AQ529" s="10"/>
      <c r="AR529" s="10"/>
      <c r="AS529" s="10"/>
    </row>
    <row r="530" ht="24.75" customHeight="1">
      <c r="A530" s="10"/>
      <c r="B530" s="10"/>
      <c r="C530" s="13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2"/>
      <c r="AM530" s="12"/>
      <c r="AN530" s="10"/>
      <c r="AO530" s="10"/>
      <c r="AP530" s="10"/>
      <c r="AQ530" s="10"/>
      <c r="AR530" s="10"/>
      <c r="AS530" s="10"/>
    </row>
    <row r="531" ht="24.75" customHeight="1">
      <c r="A531" s="10"/>
      <c r="B531" s="10"/>
      <c r="C531" s="13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2"/>
      <c r="AM531" s="12"/>
      <c r="AN531" s="10"/>
      <c r="AO531" s="10"/>
      <c r="AP531" s="10"/>
      <c r="AQ531" s="10"/>
      <c r="AR531" s="10"/>
      <c r="AS531" s="10"/>
    </row>
    <row r="532" ht="24.75" customHeight="1">
      <c r="A532" s="10"/>
      <c r="B532" s="10"/>
      <c r="C532" s="13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2"/>
      <c r="AM532" s="12"/>
      <c r="AN532" s="10"/>
      <c r="AO532" s="10"/>
      <c r="AP532" s="10"/>
      <c r="AQ532" s="10"/>
      <c r="AR532" s="10"/>
      <c r="AS532" s="10"/>
    </row>
    <row r="533" ht="24.75" customHeight="1">
      <c r="A533" s="10"/>
      <c r="B533" s="10"/>
      <c r="C533" s="13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2"/>
      <c r="AM533" s="12"/>
      <c r="AN533" s="10"/>
      <c r="AO533" s="10"/>
      <c r="AP533" s="10"/>
      <c r="AQ533" s="10"/>
      <c r="AR533" s="10"/>
      <c r="AS533" s="10"/>
    </row>
    <row r="534" ht="24.75" customHeight="1">
      <c r="A534" s="10"/>
      <c r="B534" s="10"/>
      <c r="C534" s="13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2"/>
      <c r="AM534" s="12"/>
      <c r="AN534" s="10"/>
      <c r="AO534" s="10"/>
      <c r="AP534" s="10"/>
      <c r="AQ534" s="10"/>
      <c r="AR534" s="10"/>
      <c r="AS534" s="10"/>
    </row>
    <row r="535" ht="24.75" customHeight="1">
      <c r="A535" s="10"/>
      <c r="B535" s="10"/>
      <c r="C535" s="13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2"/>
      <c r="AM535" s="12"/>
      <c r="AN535" s="10"/>
      <c r="AO535" s="10"/>
      <c r="AP535" s="10"/>
      <c r="AQ535" s="10"/>
      <c r="AR535" s="10"/>
      <c r="AS535" s="10"/>
    </row>
    <row r="536" ht="24.75" customHeight="1">
      <c r="A536" s="10"/>
      <c r="B536" s="10"/>
      <c r="C536" s="13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2"/>
      <c r="AM536" s="12"/>
      <c r="AN536" s="10"/>
      <c r="AO536" s="10"/>
      <c r="AP536" s="10"/>
      <c r="AQ536" s="10"/>
      <c r="AR536" s="10"/>
      <c r="AS536" s="10"/>
    </row>
    <row r="537" ht="24.75" customHeight="1">
      <c r="A537" s="10"/>
      <c r="B537" s="10"/>
      <c r="C537" s="13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2"/>
      <c r="AM537" s="12"/>
      <c r="AN537" s="10"/>
      <c r="AO537" s="10"/>
      <c r="AP537" s="10"/>
      <c r="AQ537" s="10"/>
      <c r="AR537" s="10"/>
      <c r="AS537" s="10"/>
    </row>
    <row r="538" ht="24.75" customHeight="1">
      <c r="A538" s="10"/>
      <c r="B538" s="10"/>
      <c r="C538" s="13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2"/>
      <c r="AM538" s="12"/>
      <c r="AN538" s="10"/>
      <c r="AO538" s="10"/>
      <c r="AP538" s="10"/>
      <c r="AQ538" s="10"/>
      <c r="AR538" s="10"/>
      <c r="AS538" s="10"/>
    </row>
    <row r="539" ht="24.75" customHeight="1">
      <c r="A539" s="10"/>
      <c r="B539" s="10"/>
      <c r="C539" s="13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2"/>
      <c r="AM539" s="12"/>
      <c r="AN539" s="10"/>
      <c r="AO539" s="10"/>
      <c r="AP539" s="10"/>
      <c r="AQ539" s="10"/>
      <c r="AR539" s="10"/>
      <c r="AS539" s="10"/>
    </row>
    <row r="540" ht="24.75" customHeight="1">
      <c r="A540" s="10"/>
      <c r="B540" s="10"/>
      <c r="C540" s="13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2"/>
      <c r="AM540" s="12"/>
      <c r="AN540" s="10"/>
      <c r="AO540" s="10"/>
      <c r="AP540" s="10"/>
      <c r="AQ540" s="10"/>
      <c r="AR540" s="10"/>
      <c r="AS540" s="10"/>
    </row>
    <row r="541" ht="24.75" customHeight="1">
      <c r="A541" s="10"/>
      <c r="B541" s="10"/>
      <c r="C541" s="13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2"/>
      <c r="AM541" s="12"/>
      <c r="AN541" s="10"/>
      <c r="AO541" s="10"/>
      <c r="AP541" s="10"/>
      <c r="AQ541" s="10"/>
      <c r="AR541" s="10"/>
      <c r="AS541" s="10"/>
    </row>
    <row r="542" ht="24.75" customHeight="1">
      <c r="A542" s="10"/>
      <c r="B542" s="10"/>
      <c r="C542" s="13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2"/>
      <c r="AM542" s="12"/>
      <c r="AN542" s="10"/>
      <c r="AO542" s="10"/>
      <c r="AP542" s="10"/>
      <c r="AQ542" s="10"/>
      <c r="AR542" s="10"/>
      <c r="AS542" s="10"/>
    </row>
    <row r="543" ht="24.75" customHeight="1">
      <c r="A543" s="10"/>
      <c r="B543" s="10"/>
      <c r="C543" s="13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2"/>
      <c r="AM543" s="12"/>
      <c r="AN543" s="10"/>
      <c r="AO543" s="10"/>
      <c r="AP543" s="10"/>
      <c r="AQ543" s="10"/>
      <c r="AR543" s="10"/>
      <c r="AS543" s="10"/>
    </row>
    <row r="544" ht="24.75" customHeight="1">
      <c r="A544" s="10"/>
      <c r="B544" s="10"/>
      <c r="C544" s="13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2"/>
      <c r="AM544" s="12"/>
      <c r="AN544" s="10"/>
      <c r="AO544" s="10"/>
      <c r="AP544" s="10"/>
      <c r="AQ544" s="10"/>
      <c r="AR544" s="10"/>
      <c r="AS544" s="10"/>
    </row>
    <row r="545" ht="24.75" customHeight="1">
      <c r="A545" s="10"/>
      <c r="B545" s="10"/>
      <c r="C545" s="13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2"/>
      <c r="AM545" s="12"/>
      <c r="AN545" s="10"/>
      <c r="AO545" s="10"/>
      <c r="AP545" s="10"/>
      <c r="AQ545" s="10"/>
      <c r="AR545" s="10"/>
      <c r="AS545" s="10"/>
    </row>
    <row r="546" ht="24.75" customHeight="1">
      <c r="A546" s="10"/>
      <c r="B546" s="10"/>
      <c r="C546" s="13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2"/>
      <c r="AM546" s="12"/>
      <c r="AN546" s="10"/>
      <c r="AO546" s="10"/>
      <c r="AP546" s="10"/>
      <c r="AQ546" s="10"/>
      <c r="AR546" s="10"/>
      <c r="AS546" s="10"/>
    </row>
    <row r="547" ht="24.75" customHeight="1">
      <c r="A547" s="10"/>
      <c r="B547" s="10"/>
      <c r="C547" s="13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2"/>
      <c r="AM547" s="12"/>
      <c r="AN547" s="10"/>
      <c r="AO547" s="10"/>
      <c r="AP547" s="10"/>
      <c r="AQ547" s="10"/>
      <c r="AR547" s="10"/>
      <c r="AS547" s="10"/>
    </row>
    <row r="548" ht="24.75" customHeight="1">
      <c r="A548" s="10"/>
      <c r="B548" s="10"/>
      <c r="C548" s="13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2"/>
      <c r="AM548" s="12"/>
      <c r="AN548" s="10"/>
      <c r="AO548" s="10"/>
      <c r="AP548" s="10"/>
      <c r="AQ548" s="10"/>
      <c r="AR548" s="10"/>
      <c r="AS548" s="10"/>
    </row>
    <row r="549" ht="24.75" customHeight="1">
      <c r="A549" s="10"/>
      <c r="B549" s="10"/>
      <c r="C549" s="13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2"/>
      <c r="AM549" s="12"/>
      <c r="AN549" s="10"/>
      <c r="AO549" s="10"/>
      <c r="AP549" s="10"/>
      <c r="AQ549" s="10"/>
      <c r="AR549" s="10"/>
      <c r="AS549" s="10"/>
    </row>
    <row r="550" ht="24.75" customHeight="1">
      <c r="A550" s="10"/>
      <c r="B550" s="10"/>
      <c r="C550" s="13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2"/>
      <c r="AM550" s="12"/>
      <c r="AN550" s="10"/>
      <c r="AO550" s="10"/>
      <c r="AP550" s="10"/>
      <c r="AQ550" s="10"/>
      <c r="AR550" s="10"/>
      <c r="AS550" s="10"/>
    </row>
    <row r="551" ht="24.75" customHeight="1">
      <c r="A551" s="10"/>
      <c r="B551" s="10"/>
      <c r="C551" s="13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2"/>
      <c r="AM551" s="12"/>
      <c r="AN551" s="10"/>
      <c r="AO551" s="10"/>
      <c r="AP551" s="10"/>
      <c r="AQ551" s="10"/>
      <c r="AR551" s="10"/>
      <c r="AS551" s="10"/>
    </row>
    <row r="552" ht="24.75" customHeight="1">
      <c r="A552" s="10"/>
      <c r="B552" s="10"/>
      <c r="C552" s="13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2"/>
      <c r="AM552" s="12"/>
      <c r="AN552" s="10"/>
      <c r="AO552" s="10"/>
      <c r="AP552" s="10"/>
      <c r="AQ552" s="10"/>
      <c r="AR552" s="10"/>
      <c r="AS552" s="10"/>
    </row>
    <row r="553" ht="24.75" customHeight="1">
      <c r="A553" s="10"/>
      <c r="B553" s="10"/>
      <c r="C553" s="13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2"/>
      <c r="AM553" s="12"/>
      <c r="AN553" s="10"/>
      <c r="AO553" s="10"/>
      <c r="AP553" s="10"/>
      <c r="AQ553" s="10"/>
      <c r="AR553" s="10"/>
      <c r="AS553" s="10"/>
    </row>
    <row r="554" ht="24.75" customHeight="1">
      <c r="A554" s="10"/>
      <c r="B554" s="10"/>
      <c r="C554" s="13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2"/>
      <c r="AM554" s="12"/>
      <c r="AN554" s="10"/>
      <c r="AO554" s="10"/>
      <c r="AP554" s="10"/>
      <c r="AQ554" s="10"/>
      <c r="AR554" s="10"/>
      <c r="AS554" s="10"/>
    </row>
    <row r="555" ht="24.75" customHeight="1">
      <c r="A555" s="10"/>
      <c r="B555" s="10"/>
      <c r="C555" s="13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2"/>
      <c r="AM555" s="12"/>
      <c r="AN555" s="10"/>
      <c r="AO555" s="10"/>
      <c r="AP555" s="10"/>
      <c r="AQ555" s="10"/>
      <c r="AR555" s="10"/>
      <c r="AS555" s="10"/>
    </row>
    <row r="556" ht="24.75" customHeight="1">
      <c r="A556" s="10"/>
      <c r="B556" s="10"/>
      <c r="C556" s="13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2"/>
      <c r="AM556" s="12"/>
      <c r="AN556" s="10"/>
      <c r="AO556" s="10"/>
      <c r="AP556" s="10"/>
      <c r="AQ556" s="10"/>
      <c r="AR556" s="10"/>
      <c r="AS556" s="10"/>
    </row>
    <row r="557" ht="24.75" customHeight="1">
      <c r="A557" s="10"/>
      <c r="B557" s="10"/>
      <c r="C557" s="13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2"/>
      <c r="AM557" s="12"/>
      <c r="AN557" s="10"/>
      <c r="AO557" s="10"/>
      <c r="AP557" s="10"/>
      <c r="AQ557" s="10"/>
      <c r="AR557" s="10"/>
      <c r="AS557" s="10"/>
    </row>
    <row r="558" ht="24.75" customHeight="1">
      <c r="A558" s="10"/>
      <c r="B558" s="10"/>
      <c r="C558" s="13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2"/>
      <c r="AM558" s="12"/>
      <c r="AN558" s="10"/>
      <c r="AO558" s="10"/>
      <c r="AP558" s="10"/>
      <c r="AQ558" s="10"/>
      <c r="AR558" s="10"/>
      <c r="AS558" s="10"/>
    </row>
    <row r="559" ht="24.75" customHeight="1">
      <c r="A559" s="10"/>
      <c r="B559" s="10"/>
      <c r="C559" s="13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2"/>
      <c r="AM559" s="12"/>
      <c r="AN559" s="10"/>
      <c r="AO559" s="10"/>
      <c r="AP559" s="10"/>
      <c r="AQ559" s="10"/>
      <c r="AR559" s="10"/>
      <c r="AS559" s="10"/>
    </row>
    <row r="560" ht="24.75" customHeight="1">
      <c r="A560" s="10"/>
      <c r="B560" s="10"/>
      <c r="C560" s="13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2"/>
      <c r="AM560" s="12"/>
      <c r="AN560" s="10"/>
      <c r="AO560" s="10"/>
      <c r="AP560" s="10"/>
      <c r="AQ560" s="10"/>
      <c r="AR560" s="10"/>
      <c r="AS560" s="10"/>
    </row>
    <row r="561" ht="24.75" customHeight="1">
      <c r="A561" s="10"/>
      <c r="B561" s="10"/>
      <c r="C561" s="13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2"/>
      <c r="AM561" s="12"/>
      <c r="AN561" s="10"/>
      <c r="AO561" s="10"/>
      <c r="AP561" s="10"/>
      <c r="AQ561" s="10"/>
      <c r="AR561" s="10"/>
      <c r="AS561" s="10"/>
    </row>
    <row r="562" ht="24.75" customHeight="1">
      <c r="A562" s="10"/>
      <c r="B562" s="10"/>
      <c r="C562" s="13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2"/>
      <c r="AM562" s="12"/>
      <c r="AN562" s="10"/>
      <c r="AO562" s="10"/>
      <c r="AP562" s="10"/>
      <c r="AQ562" s="10"/>
      <c r="AR562" s="10"/>
      <c r="AS562" s="10"/>
    </row>
    <row r="563" ht="24.75" customHeight="1">
      <c r="A563" s="10"/>
      <c r="B563" s="10"/>
      <c r="C563" s="13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2"/>
      <c r="AM563" s="12"/>
      <c r="AN563" s="10"/>
      <c r="AO563" s="10"/>
      <c r="AP563" s="10"/>
      <c r="AQ563" s="10"/>
      <c r="AR563" s="10"/>
      <c r="AS563" s="10"/>
    </row>
    <row r="564" ht="24.75" customHeight="1">
      <c r="A564" s="10"/>
      <c r="B564" s="10"/>
      <c r="C564" s="13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2"/>
      <c r="AM564" s="12"/>
      <c r="AN564" s="10"/>
      <c r="AO564" s="10"/>
      <c r="AP564" s="10"/>
      <c r="AQ564" s="10"/>
      <c r="AR564" s="10"/>
      <c r="AS564" s="10"/>
    </row>
    <row r="565" ht="24.75" customHeight="1">
      <c r="A565" s="10"/>
      <c r="B565" s="10"/>
      <c r="C565" s="13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2"/>
      <c r="AM565" s="12"/>
      <c r="AN565" s="10"/>
      <c r="AO565" s="10"/>
      <c r="AP565" s="10"/>
      <c r="AQ565" s="10"/>
      <c r="AR565" s="10"/>
      <c r="AS565" s="10"/>
    </row>
    <row r="566" ht="24.75" customHeight="1">
      <c r="A566" s="10"/>
      <c r="B566" s="10"/>
      <c r="C566" s="13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2"/>
      <c r="AM566" s="12"/>
      <c r="AN566" s="10"/>
      <c r="AO566" s="10"/>
      <c r="AP566" s="10"/>
      <c r="AQ566" s="10"/>
      <c r="AR566" s="10"/>
      <c r="AS566" s="10"/>
    </row>
    <row r="567" ht="24.75" customHeight="1">
      <c r="A567" s="10"/>
      <c r="B567" s="10"/>
      <c r="C567" s="13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2"/>
      <c r="AM567" s="12"/>
      <c r="AN567" s="10"/>
      <c r="AO567" s="10"/>
      <c r="AP567" s="10"/>
      <c r="AQ567" s="10"/>
      <c r="AR567" s="10"/>
      <c r="AS567" s="10"/>
    </row>
    <row r="568" ht="24.75" customHeight="1">
      <c r="A568" s="10"/>
      <c r="B568" s="10"/>
      <c r="C568" s="13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2"/>
      <c r="AM568" s="12"/>
      <c r="AN568" s="10"/>
      <c r="AO568" s="10"/>
      <c r="AP568" s="10"/>
      <c r="AQ568" s="10"/>
      <c r="AR568" s="10"/>
      <c r="AS568" s="10"/>
    </row>
    <row r="569" ht="24.75" customHeight="1">
      <c r="A569" s="10"/>
      <c r="B569" s="10"/>
      <c r="C569" s="13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2"/>
      <c r="AM569" s="12"/>
      <c r="AN569" s="10"/>
      <c r="AO569" s="10"/>
      <c r="AP569" s="10"/>
      <c r="AQ569" s="10"/>
      <c r="AR569" s="10"/>
      <c r="AS569" s="10"/>
    </row>
    <row r="570" ht="24.75" customHeight="1">
      <c r="A570" s="10"/>
      <c r="B570" s="10"/>
      <c r="C570" s="13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2"/>
      <c r="AM570" s="12"/>
      <c r="AN570" s="10"/>
      <c r="AO570" s="10"/>
      <c r="AP570" s="10"/>
      <c r="AQ570" s="10"/>
      <c r="AR570" s="10"/>
      <c r="AS570" s="10"/>
    </row>
    <row r="571" ht="24.75" customHeight="1">
      <c r="A571" s="10"/>
      <c r="B571" s="10"/>
      <c r="C571" s="13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2"/>
      <c r="AM571" s="12"/>
      <c r="AN571" s="10"/>
      <c r="AO571" s="10"/>
      <c r="AP571" s="10"/>
      <c r="AQ571" s="10"/>
      <c r="AR571" s="10"/>
      <c r="AS571" s="10"/>
    </row>
    <row r="572" ht="24.75" customHeight="1">
      <c r="A572" s="10"/>
      <c r="B572" s="10"/>
      <c r="C572" s="13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2"/>
      <c r="AM572" s="12"/>
      <c r="AN572" s="10"/>
      <c r="AO572" s="10"/>
      <c r="AP572" s="10"/>
      <c r="AQ572" s="10"/>
      <c r="AR572" s="10"/>
      <c r="AS572" s="10"/>
    </row>
    <row r="573" ht="24.75" customHeight="1">
      <c r="A573" s="10"/>
      <c r="B573" s="10"/>
      <c r="C573" s="13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2"/>
      <c r="AM573" s="12"/>
      <c r="AN573" s="10"/>
      <c r="AO573" s="10"/>
      <c r="AP573" s="10"/>
      <c r="AQ573" s="10"/>
      <c r="AR573" s="10"/>
      <c r="AS573" s="10"/>
    </row>
    <row r="574" ht="24.75" customHeight="1">
      <c r="A574" s="10"/>
      <c r="B574" s="10"/>
      <c r="C574" s="13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2"/>
      <c r="AM574" s="12"/>
      <c r="AN574" s="10"/>
      <c r="AO574" s="10"/>
      <c r="AP574" s="10"/>
      <c r="AQ574" s="10"/>
      <c r="AR574" s="10"/>
      <c r="AS574" s="10"/>
    </row>
    <row r="575" ht="24.75" customHeight="1">
      <c r="A575" s="10"/>
      <c r="B575" s="10"/>
      <c r="C575" s="13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2"/>
      <c r="AM575" s="12"/>
      <c r="AN575" s="10"/>
      <c r="AO575" s="10"/>
      <c r="AP575" s="10"/>
      <c r="AQ575" s="10"/>
      <c r="AR575" s="10"/>
      <c r="AS575" s="10"/>
    </row>
    <row r="576" ht="24.75" customHeight="1">
      <c r="A576" s="10"/>
      <c r="B576" s="10"/>
      <c r="C576" s="13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2"/>
      <c r="AM576" s="12"/>
      <c r="AN576" s="10"/>
      <c r="AO576" s="10"/>
      <c r="AP576" s="10"/>
      <c r="AQ576" s="10"/>
      <c r="AR576" s="10"/>
      <c r="AS576" s="10"/>
    </row>
    <row r="577" ht="24.75" customHeight="1">
      <c r="A577" s="10"/>
      <c r="B577" s="10"/>
      <c r="C577" s="13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2"/>
      <c r="AM577" s="12"/>
      <c r="AN577" s="10"/>
      <c r="AO577" s="10"/>
      <c r="AP577" s="10"/>
      <c r="AQ577" s="10"/>
      <c r="AR577" s="10"/>
      <c r="AS577" s="10"/>
    </row>
    <row r="578" ht="24.75" customHeight="1">
      <c r="A578" s="10"/>
      <c r="B578" s="10"/>
      <c r="C578" s="13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2"/>
      <c r="AM578" s="12"/>
      <c r="AN578" s="10"/>
      <c r="AO578" s="10"/>
      <c r="AP578" s="10"/>
      <c r="AQ578" s="10"/>
      <c r="AR578" s="10"/>
      <c r="AS578" s="10"/>
    </row>
    <row r="579" ht="24.75" customHeight="1">
      <c r="A579" s="10"/>
      <c r="B579" s="10"/>
      <c r="C579" s="13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2"/>
      <c r="AM579" s="12"/>
      <c r="AN579" s="10"/>
      <c r="AO579" s="10"/>
      <c r="AP579" s="10"/>
      <c r="AQ579" s="10"/>
      <c r="AR579" s="10"/>
      <c r="AS579" s="10"/>
    </row>
    <row r="580" ht="24.75" customHeight="1">
      <c r="A580" s="10"/>
      <c r="B580" s="10"/>
      <c r="C580" s="13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2"/>
      <c r="AM580" s="12"/>
      <c r="AN580" s="10"/>
      <c r="AO580" s="10"/>
      <c r="AP580" s="10"/>
      <c r="AQ580" s="10"/>
      <c r="AR580" s="10"/>
      <c r="AS580" s="10"/>
    </row>
    <row r="581" ht="24.75" customHeight="1">
      <c r="A581" s="10"/>
      <c r="B581" s="10"/>
      <c r="C581" s="13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2"/>
      <c r="AM581" s="12"/>
      <c r="AN581" s="10"/>
      <c r="AO581" s="10"/>
      <c r="AP581" s="10"/>
      <c r="AQ581" s="10"/>
      <c r="AR581" s="10"/>
      <c r="AS581" s="10"/>
    </row>
    <row r="582" ht="24.75" customHeight="1">
      <c r="A582" s="10"/>
      <c r="B582" s="10"/>
      <c r="C582" s="13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2"/>
      <c r="AM582" s="12"/>
      <c r="AN582" s="10"/>
      <c r="AO582" s="10"/>
      <c r="AP582" s="10"/>
      <c r="AQ582" s="10"/>
      <c r="AR582" s="10"/>
      <c r="AS582" s="10"/>
    </row>
    <row r="583" ht="24.75" customHeight="1">
      <c r="A583" s="10"/>
      <c r="B583" s="10"/>
      <c r="C583" s="13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2"/>
      <c r="AM583" s="12"/>
      <c r="AN583" s="10"/>
      <c r="AO583" s="10"/>
      <c r="AP583" s="10"/>
      <c r="AQ583" s="10"/>
      <c r="AR583" s="10"/>
      <c r="AS583" s="10"/>
    </row>
    <row r="584" ht="24.75" customHeight="1">
      <c r="A584" s="10"/>
      <c r="B584" s="10"/>
      <c r="C584" s="13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2"/>
      <c r="AM584" s="12"/>
      <c r="AN584" s="10"/>
      <c r="AO584" s="10"/>
      <c r="AP584" s="10"/>
      <c r="AQ584" s="10"/>
      <c r="AR584" s="10"/>
      <c r="AS584" s="10"/>
    </row>
    <row r="585" ht="24.75" customHeight="1">
      <c r="A585" s="10"/>
      <c r="B585" s="10"/>
      <c r="C585" s="13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2"/>
      <c r="AM585" s="12"/>
      <c r="AN585" s="10"/>
      <c r="AO585" s="10"/>
      <c r="AP585" s="10"/>
      <c r="AQ585" s="10"/>
      <c r="AR585" s="10"/>
      <c r="AS585" s="10"/>
    </row>
    <row r="586" ht="24.75" customHeight="1">
      <c r="A586" s="10"/>
      <c r="B586" s="10"/>
      <c r="C586" s="13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2"/>
      <c r="AM586" s="12"/>
      <c r="AN586" s="10"/>
      <c r="AO586" s="10"/>
      <c r="AP586" s="10"/>
      <c r="AQ586" s="10"/>
      <c r="AR586" s="10"/>
      <c r="AS586" s="10"/>
    </row>
    <row r="587" ht="24.75" customHeight="1">
      <c r="A587" s="10"/>
      <c r="B587" s="10"/>
      <c r="C587" s="13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2"/>
      <c r="AM587" s="12"/>
      <c r="AN587" s="10"/>
      <c r="AO587" s="10"/>
      <c r="AP587" s="10"/>
      <c r="AQ587" s="10"/>
      <c r="AR587" s="10"/>
      <c r="AS587" s="10"/>
    </row>
    <row r="588" ht="24.75" customHeight="1">
      <c r="A588" s="10"/>
      <c r="B588" s="10"/>
      <c r="C588" s="13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2"/>
      <c r="AM588" s="12"/>
      <c r="AN588" s="10"/>
      <c r="AO588" s="10"/>
      <c r="AP588" s="10"/>
      <c r="AQ588" s="10"/>
      <c r="AR588" s="10"/>
      <c r="AS588" s="10"/>
    </row>
    <row r="589" ht="24.75" customHeight="1">
      <c r="A589" s="10"/>
      <c r="B589" s="10"/>
      <c r="C589" s="13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2"/>
      <c r="AM589" s="12"/>
      <c r="AN589" s="10"/>
      <c r="AO589" s="10"/>
      <c r="AP589" s="10"/>
      <c r="AQ589" s="10"/>
      <c r="AR589" s="10"/>
      <c r="AS589" s="10"/>
    </row>
    <row r="590" ht="24.75" customHeight="1">
      <c r="A590" s="10"/>
      <c r="B590" s="10"/>
      <c r="C590" s="13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2"/>
      <c r="AM590" s="12"/>
      <c r="AN590" s="10"/>
      <c r="AO590" s="10"/>
      <c r="AP590" s="10"/>
      <c r="AQ590" s="10"/>
      <c r="AR590" s="10"/>
      <c r="AS590" s="10"/>
    </row>
    <row r="591" ht="24.75" customHeight="1">
      <c r="A591" s="10"/>
      <c r="B591" s="10"/>
      <c r="C591" s="13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2"/>
      <c r="AM591" s="12"/>
      <c r="AN591" s="10"/>
      <c r="AO591" s="10"/>
      <c r="AP591" s="10"/>
      <c r="AQ591" s="10"/>
      <c r="AR591" s="10"/>
      <c r="AS591" s="10"/>
    </row>
    <row r="592" ht="24.75" customHeight="1">
      <c r="A592" s="10"/>
      <c r="B592" s="10"/>
      <c r="C592" s="13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2"/>
      <c r="AM592" s="12"/>
      <c r="AN592" s="10"/>
      <c r="AO592" s="10"/>
      <c r="AP592" s="10"/>
      <c r="AQ592" s="10"/>
      <c r="AR592" s="10"/>
      <c r="AS592" s="10"/>
    </row>
    <row r="593" ht="24.75" customHeight="1">
      <c r="A593" s="10"/>
      <c r="B593" s="10"/>
      <c r="C593" s="13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2"/>
      <c r="AM593" s="12"/>
      <c r="AN593" s="10"/>
      <c r="AO593" s="10"/>
      <c r="AP593" s="10"/>
      <c r="AQ593" s="10"/>
      <c r="AR593" s="10"/>
      <c r="AS593" s="10"/>
    </row>
    <row r="594" ht="24.75" customHeight="1">
      <c r="A594" s="10"/>
      <c r="B594" s="10"/>
      <c r="C594" s="13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2"/>
      <c r="AM594" s="12"/>
      <c r="AN594" s="10"/>
      <c r="AO594" s="10"/>
      <c r="AP594" s="10"/>
      <c r="AQ594" s="10"/>
      <c r="AR594" s="10"/>
      <c r="AS594" s="10"/>
    </row>
    <row r="595" ht="24.75" customHeight="1">
      <c r="A595" s="10"/>
      <c r="B595" s="10"/>
      <c r="C595" s="13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2"/>
      <c r="AM595" s="12"/>
      <c r="AN595" s="10"/>
      <c r="AO595" s="10"/>
      <c r="AP595" s="10"/>
      <c r="AQ595" s="10"/>
      <c r="AR595" s="10"/>
      <c r="AS595" s="10"/>
    </row>
    <row r="596" ht="24.75" customHeight="1">
      <c r="A596" s="10"/>
      <c r="B596" s="10"/>
      <c r="C596" s="13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2"/>
      <c r="AM596" s="12"/>
      <c r="AN596" s="10"/>
      <c r="AO596" s="10"/>
      <c r="AP596" s="10"/>
      <c r="AQ596" s="10"/>
      <c r="AR596" s="10"/>
      <c r="AS596" s="10"/>
    </row>
    <row r="597" ht="24.75" customHeight="1">
      <c r="A597" s="10"/>
      <c r="B597" s="10"/>
      <c r="C597" s="13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2"/>
      <c r="AM597" s="12"/>
      <c r="AN597" s="10"/>
      <c r="AO597" s="10"/>
      <c r="AP597" s="10"/>
      <c r="AQ597" s="10"/>
      <c r="AR597" s="10"/>
      <c r="AS597" s="10"/>
    </row>
    <row r="598" ht="24.75" customHeight="1">
      <c r="A598" s="10"/>
      <c r="B598" s="10"/>
      <c r="C598" s="13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2"/>
      <c r="AM598" s="12"/>
      <c r="AN598" s="10"/>
      <c r="AO598" s="10"/>
      <c r="AP598" s="10"/>
      <c r="AQ598" s="10"/>
      <c r="AR598" s="10"/>
      <c r="AS598" s="10"/>
    </row>
    <row r="599" ht="24.75" customHeight="1">
      <c r="A599" s="10"/>
      <c r="B599" s="10"/>
      <c r="C599" s="13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2"/>
      <c r="AM599" s="12"/>
      <c r="AN599" s="10"/>
      <c r="AO599" s="10"/>
      <c r="AP599" s="10"/>
      <c r="AQ599" s="10"/>
      <c r="AR599" s="10"/>
      <c r="AS599" s="10"/>
    </row>
    <row r="600" ht="24.75" customHeight="1">
      <c r="A600" s="10"/>
      <c r="B600" s="10"/>
      <c r="C600" s="13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2"/>
      <c r="AM600" s="12"/>
      <c r="AN600" s="10"/>
      <c r="AO600" s="10"/>
      <c r="AP600" s="10"/>
      <c r="AQ600" s="10"/>
      <c r="AR600" s="10"/>
      <c r="AS600" s="10"/>
    </row>
    <row r="601" ht="24.75" customHeight="1">
      <c r="A601" s="10"/>
      <c r="B601" s="10"/>
      <c r="C601" s="13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2"/>
      <c r="AM601" s="12"/>
      <c r="AN601" s="10"/>
      <c r="AO601" s="10"/>
      <c r="AP601" s="10"/>
      <c r="AQ601" s="10"/>
      <c r="AR601" s="10"/>
      <c r="AS601" s="10"/>
    </row>
    <row r="602" ht="24.75" customHeight="1">
      <c r="A602" s="10"/>
      <c r="B602" s="10"/>
      <c r="C602" s="13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2"/>
      <c r="AM602" s="12"/>
      <c r="AN602" s="10"/>
      <c r="AO602" s="10"/>
      <c r="AP602" s="10"/>
      <c r="AQ602" s="10"/>
      <c r="AR602" s="10"/>
      <c r="AS602" s="10"/>
    </row>
    <row r="603" ht="24.75" customHeight="1">
      <c r="A603" s="10"/>
      <c r="B603" s="10"/>
      <c r="C603" s="13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2"/>
      <c r="AM603" s="12"/>
      <c r="AN603" s="10"/>
      <c r="AO603" s="10"/>
      <c r="AP603" s="10"/>
      <c r="AQ603" s="10"/>
      <c r="AR603" s="10"/>
      <c r="AS603" s="10"/>
    </row>
    <row r="604" ht="24.75" customHeight="1">
      <c r="A604" s="10"/>
      <c r="B604" s="10"/>
      <c r="C604" s="13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2"/>
      <c r="AM604" s="12"/>
      <c r="AN604" s="10"/>
      <c r="AO604" s="10"/>
      <c r="AP604" s="10"/>
      <c r="AQ604" s="10"/>
      <c r="AR604" s="10"/>
      <c r="AS604" s="10"/>
    </row>
    <row r="605" ht="24.75" customHeight="1">
      <c r="A605" s="10"/>
      <c r="B605" s="10"/>
      <c r="C605" s="13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2"/>
      <c r="AM605" s="12"/>
      <c r="AN605" s="10"/>
      <c r="AO605" s="10"/>
      <c r="AP605" s="10"/>
      <c r="AQ605" s="10"/>
      <c r="AR605" s="10"/>
      <c r="AS605" s="10"/>
    </row>
    <row r="606" ht="24.75" customHeight="1">
      <c r="A606" s="10"/>
      <c r="B606" s="10"/>
      <c r="C606" s="13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2"/>
      <c r="AM606" s="12"/>
      <c r="AN606" s="10"/>
      <c r="AO606" s="10"/>
      <c r="AP606" s="10"/>
      <c r="AQ606" s="10"/>
      <c r="AR606" s="10"/>
      <c r="AS606" s="10"/>
    </row>
    <row r="607" ht="24.75" customHeight="1">
      <c r="A607" s="10"/>
      <c r="B607" s="10"/>
      <c r="C607" s="13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2"/>
      <c r="AM607" s="12"/>
      <c r="AN607" s="10"/>
      <c r="AO607" s="10"/>
      <c r="AP607" s="10"/>
      <c r="AQ607" s="10"/>
      <c r="AR607" s="10"/>
      <c r="AS607" s="10"/>
    </row>
    <row r="608" ht="24.75" customHeight="1">
      <c r="A608" s="10"/>
      <c r="B608" s="10"/>
      <c r="C608" s="13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2"/>
      <c r="AM608" s="12"/>
      <c r="AN608" s="10"/>
      <c r="AO608" s="10"/>
      <c r="AP608" s="10"/>
      <c r="AQ608" s="10"/>
      <c r="AR608" s="10"/>
      <c r="AS608" s="10"/>
    </row>
    <row r="609" ht="24.75" customHeight="1">
      <c r="A609" s="10"/>
      <c r="B609" s="10"/>
      <c r="C609" s="13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2"/>
      <c r="AM609" s="12"/>
      <c r="AN609" s="10"/>
      <c r="AO609" s="10"/>
      <c r="AP609" s="10"/>
      <c r="AQ609" s="10"/>
      <c r="AR609" s="10"/>
      <c r="AS609" s="10"/>
    </row>
    <row r="610" ht="24.75" customHeight="1">
      <c r="A610" s="10"/>
      <c r="B610" s="10"/>
      <c r="C610" s="13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2"/>
      <c r="AM610" s="12"/>
      <c r="AN610" s="10"/>
      <c r="AO610" s="10"/>
      <c r="AP610" s="10"/>
      <c r="AQ610" s="10"/>
      <c r="AR610" s="10"/>
      <c r="AS610" s="10"/>
    </row>
    <row r="611" ht="24.75" customHeight="1">
      <c r="A611" s="10"/>
      <c r="B611" s="10"/>
      <c r="C611" s="13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2"/>
      <c r="AM611" s="12"/>
      <c r="AN611" s="10"/>
      <c r="AO611" s="10"/>
      <c r="AP611" s="10"/>
      <c r="AQ611" s="10"/>
      <c r="AR611" s="10"/>
      <c r="AS611" s="10"/>
    </row>
    <row r="612" ht="24.75" customHeight="1">
      <c r="A612" s="10"/>
      <c r="B612" s="10"/>
      <c r="C612" s="13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2"/>
      <c r="AM612" s="12"/>
      <c r="AN612" s="10"/>
      <c r="AO612" s="10"/>
      <c r="AP612" s="10"/>
      <c r="AQ612" s="10"/>
      <c r="AR612" s="10"/>
      <c r="AS612" s="10"/>
    </row>
    <row r="613" ht="24.75" customHeight="1">
      <c r="A613" s="10"/>
      <c r="B613" s="10"/>
      <c r="C613" s="13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2"/>
      <c r="AM613" s="12"/>
      <c r="AN613" s="10"/>
      <c r="AO613" s="10"/>
      <c r="AP613" s="10"/>
      <c r="AQ613" s="10"/>
      <c r="AR613" s="10"/>
      <c r="AS613" s="10"/>
    </row>
    <row r="614" ht="24.75" customHeight="1">
      <c r="A614" s="10"/>
      <c r="B614" s="10"/>
      <c r="C614" s="13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2"/>
      <c r="AM614" s="12"/>
      <c r="AN614" s="10"/>
      <c r="AO614" s="10"/>
      <c r="AP614" s="10"/>
      <c r="AQ614" s="10"/>
      <c r="AR614" s="10"/>
      <c r="AS614" s="10"/>
    </row>
    <row r="615" ht="24.75" customHeight="1">
      <c r="A615" s="10"/>
      <c r="B615" s="10"/>
      <c r="C615" s="13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2"/>
      <c r="AM615" s="12"/>
      <c r="AN615" s="10"/>
      <c r="AO615" s="10"/>
      <c r="AP615" s="10"/>
      <c r="AQ615" s="10"/>
      <c r="AR615" s="10"/>
      <c r="AS615" s="10"/>
    </row>
    <row r="616" ht="24.75" customHeight="1">
      <c r="A616" s="10"/>
      <c r="B616" s="10"/>
      <c r="C616" s="13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2"/>
      <c r="AM616" s="12"/>
      <c r="AN616" s="10"/>
      <c r="AO616" s="10"/>
      <c r="AP616" s="10"/>
      <c r="AQ616" s="10"/>
      <c r="AR616" s="10"/>
      <c r="AS616" s="10"/>
    </row>
    <row r="617" ht="24.75" customHeight="1">
      <c r="A617" s="10"/>
      <c r="B617" s="10"/>
      <c r="C617" s="13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2"/>
      <c r="AM617" s="12"/>
      <c r="AN617" s="10"/>
      <c r="AO617" s="10"/>
      <c r="AP617" s="10"/>
      <c r="AQ617" s="10"/>
      <c r="AR617" s="10"/>
      <c r="AS617" s="10"/>
    </row>
    <row r="618" ht="24.75" customHeight="1">
      <c r="A618" s="10"/>
      <c r="B618" s="10"/>
      <c r="C618" s="13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2"/>
      <c r="AM618" s="12"/>
      <c r="AN618" s="10"/>
      <c r="AO618" s="10"/>
      <c r="AP618" s="10"/>
      <c r="AQ618" s="10"/>
      <c r="AR618" s="10"/>
      <c r="AS618" s="10"/>
    </row>
    <row r="619" ht="24.75" customHeight="1">
      <c r="A619" s="10"/>
      <c r="B619" s="10"/>
      <c r="C619" s="13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2"/>
      <c r="AM619" s="12"/>
      <c r="AN619" s="10"/>
      <c r="AO619" s="10"/>
      <c r="AP619" s="10"/>
      <c r="AQ619" s="10"/>
      <c r="AR619" s="10"/>
      <c r="AS619" s="10"/>
    </row>
    <row r="620" ht="24.75" customHeight="1">
      <c r="A620" s="10"/>
      <c r="B620" s="10"/>
      <c r="C620" s="13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2"/>
      <c r="AM620" s="12"/>
      <c r="AN620" s="10"/>
      <c r="AO620" s="10"/>
      <c r="AP620" s="10"/>
      <c r="AQ620" s="10"/>
      <c r="AR620" s="10"/>
      <c r="AS620" s="10"/>
    </row>
    <row r="621" ht="24.75" customHeight="1">
      <c r="A621" s="10"/>
      <c r="B621" s="10"/>
      <c r="C621" s="13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2"/>
      <c r="AM621" s="12"/>
      <c r="AN621" s="10"/>
      <c r="AO621" s="10"/>
      <c r="AP621" s="10"/>
      <c r="AQ621" s="10"/>
      <c r="AR621" s="10"/>
      <c r="AS621" s="10"/>
    </row>
    <row r="622" ht="24.75" customHeight="1">
      <c r="A622" s="10"/>
      <c r="B622" s="10"/>
      <c r="C622" s="13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2"/>
      <c r="AM622" s="12"/>
      <c r="AN622" s="10"/>
      <c r="AO622" s="10"/>
      <c r="AP622" s="10"/>
      <c r="AQ622" s="10"/>
      <c r="AR622" s="10"/>
      <c r="AS622" s="10"/>
    </row>
    <row r="623" ht="24.75" customHeight="1">
      <c r="A623" s="10"/>
      <c r="B623" s="10"/>
      <c r="C623" s="13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2"/>
      <c r="AM623" s="12"/>
      <c r="AN623" s="10"/>
      <c r="AO623" s="10"/>
      <c r="AP623" s="10"/>
      <c r="AQ623" s="10"/>
      <c r="AR623" s="10"/>
      <c r="AS623" s="10"/>
    </row>
    <row r="624" ht="24.75" customHeight="1">
      <c r="A624" s="10"/>
      <c r="B624" s="10"/>
      <c r="C624" s="13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2"/>
      <c r="AM624" s="12"/>
      <c r="AN624" s="10"/>
      <c r="AO624" s="10"/>
      <c r="AP624" s="10"/>
      <c r="AQ624" s="10"/>
      <c r="AR624" s="10"/>
      <c r="AS624" s="10"/>
    </row>
    <row r="625" ht="24.75" customHeight="1">
      <c r="A625" s="10"/>
      <c r="B625" s="10"/>
      <c r="C625" s="13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2"/>
      <c r="AM625" s="12"/>
      <c r="AN625" s="10"/>
      <c r="AO625" s="10"/>
      <c r="AP625" s="10"/>
      <c r="AQ625" s="10"/>
      <c r="AR625" s="10"/>
      <c r="AS625" s="10"/>
    </row>
    <row r="626" ht="24.75" customHeight="1">
      <c r="A626" s="10"/>
      <c r="B626" s="10"/>
      <c r="C626" s="13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2"/>
      <c r="AM626" s="12"/>
      <c r="AN626" s="10"/>
      <c r="AO626" s="10"/>
      <c r="AP626" s="10"/>
      <c r="AQ626" s="10"/>
      <c r="AR626" s="10"/>
      <c r="AS626" s="10"/>
    </row>
    <row r="627" ht="24.75" customHeight="1">
      <c r="A627" s="10"/>
      <c r="B627" s="10"/>
      <c r="C627" s="13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2"/>
      <c r="AM627" s="12"/>
      <c r="AN627" s="10"/>
      <c r="AO627" s="10"/>
      <c r="AP627" s="10"/>
      <c r="AQ627" s="10"/>
      <c r="AR627" s="10"/>
      <c r="AS627" s="10"/>
    </row>
    <row r="628" ht="24.75" customHeight="1">
      <c r="A628" s="10"/>
      <c r="B628" s="10"/>
      <c r="C628" s="13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2"/>
      <c r="AM628" s="12"/>
      <c r="AN628" s="10"/>
      <c r="AO628" s="10"/>
      <c r="AP628" s="10"/>
      <c r="AQ628" s="10"/>
      <c r="AR628" s="10"/>
      <c r="AS628" s="10"/>
    </row>
    <row r="629" ht="24.75" customHeight="1">
      <c r="A629" s="10"/>
      <c r="B629" s="10"/>
      <c r="C629" s="13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2"/>
      <c r="AM629" s="12"/>
      <c r="AN629" s="10"/>
      <c r="AO629" s="10"/>
      <c r="AP629" s="10"/>
      <c r="AQ629" s="10"/>
      <c r="AR629" s="10"/>
      <c r="AS629" s="10"/>
    </row>
    <row r="630" ht="24.75" customHeight="1">
      <c r="A630" s="10"/>
      <c r="B630" s="10"/>
      <c r="C630" s="13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2"/>
      <c r="AM630" s="12"/>
      <c r="AN630" s="10"/>
      <c r="AO630" s="10"/>
      <c r="AP630" s="10"/>
      <c r="AQ630" s="10"/>
      <c r="AR630" s="10"/>
      <c r="AS630" s="10"/>
    </row>
    <row r="631" ht="24.75" customHeight="1">
      <c r="A631" s="10"/>
      <c r="B631" s="10"/>
      <c r="C631" s="13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2"/>
      <c r="AM631" s="12"/>
      <c r="AN631" s="10"/>
      <c r="AO631" s="10"/>
      <c r="AP631" s="10"/>
      <c r="AQ631" s="10"/>
      <c r="AR631" s="10"/>
      <c r="AS631" s="10"/>
    </row>
    <row r="632" ht="24.75" customHeight="1">
      <c r="A632" s="10"/>
      <c r="B632" s="10"/>
      <c r="C632" s="13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2"/>
      <c r="AM632" s="12"/>
      <c r="AN632" s="10"/>
      <c r="AO632" s="10"/>
      <c r="AP632" s="10"/>
      <c r="AQ632" s="10"/>
      <c r="AR632" s="10"/>
      <c r="AS632" s="10"/>
    </row>
    <row r="633" ht="24.75" customHeight="1">
      <c r="A633" s="10"/>
      <c r="B633" s="10"/>
      <c r="C633" s="13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2"/>
      <c r="AM633" s="12"/>
      <c r="AN633" s="10"/>
      <c r="AO633" s="10"/>
      <c r="AP633" s="10"/>
      <c r="AQ633" s="10"/>
      <c r="AR633" s="10"/>
      <c r="AS633" s="10"/>
    </row>
    <row r="634" ht="24.75" customHeight="1">
      <c r="A634" s="10"/>
      <c r="B634" s="10"/>
      <c r="C634" s="13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2"/>
      <c r="AM634" s="12"/>
      <c r="AN634" s="10"/>
      <c r="AO634" s="10"/>
      <c r="AP634" s="10"/>
      <c r="AQ634" s="10"/>
      <c r="AR634" s="10"/>
      <c r="AS634" s="10"/>
    </row>
    <row r="635" ht="24.75" customHeight="1">
      <c r="A635" s="10"/>
      <c r="B635" s="10"/>
      <c r="C635" s="13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2"/>
      <c r="AM635" s="12"/>
      <c r="AN635" s="10"/>
      <c r="AO635" s="10"/>
      <c r="AP635" s="10"/>
      <c r="AQ635" s="10"/>
      <c r="AR635" s="10"/>
      <c r="AS635" s="10"/>
    </row>
    <row r="636" ht="24.75" customHeight="1">
      <c r="A636" s="10"/>
      <c r="B636" s="10"/>
      <c r="C636" s="13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2"/>
      <c r="AM636" s="12"/>
      <c r="AN636" s="10"/>
      <c r="AO636" s="10"/>
      <c r="AP636" s="10"/>
      <c r="AQ636" s="10"/>
      <c r="AR636" s="10"/>
      <c r="AS636" s="10"/>
    </row>
    <row r="637" ht="24.75" customHeight="1">
      <c r="A637" s="10"/>
      <c r="B637" s="10"/>
      <c r="C637" s="13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2"/>
      <c r="AM637" s="12"/>
      <c r="AN637" s="10"/>
      <c r="AO637" s="10"/>
      <c r="AP637" s="10"/>
      <c r="AQ637" s="10"/>
      <c r="AR637" s="10"/>
      <c r="AS637" s="10"/>
    </row>
    <row r="638" ht="24.75" customHeight="1">
      <c r="A638" s="10"/>
      <c r="B638" s="10"/>
      <c r="C638" s="13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2"/>
      <c r="AM638" s="12"/>
      <c r="AN638" s="10"/>
      <c r="AO638" s="10"/>
      <c r="AP638" s="10"/>
      <c r="AQ638" s="10"/>
      <c r="AR638" s="10"/>
      <c r="AS638" s="10"/>
    </row>
    <row r="639" ht="24.75" customHeight="1">
      <c r="A639" s="10"/>
      <c r="B639" s="10"/>
      <c r="C639" s="13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2"/>
      <c r="AM639" s="12"/>
      <c r="AN639" s="10"/>
      <c r="AO639" s="10"/>
      <c r="AP639" s="10"/>
      <c r="AQ639" s="10"/>
      <c r="AR639" s="10"/>
      <c r="AS639" s="10"/>
    </row>
    <row r="640" ht="24.75" customHeight="1">
      <c r="A640" s="10"/>
      <c r="B640" s="10"/>
      <c r="C640" s="13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2"/>
      <c r="AM640" s="12"/>
      <c r="AN640" s="10"/>
      <c r="AO640" s="10"/>
      <c r="AP640" s="10"/>
      <c r="AQ640" s="10"/>
      <c r="AR640" s="10"/>
      <c r="AS640" s="10"/>
    </row>
    <row r="641" ht="24.75" customHeight="1">
      <c r="A641" s="10"/>
      <c r="B641" s="10"/>
      <c r="C641" s="13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2"/>
      <c r="AM641" s="12"/>
      <c r="AN641" s="10"/>
      <c r="AO641" s="10"/>
      <c r="AP641" s="10"/>
      <c r="AQ641" s="10"/>
      <c r="AR641" s="10"/>
      <c r="AS641" s="10"/>
    </row>
    <row r="642" ht="24.75" customHeight="1">
      <c r="A642" s="10"/>
      <c r="B642" s="10"/>
      <c r="C642" s="13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2"/>
      <c r="AM642" s="12"/>
      <c r="AN642" s="10"/>
      <c r="AO642" s="10"/>
      <c r="AP642" s="10"/>
      <c r="AQ642" s="10"/>
      <c r="AR642" s="10"/>
      <c r="AS642" s="10"/>
    </row>
    <row r="643" ht="24.75" customHeight="1">
      <c r="A643" s="10"/>
      <c r="B643" s="10"/>
      <c r="C643" s="13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2"/>
      <c r="AM643" s="12"/>
      <c r="AN643" s="10"/>
      <c r="AO643" s="10"/>
      <c r="AP643" s="10"/>
      <c r="AQ643" s="10"/>
      <c r="AR643" s="10"/>
      <c r="AS643" s="10"/>
    </row>
    <row r="644" ht="24.75" customHeight="1">
      <c r="A644" s="10"/>
      <c r="B644" s="10"/>
      <c r="C644" s="13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2"/>
      <c r="AM644" s="12"/>
      <c r="AN644" s="10"/>
      <c r="AO644" s="10"/>
      <c r="AP644" s="10"/>
      <c r="AQ644" s="10"/>
      <c r="AR644" s="10"/>
      <c r="AS644" s="10"/>
    </row>
    <row r="645" ht="24.75" customHeight="1">
      <c r="A645" s="10"/>
      <c r="B645" s="10"/>
      <c r="C645" s="13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2"/>
      <c r="AM645" s="12"/>
      <c r="AN645" s="10"/>
      <c r="AO645" s="10"/>
      <c r="AP645" s="10"/>
      <c r="AQ645" s="10"/>
      <c r="AR645" s="10"/>
      <c r="AS645" s="10"/>
    </row>
    <row r="646" ht="24.75" customHeight="1">
      <c r="A646" s="10"/>
      <c r="B646" s="10"/>
      <c r="C646" s="13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2"/>
      <c r="AM646" s="12"/>
      <c r="AN646" s="10"/>
      <c r="AO646" s="10"/>
      <c r="AP646" s="10"/>
      <c r="AQ646" s="10"/>
      <c r="AR646" s="10"/>
      <c r="AS646" s="10"/>
    </row>
    <row r="647" ht="24.75" customHeight="1">
      <c r="A647" s="10"/>
      <c r="B647" s="10"/>
      <c r="C647" s="13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2"/>
      <c r="AM647" s="12"/>
      <c r="AN647" s="10"/>
      <c r="AO647" s="10"/>
      <c r="AP647" s="10"/>
      <c r="AQ647" s="10"/>
      <c r="AR647" s="10"/>
      <c r="AS647" s="10"/>
    </row>
    <row r="648" ht="24.75" customHeight="1">
      <c r="A648" s="10"/>
      <c r="B648" s="10"/>
      <c r="C648" s="13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2"/>
      <c r="AM648" s="12"/>
      <c r="AN648" s="10"/>
      <c r="AO648" s="10"/>
      <c r="AP648" s="10"/>
      <c r="AQ648" s="10"/>
      <c r="AR648" s="10"/>
      <c r="AS648" s="10"/>
    </row>
    <row r="649" ht="24.75" customHeight="1">
      <c r="A649" s="10"/>
      <c r="B649" s="10"/>
      <c r="C649" s="13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2"/>
      <c r="AM649" s="12"/>
      <c r="AN649" s="10"/>
      <c r="AO649" s="10"/>
      <c r="AP649" s="10"/>
      <c r="AQ649" s="10"/>
      <c r="AR649" s="10"/>
      <c r="AS649" s="10"/>
    </row>
    <row r="650" ht="24.75" customHeight="1">
      <c r="A650" s="10"/>
      <c r="B650" s="10"/>
      <c r="C650" s="13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2"/>
      <c r="AM650" s="12"/>
      <c r="AN650" s="10"/>
      <c r="AO650" s="10"/>
      <c r="AP650" s="10"/>
      <c r="AQ650" s="10"/>
      <c r="AR650" s="10"/>
      <c r="AS650" s="10"/>
    </row>
    <row r="651" ht="24.75" customHeight="1">
      <c r="A651" s="10"/>
      <c r="B651" s="10"/>
      <c r="C651" s="13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2"/>
      <c r="AM651" s="12"/>
      <c r="AN651" s="10"/>
      <c r="AO651" s="10"/>
      <c r="AP651" s="10"/>
      <c r="AQ651" s="10"/>
      <c r="AR651" s="10"/>
      <c r="AS651" s="10"/>
    </row>
    <row r="652" ht="24.75" customHeight="1">
      <c r="A652" s="10"/>
      <c r="B652" s="10"/>
      <c r="C652" s="13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2"/>
      <c r="AM652" s="12"/>
      <c r="AN652" s="10"/>
      <c r="AO652" s="10"/>
      <c r="AP652" s="10"/>
      <c r="AQ652" s="10"/>
      <c r="AR652" s="10"/>
      <c r="AS652" s="10"/>
    </row>
    <row r="653" ht="24.75" customHeight="1">
      <c r="A653" s="10"/>
      <c r="B653" s="10"/>
      <c r="C653" s="13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2"/>
      <c r="AM653" s="12"/>
      <c r="AN653" s="10"/>
      <c r="AO653" s="10"/>
      <c r="AP653" s="10"/>
      <c r="AQ653" s="10"/>
      <c r="AR653" s="10"/>
      <c r="AS653" s="10"/>
    </row>
    <row r="654" ht="24.75" customHeight="1">
      <c r="A654" s="10"/>
      <c r="B654" s="10"/>
      <c r="C654" s="13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2"/>
      <c r="AM654" s="12"/>
      <c r="AN654" s="10"/>
      <c r="AO654" s="10"/>
      <c r="AP654" s="10"/>
      <c r="AQ654" s="10"/>
      <c r="AR654" s="10"/>
      <c r="AS654" s="10"/>
    </row>
    <row r="655" ht="24.75" customHeight="1">
      <c r="A655" s="10"/>
      <c r="B655" s="10"/>
      <c r="C655" s="13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2"/>
      <c r="AM655" s="12"/>
      <c r="AN655" s="10"/>
      <c r="AO655" s="10"/>
      <c r="AP655" s="10"/>
      <c r="AQ655" s="10"/>
      <c r="AR655" s="10"/>
      <c r="AS655" s="10"/>
    </row>
    <row r="656" ht="24.75" customHeight="1">
      <c r="A656" s="10"/>
      <c r="B656" s="10"/>
      <c r="C656" s="13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2"/>
      <c r="AM656" s="12"/>
      <c r="AN656" s="10"/>
      <c r="AO656" s="10"/>
      <c r="AP656" s="10"/>
      <c r="AQ656" s="10"/>
      <c r="AR656" s="10"/>
      <c r="AS656" s="10"/>
    </row>
    <row r="657" ht="24.75" customHeight="1">
      <c r="A657" s="10"/>
      <c r="B657" s="10"/>
      <c r="C657" s="13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2"/>
      <c r="AM657" s="12"/>
      <c r="AN657" s="10"/>
      <c r="AO657" s="10"/>
      <c r="AP657" s="10"/>
      <c r="AQ657" s="10"/>
      <c r="AR657" s="10"/>
      <c r="AS657" s="10"/>
    </row>
    <row r="658" ht="24.75" customHeight="1">
      <c r="A658" s="10"/>
      <c r="B658" s="10"/>
      <c r="C658" s="13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2"/>
      <c r="AM658" s="12"/>
      <c r="AN658" s="10"/>
      <c r="AO658" s="10"/>
      <c r="AP658" s="10"/>
      <c r="AQ658" s="10"/>
      <c r="AR658" s="10"/>
      <c r="AS658" s="10"/>
    </row>
    <row r="659" ht="24.75" customHeight="1">
      <c r="A659" s="10"/>
      <c r="B659" s="10"/>
      <c r="C659" s="13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2"/>
      <c r="AM659" s="12"/>
      <c r="AN659" s="10"/>
      <c r="AO659" s="10"/>
      <c r="AP659" s="10"/>
      <c r="AQ659" s="10"/>
      <c r="AR659" s="10"/>
      <c r="AS659" s="10"/>
    </row>
    <row r="660" ht="24.75" customHeight="1">
      <c r="A660" s="10"/>
      <c r="B660" s="10"/>
      <c r="C660" s="13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2"/>
      <c r="AM660" s="12"/>
      <c r="AN660" s="10"/>
      <c r="AO660" s="10"/>
      <c r="AP660" s="10"/>
      <c r="AQ660" s="10"/>
      <c r="AR660" s="10"/>
      <c r="AS660" s="10"/>
    </row>
    <row r="661" ht="24.75" customHeight="1">
      <c r="A661" s="10"/>
      <c r="B661" s="10"/>
      <c r="C661" s="13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2"/>
      <c r="AM661" s="12"/>
      <c r="AN661" s="10"/>
      <c r="AO661" s="10"/>
      <c r="AP661" s="10"/>
      <c r="AQ661" s="10"/>
      <c r="AR661" s="10"/>
      <c r="AS661" s="10"/>
    </row>
    <row r="662" ht="24.75" customHeight="1">
      <c r="A662" s="10"/>
      <c r="B662" s="10"/>
      <c r="C662" s="13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2"/>
      <c r="AM662" s="12"/>
      <c r="AN662" s="10"/>
      <c r="AO662" s="10"/>
      <c r="AP662" s="10"/>
      <c r="AQ662" s="10"/>
      <c r="AR662" s="10"/>
      <c r="AS662" s="10"/>
    </row>
    <row r="663" ht="24.75" customHeight="1">
      <c r="A663" s="10"/>
      <c r="B663" s="10"/>
      <c r="C663" s="13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2"/>
      <c r="AM663" s="12"/>
      <c r="AN663" s="10"/>
      <c r="AO663" s="10"/>
      <c r="AP663" s="10"/>
      <c r="AQ663" s="10"/>
      <c r="AR663" s="10"/>
      <c r="AS663" s="10"/>
    </row>
    <row r="664" ht="24.75" customHeight="1">
      <c r="A664" s="10"/>
      <c r="B664" s="10"/>
      <c r="C664" s="13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2"/>
      <c r="AM664" s="12"/>
      <c r="AN664" s="10"/>
      <c r="AO664" s="10"/>
      <c r="AP664" s="10"/>
      <c r="AQ664" s="10"/>
      <c r="AR664" s="10"/>
      <c r="AS664" s="10"/>
    </row>
    <row r="665" ht="24.75" customHeight="1">
      <c r="A665" s="10"/>
      <c r="B665" s="10"/>
      <c r="C665" s="13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2"/>
      <c r="AM665" s="12"/>
      <c r="AN665" s="10"/>
      <c r="AO665" s="10"/>
      <c r="AP665" s="10"/>
      <c r="AQ665" s="10"/>
      <c r="AR665" s="10"/>
      <c r="AS665" s="10"/>
    </row>
    <row r="666" ht="24.75" customHeight="1">
      <c r="A666" s="10"/>
      <c r="B666" s="10"/>
      <c r="C666" s="13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2"/>
      <c r="AM666" s="12"/>
      <c r="AN666" s="10"/>
      <c r="AO666" s="10"/>
      <c r="AP666" s="10"/>
      <c r="AQ666" s="10"/>
      <c r="AR666" s="10"/>
      <c r="AS666" s="10"/>
    </row>
    <row r="667" ht="24.75" customHeight="1">
      <c r="A667" s="10"/>
      <c r="B667" s="10"/>
      <c r="C667" s="13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2"/>
      <c r="AM667" s="12"/>
      <c r="AN667" s="10"/>
      <c r="AO667" s="10"/>
      <c r="AP667" s="10"/>
      <c r="AQ667" s="10"/>
      <c r="AR667" s="10"/>
      <c r="AS667" s="10"/>
    </row>
    <row r="668" ht="24.75" customHeight="1">
      <c r="A668" s="10"/>
      <c r="B668" s="10"/>
      <c r="C668" s="13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2"/>
      <c r="AM668" s="12"/>
      <c r="AN668" s="10"/>
      <c r="AO668" s="10"/>
      <c r="AP668" s="10"/>
      <c r="AQ668" s="10"/>
      <c r="AR668" s="10"/>
      <c r="AS668" s="10"/>
    </row>
    <row r="669" ht="24.75" customHeight="1">
      <c r="A669" s="10"/>
      <c r="B669" s="10"/>
      <c r="C669" s="13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2"/>
      <c r="AM669" s="12"/>
      <c r="AN669" s="10"/>
      <c r="AO669" s="10"/>
      <c r="AP669" s="10"/>
      <c r="AQ669" s="10"/>
      <c r="AR669" s="10"/>
      <c r="AS669" s="10"/>
    </row>
    <row r="670" ht="24.75" customHeight="1">
      <c r="A670" s="10"/>
      <c r="B670" s="10"/>
      <c r="C670" s="13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2"/>
      <c r="AM670" s="12"/>
      <c r="AN670" s="10"/>
      <c r="AO670" s="10"/>
      <c r="AP670" s="10"/>
      <c r="AQ670" s="10"/>
      <c r="AR670" s="10"/>
      <c r="AS670" s="10"/>
    </row>
    <row r="671" ht="24.75" customHeight="1">
      <c r="A671" s="10"/>
      <c r="B671" s="10"/>
      <c r="C671" s="13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2"/>
      <c r="AM671" s="12"/>
      <c r="AN671" s="10"/>
      <c r="AO671" s="10"/>
      <c r="AP671" s="10"/>
      <c r="AQ671" s="10"/>
      <c r="AR671" s="10"/>
      <c r="AS671" s="10"/>
    </row>
    <row r="672" ht="24.75" customHeight="1">
      <c r="A672" s="10"/>
      <c r="B672" s="10"/>
      <c r="C672" s="13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2"/>
      <c r="AM672" s="12"/>
      <c r="AN672" s="10"/>
      <c r="AO672" s="10"/>
      <c r="AP672" s="10"/>
      <c r="AQ672" s="10"/>
      <c r="AR672" s="10"/>
      <c r="AS672" s="10"/>
    </row>
    <row r="673" ht="24.75" customHeight="1">
      <c r="A673" s="10"/>
      <c r="B673" s="10"/>
      <c r="C673" s="13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2"/>
      <c r="AM673" s="12"/>
      <c r="AN673" s="10"/>
      <c r="AO673" s="10"/>
      <c r="AP673" s="10"/>
      <c r="AQ673" s="10"/>
      <c r="AR673" s="10"/>
      <c r="AS673" s="10"/>
    </row>
    <row r="674" ht="24.75" customHeight="1">
      <c r="A674" s="10"/>
      <c r="B674" s="10"/>
      <c r="C674" s="13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2"/>
      <c r="AM674" s="12"/>
      <c r="AN674" s="10"/>
      <c r="AO674" s="10"/>
      <c r="AP674" s="10"/>
      <c r="AQ674" s="10"/>
      <c r="AR674" s="10"/>
      <c r="AS674" s="10"/>
    </row>
    <row r="675" ht="24.75" customHeight="1">
      <c r="A675" s="10"/>
      <c r="B675" s="10"/>
      <c r="C675" s="13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2"/>
      <c r="AM675" s="12"/>
      <c r="AN675" s="10"/>
      <c r="AO675" s="10"/>
      <c r="AP675" s="10"/>
      <c r="AQ675" s="10"/>
      <c r="AR675" s="10"/>
      <c r="AS675" s="10"/>
    </row>
    <row r="676" ht="24.75" customHeight="1">
      <c r="A676" s="10"/>
      <c r="B676" s="10"/>
      <c r="C676" s="13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2"/>
      <c r="AM676" s="12"/>
      <c r="AN676" s="10"/>
      <c r="AO676" s="10"/>
      <c r="AP676" s="10"/>
      <c r="AQ676" s="10"/>
      <c r="AR676" s="10"/>
      <c r="AS676" s="10"/>
    </row>
    <row r="677" ht="24.75" customHeight="1">
      <c r="A677" s="10"/>
      <c r="B677" s="10"/>
      <c r="C677" s="13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2"/>
      <c r="AM677" s="12"/>
      <c r="AN677" s="10"/>
      <c r="AO677" s="10"/>
      <c r="AP677" s="10"/>
      <c r="AQ677" s="10"/>
      <c r="AR677" s="10"/>
      <c r="AS677" s="10"/>
    </row>
    <row r="678" ht="24.75" customHeight="1">
      <c r="A678" s="10"/>
      <c r="B678" s="10"/>
      <c r="C678" s="13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2"/>
      <c r="AM678" s="12"/>
      <c r="AN678" s="10"/>
      <c r="AO678" s="10"/>
      <c r="AP678" s="10"/>
      <c r="AQ678" s="10"/>
      <c r="AR678" s="10"/>
      <c r="AS678" s="10"/>
    </row>
    <row r="679" ht="24.75" customHeight="1">
      <c r="A679" s="10"/>
      <c r="B679" s="10"/>
      <c r="C679" s="13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2"/>
      <c r="AM679" s="12"/>
      <c r="AN679" s="10"/>
      <c r="AO679" s="10"/>
      <c r="AP679" s="10"/>
      <c r="AQ679" s="10"/>
      <c r="AR679" s="10"/>
      <c r="AS679" s="10"/>
    </row>
    <row r="680" ht="24.75" customHeight="1">
      <c r="A680" s="10"/>
      <c r="B680" s="10"/>
      <c r="C680" s="13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2"/>
      <c r="AM680" s="12"/>
      <c r="AN680" s="10"/>
      <c r="AO680" s="10"/>
      <c r="AP680" s="10"/>
      <c r="AQ680" s="10"/>
      <c r="AR680" s="10"/>
      <c r="AS680" s="10"/>
    </row>
    <row r="681" ht="24.75" customHeight="1">
      <c r="A681" s="10"/>
      <c r="B681" s="10"/>
      <c r="C681" s="13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2"/>
      <c r="AM681" s="12"/>
      <c r="AN681" s="10"/>
      <c r="AO681" s="10"/>
      <c r="AP681" s="10"/>
      <c r="AQ681" s="10"/>
      <c r="AR681" s="10"/>
      <c r="AS681" s="10"/>
    </row>
    <row r="682" ht="24.75" customHeight="1">
      <c r="A682" s="10"/>
      <c r="B682" s="10"/>
      <c r="C682" s="13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2"/>
      <c r="AM682" s="12"/>
      <c r="AN682" s="10"/>
      <c r="AO682" s="10"/>
      <c r="AP682" s="10"/>
      <c r="AQ682" s="10"/>
      <c r="AR682" s="10"/>
      <c r="AS682" s="10"/>
    </row>
    <row r="683" ht="24.75" customHeight="1">
      <c r="A683" s="10"/>
      <c r="B683" s="10"/>
      <c r="C683" s="13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2"/>
      <c r="AM683" s="12"/>
      <c r="AN683" s="10"/>
      <c r="AO683" s="10"/>
      <c r="AP683" s="10"/>
      <c r="AQ683" s="10"/>
      <c r="AR683" s="10"/>
      <c r="AS683" s="10"/>
    </row>
    <row r="684" ht="24.75" customHeight="1">
      <c r="A684" s="10"/>
      <c r="B684" s="10"/>
      <c r="C684" s="13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2"/>
      <c r="AM684" s="12"/>
      <c r="AN684" s="10"/>
      <c r="AO684" s="10"/>
      <c r="AP684" s="10"/>
      <c r="AQ684" s="10"/>
      <c r="AR684" s="10"/>
      <c r="AS684" s="10"/>
    </row>
    <row r="685" ht="24.75" customHeight="1">
      <c r="A685" s="10"/>
      <c r="B685" s="10"/>
      <c r="C685" s="13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2"/>
      <c r="AM685" s="12"/>
      <c r="AN685" s="10"/>
      <c r="AO685" s="10"/>
      <c r="AP685" s="10"/>
      <c r="AQ685" s="10"/>
      <c r="AR685" s="10"/>
      <c r="AS685" s="10"/>
    </row>
    <row r="686" ht="24.75" customHeight="1">
      <c r="A686" s="10"/>
      <c r="B686" s="10"/>
      <c r="C686" s="13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2"/>
      <c r="AM686" s="12"/>
      <c r="AN686" s="10"/>
      <c r="AO686" s="10"/>
      <c r="AP686" s="10"/>
      <c r="AQ686" s="10"/>
      <c r="AR686" s="10"/>
      <c r="AS686" s="10"/>
    </row>
    <row r="687" ht="24.75" customHeight="1">
      <c r="A687" s="10"/>
      <c r="B687" s="10"/>
      <c r="C687" s="13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2"/>
      <c r="AM687" s="12"/>
      <c r="AN687" s="10"/>
      <c r="AO687" s="10"/>
      <c r="AP687" s="10"/>
      <c r="AQ687" s="10"/>
      <c r="AR687" s="10"/>
      <c r="AS687" s="10"/>
    </row>
    <row r="688" ht="24.75" customHeight="1">
      <c r="A688" s="10"/>
      <c r="B688" s="10"/>
      <c r="C688" s="13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2"/>
      <c r="AM688" s="12"/>
      <c r="AN688" s="10"/>
      <c r="AO688" s="10"/>
      <c r="AP688" s="10"/>
      <c r="AQ688" s="10"/>
      <c r="AR688" s="10"/>
      <c r="AS688" s="10"/>
    </row>
    <row r="689" ht="24.75" customHeight="1">
      <c r="A689" s="10"/>
      <c r="B689" s="10"/>
      <c r="C689" s="13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2"/>
      <c r="AM689" s="12"/>
      <c r="AN689" s="10"/>
      <c r="AO689" s="10"/>
      <c r="AP689" s="10"/>
      <c r="AQ689" s="10"/>
      <c r="AR689" s="10"/>
      <c r="AS689" s="10"/>
    </row>
    <row r="690" ht="24.75" customHeight="1">
      <c r="A690" s="10"/>
      <c r="B690" s="10"/>
      <c r="C690" s="13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2"/>
      <c r="AM690" s="12"/>
      <c r="AN690" s="10"/>
      <c r="AO690" s="10"/>
      <c r="AP690" s="10"/>
      <c r="AQ690" s="10"/>
      <c r="AR690" s="10"/>
      <c r="AS690" s="10"/>
    </row>
    <row r="691" ht="24.75" customHeight="1">
      <c r="A691" s="10"/>
      <c r="B691" s="10"/>
      <c r="C691" s="13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2"/>
      <c r="AM691" s="12"/>
      <c r="AN691" s="10"/>
      <c r="AO691" s="10"/>
      <c r="AP691" s="10"/>
      <c r="AQ691" s="10"/>
      <c r="AR691" s="10"/>
      <c r="AS691" s="10"/>
    </row>
    <row r="692" ht="24.75" customHeight="1">
      <c r="A692" s="10"/>
      <c r="B692" s="10"/>
      <c r="C692" s="13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2"/>
      <c r="AM692" s="12"/>
      <c r="AN692" s="10"/>
      <c r="AO692" s="10"/>
      <c r="AP692" s="10"/>
      <c r="AQ692" s="10"/>
      <c r="AR692" s="10"/>
      <c r="AS692" s="10"/>
    </row>
    <row r="693" ht="24.75" customHeight="1">
      <c r="A693" s="10"/>
      <c r="B693" s="10"/>
      <c r="C693" s="13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2"/>
      <c r="AM693" s="12"/>
      <c r="AN693" s="10"/>
      <c r="AO693" s="10"/>
      <c r="AP693" s="10"/>
      <c r="AQ693" s="10"/>
      <c r="AR693" s="10"/>
      <c r="AS693" s="10"/>
    </row>
    <row r="694" ht="24.75" customHeight="1">
      <c r="A694" s="10"/>
      <c r="B694" s="10"/>
      <c r="C694" s="13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2"/>
      <c r="AM694" s="12"/>
      <c r="AN694" s="10"/>
      <c r="AO694" s="10"/>
      <c r="AP694" s="10"/>
      <c r="AQ694" s="10"/>
      <c r="AR694" s="10"/>
      <c r="AS694" s="10"/>
    </row>
    <row r="695" ht="24.75" customHeight="1">
      <c r="A695" s="10"/>
      <c r="B695" s="10"/>
      <c r="C695" s="13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2"/>
      <c r="AM695" s="12"/>
      <c r="AN695" s="10"/>
      <c r="AO695" s="10"/>
      <c r="AP695" s="10"/>
      <c r="AQ695" s="10"/>
      <c r="AR695" s="10"/>
      <c r="AS695" s="10"/>
    </row>
    <row r="696" ht="24.75" customHeight="1">
      <c r="A696" s="10"/>
      <c r="B696" s="10"/>
      <c r="C696" s="13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2"/>
      <c r="AM696" s="12"/>
      <c r="AN696" s="10"/>
      <c r="AO696" s="10"/>
      <c r="AP696" s="10"/>
      <c r="AQ696" s="10"/>
      <c r="AR696" s="10"/>
      <c r="AS696" s="10"/>
    </row>
    <row r="697" ht="24.75" customHeight="1">
      <c r="A697" s="10"/>
      <c r="B697" s="10"/>
      <c r="C697" s="13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2"/>
      <c r="AM697" s="12"/>
      <c r="AN697" s="10"/>
      <c r="AO697" s="10"/>
      <c r="AP697" s="10"/>
      <c r="AQ697" s="10"/>
      <c r="AR697" s="10"/>
      <c r="AS697" s="10"/>
    </row>
    <row r="698" ht="24.75" customHeight="1">
      <c r="A698" s="10"/>
      <c r="B698" s="10"/>
      <c r="C698" s="13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2"/>
      <c r="AM698" s="12"/>
      <c r="AN698" s="10"/>
      <c r="AO698" s="10"/>
      <c r="AP698" s="10"/>
      <c r="AQ698" s="10"/>
      <c r="AR698" s="10"/>
      <c r="AS698" s="10"/>
    </row>
    <row r="699" ht="24.75" customHeight="1">
      <c r="A699" s="10"/>
      <c r="B699" s="10"/>
      <c r="C699" s="13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2"/>
      <c r="AM699" s="12"/>
      <c r="AN699" s="10"/>
      <c r="AO699" s="10"/>
      <c r="AP699" s="10"/>
      <c r="AQ699" s="10"/>
      <c r="AR699" s="10"/>
      <c r="AS699" s="10"/>
    </row>
    <row r="700" ht="24.75" customHeight="1">
      <c r="A700" s="10"/>
      <c r="B700" s="10"/>
      <c r="C700" s="13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2"/>
      <c r="AM700" s="12"/>
      <c r="AN700" s="10"/>
      <c r="AO700" s="10"/>
      <c r="AP700" s="10"/>
      <c r="AQ700" s="10"/>
      <c r="AR700" s="10"/>
      <c r="AS700" s="10"/>
    </row>
    <row r="701" ht="24.75" customHeight="1">
      <c r="A701" s="10"/>
      <c r="B701" s="10"/>
      <c r="C701" s="13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2"/>
      <c r="AM701" s="12"/>
      <c r="AN701" s="10"/>
      <c r="AO701" s="10"/>
      <c r="AP701" s="10"/>
      <c r="AQ701" s="10"/>
      <c r="AR701" s="10"/>
      <c r="AS701" s="10"/>
    </row>
    <row r="702" ht="24.75" customHeight="1">
      <c r="A702" s="10"/>
      <c r="B702" s="10"/>
      <c r="C702" s="13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2"/>
      <c r="AM702" s="12"/>
      <c r="AN702" s="10"/>
      <c r="AO702" s="10"/>
      <c r="AP702" s="10"/>
      <c r="AQ702" s="10"/>
      <c r="AR702" s="10"/>
      <c r="AS702" s="10"/>
    </row>
    <row r="703" ht="24.75" customHeight="1">
      <c r="A703" s="10"/>
      <c r="B703" s="10"/>
      <c r="C703" s="13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2"/>
      <c r="AM703" s="12"/>
      <c r="AN703" s="10"/>
      <c r="AO703" s="10"/>
      <c r="AP703" s="10"/>
      <c r="AQ703" s="10"/>
      <c r="AR703" s="10"/>
      <c r="AS703" s="10"/>
    </row>
    <row r="704" ht="24.75" customHeight="1">
      <c r="A704" s="10"/>
      <c r="B704" s="10"/>
      <c r="C704" s="13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2"/>
      <c r="AM704" s="12"/>
      <c r="AN704" s="10"/>
      <c r="AO704" s="10"/>
      <c r="AP704" s="10"/>
      <c r="AQ704" s="10"/>
      <c r="AR704" s="10"/>
      <c r="AS704" s="10"/>
    </row>
    <row r="705" ht="24.75" customHeight="1">
      <c r="A705" s="10"/>
      <c r="B705" s="10"/>
      <c r="C705" s="13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2"/>
      <c r="AM705" s="12"/>
      <c r="AN705" s="10"/>
      <c r="AO705" s="10"/>
      <c r="AP705" s="10"/>
      <c r="AQ705" s="10"/>
      <c r="AR705" s="10"/>
      <c r="AS705" s="10"/>
    </row>
    <row r="706" ht="24.75" customHeight="1">
      <c r="A706" s="10"/>
      <c r="B706" s="10"/>
      <c r="C706" s="13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2"/>
      <c r="AM706" s="12"/>
      <c r="AN706" s="10"/>
      <c r="AO706" s="10"/>
      <c r="AP706" s="10"/>
      <c r="AQ706" s="10"/>
      <c r="AR706" s="10"/>
      <c r="AS706" s="10"/>
    </row>
    <row r="707" ht="24.75" customHeight="1">
      <c r="A707" s="10"/>
      <c r="B707" s="10"/>
      <c r="C707" s="13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2"/>
      <c r="AM707" s="12"/>
      <c r="AN707" s="10"/>
      <c r="AO707" s="10"/>
      <c r="AP707" s="10"/>
      <c r="AQ707" s="10"/>
      <c r="AR707" s="10"/>
      <c r="AS707" s="10"/>
    </row>
    <row r="708" ht="24.75" customHeight="1">
      <c r="A708" s="10"/>
      <c r="B708" s="10"/>
      <c r="C708" s="13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2"/>
      <c r="AM708" s="12"/>
      <c r="AN708" s="10"/>
      <c r="AO708" s="10"/>
      <c r="AP708" s="10"/>
      <c r="AQ708" s="10"/>
      <c r="AR708" s="10"/>
      <c r="AS708" s="10"/>
    </row>
    <row r="709" ht="24.75" customHeight="1">
      <c r="A709" s="10"/>
      <c r="B709" s="10"/>
      <c r="C709" s="13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2"/>
      <c r="AM709" s="12"/>
      <c r="AN709" s="10"/>
      <c r="AO709" s="10"/>
      <c r="AP709" s="10"/>
      <c r="AQ709" s="10"/>
      <c r="AR709" s="10"/>
      <c r="AS709" s="10"/>
    </row>
    <row r="710" ht="24.75" customHeight="1">
      <c r="A710" s="10"/>
      <c r="B710" s="10"/>
      <c r="C710" s="13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2"/>
      <c r="AM710" s="12"/>
      <c r="AN710" s="10"/>
      <c r="AO710" s="10"/>
      <c r="AP710" s="10"/>
      <c r="AQ710" s="10"/>
      <c r="AR710" s="10"/>
      <c r="AS710" s="10"/>
    </row>
    <row r="711" ht="24.75" customHeight="1">
      <c r="A711" s="10"/>
      <c r="B711" s="10"/>
      <c r="C711" s="13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2"/>
      <c r="AM711" s="12"/>
      <c r="AN711" s="10"/>
      <c r="AO711" s="10"/>
      <c r="AP711" s="10"/>
      <c r="AQ711" s="10"/>
      <c r="AR711" s="10"/>
      <c r="AS711" s="10"/>
    </row>
    <row r="712" ht="24.75" customHeight="1">
      <c r="A712" s="10"/>
      <c r="B712" s="10"/>
      <c r="C712" s="13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2"/>
      <c r="AM712" s="12"/>
      <c r="AN712" s="10"/>
      <c r="AO712" s="10"/>
      <c r="AP712" s="10"/>
      <c r="AQ712" s="10"/>
      <c r="AR712" s="10"/>
      <c r="AS712" s="10"/>
    </row>
    <row r="713" ht="24.75" customHeight="1">
      <c r="A713" s="10"/>
      <c r="B713" s="10"/>
      <c r="C713" s="13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2"/>
      <c r="AM713" s="12"/>
      <c r="AN713" s="10"/>
      <c r="AO713" s="10"/>
      <c r="AP713" s="10"/>
      <c r="AQ713" s="10"/>
      <c r="AR713" s="10"/>
      <c r="AS713" s="10"/>
    </row>
    <row r="714" ht="24.75" customHeight="1">
      <c r="A714" s="10"/>
      <c r="B714" s="10"/>
      <c r="C714" s="13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2"/>
      <c r="AM714" s="12"/>
      <c r="AN714" s="10"/>
      <c r="AO714" s="10"/>
      <c r="AP714" s="10"/>
      <c r="AQ714" s="10"/>
      <c r="AR714" s="10"/>
      <c r="AS714" s="10"/>
    </row>
    <row r="715" ht="24.75" customHeight="1">
      <c r="A715" s="10"/>
      <c r="B715" s="10"/>
      <c r="C715" s="13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2"/>
      <c r="AM715" s="12"/>
      <c r="AN715" s="10"/>
      <c r="AO715" s="10"/>
      <c r="AP715" s="10"/>
      <c r="AQ715" s="10"/>
      <c r="AR715" s="10"/>
      <c r="AS715" s="10"/>
    </row>
    <row r="716" ht="24.75" customHeight="1">
      <c r="A716" s="10"/>
      <c r="B716" s="10"/>
      <c r="C716" s="13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2"/>
      <c r="AM716" s="12"/>
      <c r="AN716" s="10"/>
      <c r="AO716" s="10"/>
      <c r="AP716" s="10"/>
      <c r="AQ716" s="10"/>
      <c r="AR716" s="10"/>
      <c r="AS716" s="10"/>
    </row>
    <row r="717" ht="24.75" customHeight="1">
      <c r="A717" s="10"/>
      <c r="B717" s="10"/>
      <c r="C717" s="13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2"/>
      <c r="AM717" s="12"/>
      <c r="AN717" s="10"/>
      <c r="AO717" s="10"/>
      <c r="AP717" s="10"/>
      <c r="AQ717" s="10"/>
      <c r="AR717" s="10"/>
      <c r="AS717" s="10"/>
    </row>
    <row r="718" ht="24.75" customHeight="1">
      <c r="A718" s="10"/>
      <c r="B718" s="10"/>
      <c r="C718" s="13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2"/>
      <c r="AM718" s="12"/>
      <c r="AN718" s="10"/>
      <c r="AO718" s="10"/>
      <c r="AP718" s="10"/>
      <c r="AQ718" s="10"/>
      <c r="AR718" s="10"/>
      <c r="AS718" s="10"/>
    </row>
    <row r="719" ht="24.75" customHeight="1">
      <c r="A719" s="10"/>
      <c r="B719" s="10"/>
      <c r="C719" s="13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2"/>
      <c r="AM719" s="12"/>
      <c r="AN719" s="10"/>
      <c r="AO719" s="10"/>
      <c r="AP719" s="10"/>
      <c r="AQ719" s="10"/>
      <c r="AR719" s="10"/>
      <c r="AS719" s="10"/>
    </row>
    <row r="720" ht="24.75" customHeight="1">
      <c r="A720" s="10"/>
      <c r="B720" s="10"/>
      <c r="C720" s="13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2"/>
      <c r="AM720" s="12"/>
      <c r="AN720" s="10"/>
      <c r="AO720" s="10"/>
      <c r="AP720" s="10"/>
      <c r="AQ720" s="10"/>
      <c r="AR720" s="10"/>
      <c r="AS720" s="10"/>
    </row>
    <row r="721" ht="24.75" customHeight="1">
      <c r="A721" s="10"/>
      <c r="B721" s="10"/>
      <c r="C721" s="13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2"/>
      <c r="AM721" s="12"/>
      <c r="AN721" s="10"/>
      <c r="AO721" s="10"/>
      <c r="AP721" s="10"/>
      <c r="AQ721" s="10"/>
      <c r="AR721" s="10"/>
      <c r="AS721" s="10"/>
    </row>
    <row r="722" ht="24.75" customHeight="1">
      <c r="A722" s="10"/>
      <c r="B722" s="10"/>
      <c r="C722" s="13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2"/>
      <c r="AM722" s="12"/>
      <c r="AN722" s="10"/>
      <c r="AO722" s="10"/>
      <c r="AP722" s="10"/>
      <c r="AQ722" s="10"/>
      <c r="AR722" s="10"/>
      <c r="AS722" s="10"/>
    </row>
    <row r="723" ht="24.75" customHeight="1">
      <c r="A723" s="10"/>
      <c r="B723" s="10"/>
      <c r="C723" s="13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2"/>
      <c r="AM723" s="12"/>
      <c r="AN723" s="10"/>
      <c r="AO723" s="10"/>
      <c r="AP723" s="10"/>
      <c r="AQ723" s="10"/>
      <c r="AR723" s="10"/>
      <c r="AS723" s="10"/>
    </row>
    <row r="724" ht="24.75" customHeight="1">
      <c r="A724" s="10"/>
      <c r="B724" s="10"/>
      <c r="C724" s="13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2"/>
      <c r="AM724" s="12"/>
      <c r="AN724" s="10"/>
      <c r="AO724" s="10"/>
      <c r="AP724" s="10"/>
      <c r="AQ724" s="10"/>
      <c r="AR724" s="10"/>
      <c r="AS724" s="10"/>
    </row>
    <row r="725" ht="24.75" customHeight="1">
      <c r="A725" s="10"/>
      <c r="B725" s="10"/>
      <c r="C725" s="13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2"/>
      <c r="AM725" s="12"/>
      <c r="AN725" s="10"/>
      <c r="AO725" s="10"/>
      <c r="AP725" s="10"/>
      <c r="AQ725" s="10"/>
      <c r="AR725" s="10"/>
      <c r="AS725" s="10"/>
    </row>
    <row r="726" ht="24.75" customHeight="1">
      <c r="A726" s="10"/>
      <c r="B726" s="10"/>
      <c r="C726" s="13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2"/>
      <c r="AM726" s="12"/>
      <c r="AN726" s="10"/>
      <c r="AO726" s="10"/>
      <c r="AP726" s="10"/>
      <c r="AQ726" s="10"/>
      <c r="AR726" s="10"/>
      <c r="AS726" s="10"/>
    </row>
    <row r="727" ht="24.75" customHeight="1">
      <c r="A727" s="10"/>
      <c r="B727" s="10"/>
      <c r="C727" s="13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2"/>
      <c r="AM727" s="12"/>
      <c r="AN727" s="10"/>
      <c r="AO727" s="10"/>
      <c r="AP727" s="10"/>
      <c r="AQ727" s="10"/>
      <c r="AR727" s="10"/>
      <c r="AS727" s="10"/>
    </row>
    <row r="728" ht="24.75" customHeight="1">
      <c r="A728" s="10"/>
      <c r="B728" s="10"/>
      <c r="C728" s="13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2"/>
      <c r="AM728" s="12"/>
      <c r="AN728" s="10"/>
      <c r="AO728" s="10"/>
      <c r="AP728" s="10"/>
      <c r="AQ728" s="10"/>
      <c r="AR728" s="10"/>
      <c r="AS728" s="10"/>
    </row>
    <row r="729" ht="24.75" customHeight="1">
      <c r="A729" s="10"/>
      <c r="B729" s="10"/>
      <c r="C729" s="13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2"/>
      <c r="AM729" s="12"/>
      <c r="AN729" s="10"/>
      <c r="AO729" s="10"/>
      <c r="AP729" s="10"/>
      <c r="AQ729" s="10"/>
      <c r="AR729" s="10"/>
      <c r="AS729" s="10"/>
    </row>
    <row r="730" ht="24.75" customHeight="1">
      <c r="A730" s="10"/>
      <c r="B730" s="10"/>
      <c r="C730" s="13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2"/>
      <c r="AM730" s="12"/>
      <c r="AN730" s="10"/>
      <c r="AO730" s="10"/>
      <c r="AP730" s="10"/>
      <c r="AQ730" s="10"/>
      <c r="AR730" s="10"/>
      <c r="AS730" s="10"/>
    </row>
    <row r="731" ht="24.75" customHeight="1">
      <c r="A731" s="10"/>
      <c r="B731" s="10"/>
      <c r="C731" s="13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2"/>
      <c r="AM731" s="12"/>
      <c r="AN731" s="10"/>
      <c r="AO731" s="10"/>
      <c r="AP731" s="10"/>
      <c r="AQ731" s="10"/>
      <c r="AR731" s="10"/>
      <c r="AS731" s="10"/>
    </row>
    <row r="732" ht="24.75" customHeight="1">
      <c r="A732" s="10"/>
      <c r="B732" s="10"/>
      <c r="C732" s="13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2"/>
      <c r="AM732" s="12"/>
      <c r="AN732" s="10"/>
      <c r="AO732" s="10"/>
      <c r="AP732" s="10"/>
      <c r="AQ732" s="10"/>
      <c r="AR732" s="10"/>
      <c r="AS732" s="10"/>
    </row>
    <row r="733" ht="24.75" customHeight="1">
      <c r="A733" s="10"/>
      <c r="B733" s="10"/>
      <c r="C733" s="13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2"/>
      <c r="AM733" s="12"/>
      <c r="AN733" s="10"/>
      <c r="AO733" s="10"/>
      <c r="AP733" s="10"/>
      <c r="AQ733" s="10"/>
      <c r="AR733" s="10"/>
      <c r="AS733" s="10"/>
    </row>
    <row r="734" ht="24.75" customHeight="1">
      <c r="A734" s="10"/>
      <c r="B734" s="10"/>
      <c r="C734" s="13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2"/>
      <c r="AM734" s="12"/>
      <c r="AN734" s="10"/>
      <c r="AO734" s="10"/>
      <c r="AP734" s="10"/>
      <c r="AQ734" s="10"/>
      <c r="AR734" s="10"/>
      <c r="AS734" s="10"/>
    </row>
    <row r="735" ht="24.75" customHeight="1">
      <c r="A735" s="10"/>
      <c r="B735" s="10"/>
      <c r="C735" s="13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2"/>
      <c r="AM735" s="12"/>
      <c r="AN735" s="10"/>
      <c r="AO735" s="10"/>
      <c r="AP735" s="10"/>
      <c r="AQ735" s="10"/>
      <c r="AR735" s="10"/>
      <c r="AS735" s="10"/>
    </row>
    <row r="736" ht="24.75" customHeight="1">
      <c r="A736" s="10"/>
      <c r="B736" s="10"/>
      <c r="C736" s="13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2"/>
      <c r="AM736" s="12"/>
      <c r="AN736" s="10"/>
      <c r="AO736" s="10"/>
      <c r="AP736" s="10"/>
      <c r="AQ736" s="10"/>
      <c r="AR736" s="10"/>
      <c r="AS736" s="10"/>
    </row>
    <row r="737" ht="24.75" customHeight="1">
      <c r="A737" s="10"/>
      <c r="B737" s="10"/>
      <c r="C737" s="13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2"/>
      <c r="AM737" s="12"/>
      <c r="AN737" s="10"/>
      <c r="AO737" s="10"/>
      <c r="AP737" s="10"/>
      <c r="AQ737" s="10"/>
      <c r="AR737" s="10"/>
      <c r="AS737" s="10"/>
    </row>
    <row r="738" ht="24.75" customHeight="1">
      <c r="A738" s="10"/>
      <c r="B738" s="10"/>
      <c r="C738" s="13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2"/>
      <c r="AM738" s="12"/>
      <c r="AN738" s="10"/>
      <c r="AO738" s="10"/>
      <c r="AP738" s="10"/>
      <c r="AQ738" s="10"/>
      <c r="AR738" s="10"/>
      <c r="AS738" s="10"/>
    </row>
    <row r="739" ht="24.75" customHeight="1">
      <c r="A739" s="10"/>
      <c r="B739" s="10"/>
      <c r="C739" s="13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2"/>
      <c r="AM739" s="12"/>
      <c r="AN739" s="10"/>
      <c r="AO739" s="10"/>
      <c r="AP739" s="10"/>
      <c r="AQ739" s="10"/>
      <c r="AR739" s="10"/>
      <c r="AS739" s="10"/>
    </row>
    <row r="740" ht="24.75" customHeight="1">
      <c r="A740" s="10"/>
      <c r="B740" s="10"/>
      <c r="C740" s="13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2"/>
      <c r="AM740" s="12"/>
      <c r="AN740" s="10"/>
      <c r="AO740" s="10"/>
      <c r="AP740" s="10"/>
      <c r="AQ740" s="10"/>
      <c r="AR740" s="10"/>
      <c r="AS740" s="10"/>
    </row>
    <row r="741" ht="24.75" customHeight="1">
      <c r="A741" s="10"/>
      <c r="B741" s="10"/>
      <c r="C741" s="13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2"/>
      <c r="AM741" s="12"/>
      <c r="AN741" s="10"/>
      <c r="AO741" s="10"/>
      <c r="AP741" s="10"/>
      <c r="AQ741" s="10"/>
      <c r="AR741" s="10"/>
      <c r="AS741" s="10"/>
    </row>
    <row r="742" ht="24.75" customHeight="1">
      <c r="A742" s="10"/>
      <c r="B742" s="10"/>
      <c r="C742" s="13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2"/>
      <c r="AM742" s="12"/>
      <c r="AN742" s="10"/>
      <c r="AO742" s="10"/>
      <c r="AP742" s="10"/>
      <c r="AQ742" s="10"/>
      <c r="AR742" s="10"/>
      <c r="AS742" s="10"/>
    </row>
    <row r="743" ht="24.75" customHeight="1">
      <c r="A743" s="10"/>
      <c r="B743" s="10"/>
      <c r="C743" s="13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2"/>
      <c r="AM743" s="12"/>
      <c r="AN743" s="10"/>
      <c r="AO743" s="10"/>
      <c r="AP743" s="10"/>
      <c r="AQ743" s="10"/>
      <c r="AR743" s="10"/>
      <c r="AS743" s="10"/>
    </row>
    <row r="744" ht="24.75" customHeight="1">
      <c r="A744" s="10"/>
      <c r="B744" s="10"/>
      <c r="C744" s="13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2"/>
      <c r="AM744" s="12"/>
      <c r="AN744" s="10"/>
      <c r="AO744" s="10"/>
      <c r="AP744" s="10"/>
      <c r="AQ744" s="10"/>
      <c r="AR744" s="10"/>
      <c r="AS744" s="10"/>
    </row>
    <row r="745" ht="24.75" customHeight="1">
      <c r="A745" s="10"/>
      <c r="B745" s="10"/>
      <c r="C745" s="13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2"/>
      <c r="AM745" s="12"/>
      <c r="AN745" s="10"/>
      <c r="AO745" s="10"/>
      <c r="AP745" s="10"/>
      <c r="AQ745" s="10"/>
      <c r="AR745" s="10"/>
      <c r="AS745" s="10"/>
    </row>
    <row r="746" ht="24.75" customHeight="1">
      <c r="A746" s="10"/>
      <c r="B746" s="10"/>
      <c r="C746" s="13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2"/>
      <c r="AM746" s="12"/>
      <c r="AN746" s="10"/>
      <c r="AO746" s="10"/>
      <c r="AP746" s="10"/>
      <c r="AQ746" s="10"/>
      <c r="AR746" s="10"/>
      <c r="AS746" s="10"/>
    </row>
    <row r="747" ht="24.75" customHeight="1">
      <c r="A747" s="10"/>
      <c r="B747" s="10"/>
      <c r="C747" s="13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2"/>
      <c r="AM747" s="12"/>
      <c r="AN747" s="10"/>
      <c r="AO747" s="10"/>
      <c r="AP747" s="10"/>
      <c r="AQ747" s="10"/>
      <c r="AR747" s="10"/>
      <c r="AS747" s="10"/>
    </row>
    <row r="748" ht="24.75" customHeight="1">
      <c r="A748" s="10"/>
      <c r="B748" s="10"/>
      <c r="C748" s="13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2"/>
      <c r="AM748" s="12"/>
      <c r="AN748" s="10"/>
      <c r="AO748" s="10"/>
      <c r="AP748" s="10"/>
      <c r="AQ748" s="10"/>
      <c r="AR748" s="10"/>
      <c r="AS748" s="10"/>
    </row>
    <row r="749" ht="24.75" customHeight="1">
      <c r="A749" s="10"/>
      <c r="B749" s="10"/>
      <c r="C749" s="13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2"/>
      <c r="AM749" s="12"/>
      <c r="AN749" s="10"/>
      <c r="AO749" s="10"/>
      <c r="AP749" s="10"/>
      <c r="AQ749" s="10"/>
      <c r="AR749" s="10"/>
      <c r="AS749" s="10"/>
    </row>
    <row r="750" ht="24.75" customHeight="1">
      <c r="A750" s="10"/>
      <c r="B750" s="10"/>
      <c r="C750" s="13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2"/>
      <c r="AM750" s="12"/>
      <c r="AN750" s="10"/>
      <c r="AO750" s="10"/>
      <c r="AP750" s="10"/>
      <c r="AQ750" s="10"/>
      <c r="AR750" s="10"/>
      <c r="AS750" s="10"/>
    </row>
    <row r="751" ht="24.75" customHeight="1">
      <c r="A751" s="10"/>
      <c r="B751" s="10"/>
      <c r="C751" s="13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2"/>
      <c r="AM751" s="12"/>
      <c r="AN751" s="10"/>
      <c r="AO751" s="10"/>
      <c r="AP751" s="10"/>
      <c r="AQ751" s="10"/>
      <c r="AR751" s="10"/>
      <c r="AS751" s="10"/>
    </row>
    <row r="752" ht="24.75" customHeight="1">
      <c r="A752" s="10"/>
      <c r="B752" s="10"/>
      <c r="C752" s="13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2"/>
      <c r="AM752" s="12"/>
      <c r="AN752" s="10"/>
      <c r="AO752" s="10"/>
      <c r="AP752" s="10"/>
      <c r="AQ752" s="10"/>
      <c r="AR752" s="10"/>
      <c r="AS752" s="10"/>
    </row>
    <row r="753" ht="24.75" customHeight="1">
      <c r="A753" s="10"/>
      <c r="B753" s="10"/>
      <c r="C753" s="13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2"/>
      <c r="AM753" s="12"/>
      <c r="AN753" s="10"/>
      <c r="AO753" s="10"/>
      <c r="AP753" s="10"/>
      <c r="AQ753" s="10"/>
      <c r="AR753" s="10"/>
      <c r="AS753" s="10"/>
    </row>
    <row r="754" ht="24.75" customHeight="1">
      <c r="A754" s="10"/>
      <c r="B754" s="10"/>
      <c r="C754" s="13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2"/>
      <c r="AM754" s="12"/>
      <c r="AN754" s="10"/>
      <c r="AO754" s="10"/>
      <c r="AP754" s="10"/>
      <c r="AQ754" s="10"/>
      <c r="AR754" s="10"/>
      <c r="AS754" s="10"/>
    </row>
    <row r="755" ht="24.75" customHeight="1">
      <c r="A755" s="10"/>
      <c r="B755" s="10"/>
      <c r="C755" s="13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2"/>
      <c r="AM755" s="12"/>
      <c r="AN755" s="10"/>
      <c r="AO755" s="10"/>
      <c r="AP755" s="10"/>
      <c r="AQ755" s="10"/>
      <c r="AR755" s="10"/>
      <c r="AS755" s="10"/>
    </row>
    <row r="756" ht="24.75" customHeight="1">
      <c r="A756" s="10"/>
      <c r="B756" s="10"/>
      <c r="C756" s="13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2"/>
      <c r="AM756" s="12"/>
      <c r="AN756" s="10"/>
      <c r="AO756" s="10"/>
      <c r="AP756" s="10"/>
      <c r="AQ756" s="10"/>
      <c r="AR756" s="10"/>
      <c r="AS756" s="10"/>
    </row>
    <row r="757" ht="24.75" customHeight="1">
      <c r="A757" s="10"/>
      <c r="B757" s="10"/>
      <c r="C757" s="13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2"/>
      <c r="AM757" s="12"/>
      <c r="AN757" s="10"/>
      <c r="AO757" s="10"/>
      <c r="AP757" s="10"/>
      <c r="AQ757" s="10"/>
      <c r="AR757" s="10"/>
      <c r="AS757" s="10"/>
    </row>
    <row r="758" ht="24.75" customHeight="1">
      <c r="A758" s="10"/>
      <c r="B758" s="10"/>
      <c r="C758" s="13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2"/>
      <c r="AM758" s="12"/>
      <c r="AN758" s="10"/>
      <c r="AO758" s="10"/>
      <c r="AP758" s="10"/>
      <c r="AQ758" s="10"/>
      <c r="AR758" s="10"/>
      <c r="AS758" s="10"/>
    </row>
    <row r="759" ht="24.75" customHeight="1">
      <c r="A759" s="10"/>
      <c r="B759" s="10"/>
      <c r="C759" s="13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2"/>
      <c r="AM759" s="12"/>
      <c r="AN759" s="10"/>
      <c r="AO759" s="10"/>
      <c r="AP759" s="10"/>
      <c r="AQ759" s="10"/>
      <c r="AR759" s="10"/>
      <c r="AS759" s="10"/>
    </row>
    <row r="760" ht="24.75" customHeight="1">
      <c r="A760" s="10"/>
      <c r="B760" s="10"/>
      <c r="C760" s="13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2"/>
      <c r="AM760" s="12"/>
      <c r="AN760" s="10"/>
      <c r="AO760" s="10"/>
      <c r="AP760" s="10"/>
      <c r="AQ760" s="10"/>
      <c r="AR760" s="10"/>
      <c r="AS760" s="10"/>
    </row>
    <row r="761" ht="24.75" customHeight="1">
      <c r="A761" s="10"/>
      <c r="B761" s="10"/>
      <c r="C761" s="13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2"/>
      <c r="AM761" s="12"/>
      <c r="AN761" s="10"/>
      <c r="AO761" s="10"/>
      <c r="AP761" s="10"/>
      <c r="AQ761" s="10"/>
      <c r="AR761" s="10"/>
      <c r="AS761" s="10"/>
    </row>
    <row r="762" ht="24.75" customHeight="1">
      <c r="A762" s="10"/>
      <c r="B762" s="10"/>
      <c r="C762" s="13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2"/>
      <c r="AM762" s="12"/>
      <c r="AN762" s="10"/>
      <c r="AO762" s="10"/>
      <c r="AP762" s="10"/>
      <c r="AQ762" s="10"/>
      <c r="AR762" s="10"/>
      <c r="AS762" s="10"/>
    </row>
    <row r="763" ht="24.75" customHeight="1">
      <c r="A763" s="10"/>
      <c r="B763" s="10"/>
      <c r="C763" s="13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2"/>
      <c r="AM763" s="12"/>
      <c r="AN763" s="10"/>
      <c r="AO763" s="10"/>
      <c r="AP763" s="10"/>
      <c r="AQ763" s="10"/>
      <c r="AR763" s="10"/>
      <c r="AS763" s="10"/>
    </row>
    <row r="764" ht="24.75" customHeight="1">
      <c r="A764" s="10"/>
      <c r="B764" s="10"/>
      <c r="C764" s="13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2"/>
      <c r="AM764" s="12"/>
      <c r="AN764" s="10"/>
      <c r="AO764" s="10"/>
      <c r="AP764" s="10"/>
      <c r="AQ764" s="10"/>
      <c r="AR764" s="10"/>
      <c r="AS764" s="10"/>
    </row>
    <row r="765" ht="24.75" customHeight="1">
      <c r="A765" s="10"/>
      <c r="B765" s="10"/>
      <c r="C765" s="13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2"/>
      <c r="AM765" s="12"/>
      <c r="AN765" s="10"/>
      <c r="AO765" s="10"/>
      <c r="AP765" s="10"/>
      <c r="AQ765" s="10"/>
      <c r="AR765" s="10"/>
      <c r="AS765" s="10"/>
    </row>
    <row r="766" ht="24.75" customHeight="1">
      <c r="A766" s="10"/>
      <c r="B766" s="10"/>
      <c r="C766" s="13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2"/>
      <c r="AM766" s="12"/>
      <c r="AN766" s="10"/>
      <c r="AO766" s="10"/>
      <c r="AP766" s="10"/>
      <c r="AQ766" s="10"/>
      <c r="AR766" s="10"/>
      <c r="AS766" s="10"/>
    </row>
    <row r="767" ht="24.75" customHeight="1">
      <c r="A767" s="10"/>
      <c r="B767" s="10"/>
      <c r="C767" s="13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2"/>
      <c r="AM767" s="12"/>
      <c r="AN767" s="10"/>
      <c r="AO767" s="10"/>
      <c r="AP767" s="10"/>
      <c r="AQ767" s="10"/>
      <c r="AR767" s="10"/>
      <c r="AS767" s="10"/>
    </row>
    <row r="768" ht="24.75" customHeight="1">
      <c r="A768" s="10"/>
      <c r="B768" s="10"/>
      <c r="C768" s="13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2"/>
      <c r="AM768" s="12"/>
      <c r="AN768" s="10"/>
      <c r="AO768" s="10"/>
      <c r="AP768" s="10"/>
      <c r="AQ768" s="10"/>
      <c r="AR768" s="10"/>
      <c r="AS768" s="10"/>
    </row>
    <row r="769" ht="24.75" customHeight="1">
      <c r="A769" s="10"/>
      <c r="B769" s="10"/>
      <c r="C769" s="13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2"/>
      <c r="AM769" s="12"/>
      <c r="AN769" s="10"/>
      <c r="AO769" s="10"/>
      <c r="AP769" s="10"/>
      <c r="AQ769" s="10"/>
      <c r="AR769" s="10"/>
      <c r="AS769" s="10"/>
    </row>
    <row r="770" ht="24.75" customHeight="1">
      <c r="A770" s="10"/>
      <c r="B770" s="10"/>
      <c r="C770" s="13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2"/>
      <c r="AM770" s="12"/>
      <c r="AN770" s="10"/>
      <c r="AO770" s="10"/>
      <c r="AP770" s="10"/>
      <c r="AQ770" s="10"/>
      <c r="AR770" s="10"/>
      <c r="AS770" s="10"/>
    </row>
    <row r="771" ht="24.75" customHeight="1">
      <c r="A771" s="10"/>
      <c r="B771" s="10"/>
      <c r="C771" s="13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2"/>
      <c r="AM771" s="12"/>
      <c r="AN771" s="10"/>
      <c r="AO771" s="10"/>
      <c r="AP771" s="10"/>
      <c r="AQ771" s="10"/>
      <c r="AR771" s="10"/>
      <c r="AS771" s="10"/>
    </row>
    <row r="772" ht="24.75" customHeight="1">
      <c r="A772" s="10"/>
      <c r="B772" s="10"/>
      <c r="C772" s="13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2"/>
      <c r="AM772" s="12"/>
      <c r="AN772" s="10"/>
      <c r="AO772" s="10"/>
      <c r="AP772" s="10"/>
      <c r="AQ772" s="10"/>
      <c r="AR772" s="10"/>
      <c r="AS772" s="10"/>
    </row>
    <row r="773" ht="24.75" customHeight="1">
      <c r="A773" s="10"/>
      <c r="B773" s="10"/>
      <c r="C773" s="13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2"/>
      <c r="AM773" s="12"/>
      <c r="AN773" s="10"/>
      <c r="AO773" s="10"/>
      <c r="AP773" s="10"/>
      <c r="AQ773" s="10"/>
      <c r="AR773" s="10"/>
      <c r="AS773" s="10"/>
    </row>
    <row r="774" ht="24.75" customHeight="1">
      <c r="A774" s="10"/>
      <c r="B774" s="10"/>
      <c r="C774" s="13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2"/>
      <c r="AM774" s="12"/>
      <c r="AN774" s="10"/>
      <c r="AO774" s="10"/>
      <c r="AP774" s="10"/>
      <c r="AQ774" s="10"/>
      <c r="AR774" s="10"/>
      <c r="AS774" s="10"/>
    </row>
    <row r="775" ht="24.75" customHeight="1">
      <c r="A775" s="10"/>
      <c r="B775" s="10"/>
      <c r="C775" s="13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2"/>
      <c r="AM775" s="12"/>
      <c r="AN775" s="10"/>
      <c r="AO775" s="10"/>
      <c r="AP775" s="10"/>
      <c r="AQ775" s="10"/>
      <c r="AR775" s="10"/>
      <c r="AS775" s="10"/>
    </row>
    <row r="776" ht="24.75" customHeight="1">
      <c r="A776" s="10"/>
      <c r="B776" s="10"/>
      <c r="C776" s="13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2"/>
      <c r="AM776" s="12"/>
      <c r="AN776" s="10"/>
      <c r="AO776" s="10"/>
      <c r="AP776" s="10"/>
      <c r="AQ776" s="10"/>
      <c r="AR776" s="10"/>
      <c r="AS776" s="10"/>
    </row>
    <row r="777" ht="24.75" customHeight="1">
      <c r="A777" s="10"/>
      <c r="B777" s="10"/>
      <c r="C777" s="13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2"/>
      <c r="AM777" s="12"/>
      <c r="AN777" s="10"/>
      <c r="AO777" s="10"/>
      <c r="AP777" s="10"/>
      <c r="AQ777" s="10"/>
      <c r="AR777" s="10"/>
      <c r="AS777" s="10"/>
    </row>
    <row r="778" ht="24.75" customHeight="1">
      <c r="A778" s="10"/>
      <c r="B778" s="10"/>
      <c r="C778" s="13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2"/>
      <c r="AM778" s="12"/>
      <c r="AN778" s="10"/>
      <c r="AO778" s="10"/>
      <c r="AP778" s="10"/>
      <c r="AQ778" s="10"/>
      <c r="AR778" s="10"/>
      <c r="AS778" s="10"/>
    </row>
    <row r="779" ht="24.75" customHeight="1">
      <c r="A779" s="10"/>
      <c r="B779" s="10"/>
      <c r="C779" s="13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2"/>
      <c r="AM779" s="12"/>
      <c r="AN779" s="10"/>
      <c r="AO779" s="10"/>
      <c r="AP779" s="10"/>
      <c r="AQ779" s="10"/>
      <c r="AR779" s="10"/>
      <c r="AS779" s="10"/>
    </row>
    <row r="780" ht="24.75" customHeight="1">
      <c r="A780" s="10"/>
      <c r="B780" s="10"/>
      <c r="C780" s="13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2"/>
      <c r="AM780" s="12"/>
      <c r="AN780" s="10"/>
      <c r="AO780" s="10"/>
      <c r="AP780" s="10"/>
      <c r="AQ780" s="10"/>
      <c r="AR780" s="10"/>
      <c r="AS780" s="10"/>
    </row>
    <row r="781" ht="24.75" customHeight="1">
      <c r="A781" s="10"/>
      <c r="B781" s="10"/>
      <c r="C781" s="13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2"/>
      <c r="AM781" s="12"/>
      <c r="AN781" s="10"/>
      <c r="AO781" s="10"/>
      <c r="AP781" s="10"/>
      <c r="AQ781" s="10"/>
      <c r="AR781" s="10"/>
      <c r="AS781" s="10"/>
    </row>
    <row r="782" ht="24.75" customHeight="1">
      <c r="A782" s="10"/>
      <c r="B782" s="10"/>
      <c r="C782" s="13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2"/>
      <c r="AM782" s="12"/>
      <c r="AN782" s="10"/>
      <c r="AO782" s="10"/>
      <c r="AP782" s="10"/>
      <c r="AQ782" s="10"/>
      <c r="AR782" s="10"/>
      <c r="AS782" s="10"/>
    </row>
    <row r="783" ht="24.75" customHeight="1">
      <c r="A783" s="10"/>
      <c r="B783" s="10"/>
      <c r="C783" s="13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2"/>
      <c r="AM783" s="12"/>
      <c r="AN783" s="10"/>
      <c r="AO783" s="10"/>
      <c r="AP783" s="10"/>
      <c r="AQ783" s="10"/>
      <c r="AR783" s="10"/>
      <c r="AS783" s="10"/>
    </row>
    <row r="784" ht="24.75" customHeight="1">
      <c r="A784" s="10"/>
      <c r="B784" s="10"/>
      <c r="C784" s="13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2"/>
      <c r="AM784" s="12"/>
      <c r="AN784" s="10"/>
      <c r="AO784" s="10"/>
      <c r="AP784" s="10"/>
      <c r="AQ784" s="10"/>
      <c r="AR784" s="10"/>
      <c r="AS784" s="10"/>
    </row>
    <row r="785" ht="24.75" customHeight="1">
      <c r="A785" s="10"/>
      <c r="B785" s="10"/>
      <c r="C785" s="13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2"/>
      <c r="AM785" s="12"/>
      <c r="AN785" s="10"/>
      <c r="AO785" s="10"/>
      <c r="AP785" s="10"/>
      <c r="AQ785" s="10"/>
      <c r="AR785" s="10"/>
      <c r="AS785" s="10"/>
    </row>
    <row r="786" ht="24.75" customHeight="1">
      <c r="A786" s="10"/>
      <c r="B786" s="10"/>
      <c r="C786" s="13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2"/>
      <c r="AM786" s="12"/>
      <c r="AN786" s="10"/>
      <c r="AO786" s="10"/>
      <c r="AP786" s="10"/>
      <c r="AQ786" s="10"/>
      <c r="AR786" s="10"/>
      <c r="AS786" s="10"/>
    </row>
    <row r="787" ht="24.75" customHeight="1">
      <c r="A787" s="10"/>
      <c r="B787" s="10"/>
      <c r="C787" s="13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2"/>
      <c r="AM787" s="12"/>
      <c r="AN787" s="10"/>
      <c r="AO787" s="10"/>
      <c r="AP787" s="10"/>
      <c r="AQ787" s="10"/>
      <c r="AR787" s="10"/>
      <c r="AS787" s="10"/>
    </row>
    <row r="788" ht="24.75" customHeight="1">
      <c r="A788" s="10"/>
      <c r="B788" s="10"/>
      <c r="C788" s="13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2"/>
      <c r="AM788" s="12"/>
      <c r="AN788" s="10"/>
      <c r="AO788" s="10"/>
      <c r="AP788" s="10"/>
      <c r="AQ788" s="10"/>
      <c r="AR788" s="10"/>
      <c r="AS788" s="10"/>
    </row>
    <row r="789" ht="24.75" customHeight="1">
      <c r="A789" s="10"/>
      <c r="B789" s="10"/>
      <c r="C789" s="13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2"/>
      <c r="AM789" s="12"/>
      <c r="AN789" s="10"/>
      <c r="AO789" s="10"/>
      <c r="AP789" s="10"/>
      <c r="AQ789" s="10"/>
      <c r="AR789" s="10"/>
      <c r="AS789" s="10"/>
    </row>
    <row r="790" ht="24.75" customHeight="1">
      <c r="A790" s="10"/>
      <c r="B790" s="10"/>
      <c r="C790" s="13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2"/>
      <c r="AM790" s="12"/>
      <c r="AN790" s="10"/>
      <c r="AO790" s="10"/>
      <c r="AP790" s="10"/>
      <c r="AQ790" s="10"/>
      <c r="AR790" s="10"/>
      <c r="AS790" s="10"/>
    </row>
    <row r="791" ht="24.75" customHeight="1">
      <c r="A791" s="10"/>
      <c r="B791" s="10"/>
      <c r="C791" s="13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2"/>
      <c r="AM791" s="12"/>
      <c r="AN791" s="10"/>
      <c r="AO791" s="10"/>
      <c r="AP791" s="10"/>
      <c r="AQ791" s="10"/>
      <c r="AR791" s="10"/>
      <c r="AS791" s="10"/>
    </row>
    <row r="792" ht="24.75" customHeight="1">
      <c r="A792" s="10"/>
      <c r="B792" s="10"/>
      <c r="C792" s="13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2"/>
      <c r="AM792" s="12"/>
      <c r="AN792" s="10"/>
      <c r="AO792" s="10"/>
      <c r="AP792" s="10"/>
      <c r="AQ792" s="10"/>
      <c r="AR792" s="10"/>
      <c r="AS792" s="10"/>
    </row>
    <row r="793" ht="24.75" customHeight="1">
      <c r="A793" s="10"/>
      <c r="B793" s="10"/>
      <c r="C793" s="13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2"/>
      <c r="AM793" s="12"/>
      <c r="AN793" s="10"/>
      <c r="AO793" s="10"/>
      <c r="AP793" s="10"/>
      <c r="AQ793" s="10"/>
      <c r="AR793" s="10"/>
      <c r="AS793" s="10"/>
    </row>
    <row r="794" ht="24.75" customHeight="1">
      <c r="A794" s="10"/>
      <c r="B794" s="10"/>
      <c r="C794" s="13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2"/>
      <c r="AM794" s="12"/>
      <c r="AN794" s="10"/>
      <c r="AO794" s="10"/>
      <c r="AP794" s="10"/>
      <c r="AQ794" s="10"/>
      <c r="AR794" s="10"/>
      <c r="AS794" s="10"/>
    </row>
    <row r="795" ht="24.75" customHeight="1">
      <c r="A795" s="10"/>
      <c r="B795" s="10"/>
      <c r="C795" s="13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2"/>
      <c r="AM795" s="12"/>
      <c r="AN795" s="10"/>
      <c r="AO795" s="10"/>
      <c r="AP795" s="10"/>
      <c r="AQ795" s="10"/>
      <c r="AR795" s="10"/>
      <c r="AS795" s="10"/>
    </row>
    <row r="796" ht="24.75" customHeight="1">
      <c r="A796" s="10"/>
      <c r="B796" s="10"/>
      <c r="C796" s="13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2"/>
      <c r="AM796" s="12"/>
      <c r="AN796" s="10"/>
      <c r="AO796" s="10"/>
      <c r="AP796" s="10"/>
      <c r="AQ796" s="10"/>
      <c r="AR796" s="10"/>
      <c r="AS796" s="10"/>
    </row>
    <row r="797" ht="24.75" customHeight="1">
      <c r="A797" s="10"/>
      <c r="B797" s="10"/>
      <c r="C797" s="13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2"/>
      <c r="AM797" s="12"/>
      <c r="AN797" s="10"/>
      <c r="AO797" s="10"/>
      <c r="AP797" s="10"/>
      <c r="AQ797" s="10"/>
      <c r="AR797" s="10"/>
      <c r="AS797" s="10"/>
    </row>
    <row r="798" ht="24.75" customHeight="1">
      <c r="A798" s="10"/>
      <c r="B798" s="10"/>
      <c r="C798" s="13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2"/>
      <c r="AM798" s="12"/>
      <c r="AN798" s="10"/>
      <c r="AO798" s="10"/>
      <c r="AP798" s="10"/>
      <c r="AQ798" s="10"/>
      <c r="AR798" s="10"/>
      <c r="AS798" s="10"/>
    </row>
    <row r="799" ht="24.75" customHeight="1">
      <c r="A799" s="10"/>
      <c r="B799" s="10"/>
      <c r="C799" s="13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2"/>
      <c r="AM799" s="12"/>
      <c r="AN799" s="10"/>
      <c r="AO799" s="10"/>
      <c r="AP799" s="10"/>
      <c r="AQ799" s="10"/>
      <c r="AR799" s="10"/>
      <c r="AS799" s="10"/>
    </row>
    <row r="800" ht="24.75" customHeight="1">
      <c r="A800" s="10"/>
      <c r="B800" s="10"/>
      <c r="C800" s="13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2"/>
      <c r="AM800" s="12"/>
      <c r="AN800" s="10"/>
      <c r="AO800" s="10"/>
      <c r="AP800" s="10"/>
      <c r="AQ800" s="10"/>
      <c r="AR800" s="10"/>
      <c r="AS800" s="10"/>
    </row>
    <row r="801" ht="24.75" customHeight="1">
      <c r="A801" s="10"/>
      <c r="B801" s="10"/>
      <c r="C801" s="13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2"/>
      <c r="AM801" s="12"/>
      <c r="AN801" s="10"/>
      <c r="AO801" s="10"/>
      <c r="AP801" s="10"/>
      <c r="AQ801" s="10"/>
      <c r="AR801" s="10"/>
      <c r="AS801" s="10"/>
    </row>
    <row r="802" ht="24.75" customHeight="1">
      <c r="A802" s="10"/>
      <c r="B802" s="10"/>
      <c r="C802" s="13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2"/>
      <c r="AM802" s="12"/>
      <c r="AN802" s="10"/>
      <c r="AO802" s="10"/>
      <c r="AP802" s="10"/>
      <c r="AQ802" s="10"/>
      <c r="AR802" s="10"/>
      <c r="AS802" s="10"/>
    </row>
    <row r="803" ht="24.75" customHeight="1">
      <c r="A803" s="10"/>
      <c r="B803" s="10"/>
      <c r="C803" s="13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2"/>
      <c r="AM803" s="12"/>
      <c r="AN803" s="10"/>
      <c r="AO803" s="10"/>
      <c r="AP803" s="10"/>
      <c r="AQ803" s="10"/>
      <c r="AR803" s="10"/>
      <c r="AS803" s="10"/>
    </row>
    <row r="804" ht="24.75" customHeight="1">
      <c r="A804" s="10"/>
      <c r="B804" s="10"/>
      <c r="C804" s="13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2"/>
      <c r="AM804" s="12"/>
      <c r="AN804" s="10"/>
      <c r="AO804" s="10"/>
      <c r="AP804" s="10"/>
      <c r="AQ804" s="10"/>
      <c r="AR804" s="10"/>
      <c r="AS804" s="10"/>
    </row>
    <row r="805" ht="24.75" customHeight="1">
      <c r="A805" s="10"/>
      <c r="B805" s="10"/>
      <c r="C805" s="13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2"/>
      <c r="AM805" s="12"/>
      <c r="AN805" s="10"/>
      <c r="AO805" s="10"/>
      <c r="AP805" s="10"/>
      <c r="AQ805" s="10"/>
      <c r="AR805" s="10"/>
      <c r="AS805" s="10"/>
    </row>
    <row r="806" ht="24.75" customHeight="1">
      <c r="A806" s="10"/>
      <c r="B806" s="10"/>
      <c r="C806" s="13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2"/>
      <c r="AM806" s="12"/>
      <c r="AN806" s="10"/>
      <c r="AO806" s="10"/>
      <c r="AP806" s="10"/>
      <c r="AQ806" s="10"/>
      <c r="AR806" s="10"/>
      <c r="AS806" s="10"/>
    </row>
    <row r="807" ht="24.75" customHeight="1">
      <c r="A807" s="10"/>
      <c r="B807" s="10"/>
      <c r="C807" s="13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2"/>
      <c r="AM807" s="12"/>
      <c r="AN807" s="10"/>
      <c r="AO807" s="10"/>
      <c r="AP807" s="10"/>
      <c r="AQ807" s="10"/>
      <c r="AR807" s="10"/>
      <c r="AS807" s="10"/>
    </row>
    <row r="808" ht="24.75" customHeight="1">
      <c r="A808" s="10"/>
      <c r="B808" s="10"/>
      <c r="C808" s="13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2"/>
      <c r="AM808" s="12"/>
      <c r="AN808" s="10"/>
      <c r="AO808" s="10"/>
      <c r="AP808" s="10"/>
      <c r="AQ808" s="10"/>
      <c r="AR808" s="10"/>
      <c r="AS808" s="10"/>
    </row>
    <row r="809" ht="24.75" customHeight="1">
      <c r="A809" s="10"/>
      <c r="B809" s="10"/>
      <c r="C809" s="13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2"/>
      <c r="AM809" s="12"/>
      <c r="AN809" s="10"/>
      <c r="AO809" s="10"/>
      <c r="AP809" s="10"/>
      <c r="AQ809" s="10"/>
      <c r="AR809" s="10"/>
      <c r="AS809" s="10"/>
    </row>
    <row r="810" ht="24.75" customHeight="1">
      <c r="A810" s="10"/>
      <c r="B810" s="10"/>
      <c r="C810" s="13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2"/>
      <c r="AM810" s="12"/>
      <c r="AN810" s="10"/>
      <c r="AO810" s="10"/>
      <c r="AP810" s="10"/>
      <c r="AQ810" s="10"/>
      <c r="AR810" s="10"/>
      <c r="AS810" s="10"/>
    </row>
    <row r="811" ht="24.75" customHeight="1">
      <c r="A811" s="10"/>
      <c r="B811" s="10"/>
      <c r="C811" s="13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2"/>
      <c r="AM811" s="12"/>
      <c r="AN811" s="10"/>
      <c r="AO811" s="10"/>
      <c r="AP811" s="10"/>
      <c r="AQ811" s="10"/>
      <c r="AR811" s="10"/>
      <c r="AS811" s="10"/>
    </row>
    <row r="812" ht="24.75" customHeight="1">
      <c r="A812" s="10"/>
      <c r="B812" s="10"/>
      <c r="C812" s="13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2"/>
      <c r="AM812" s="12"/>
      <c r="AN812" s="10"/>
      <c r="AO812" s="10"/>
      <c r="AP812" s="10"/>
      <c r="AQ812" s="10"/>
      <c r="AR812" s="10"/>
      <c r="AS812" s="10"/>
    </row>
    <row r="813" ht="24.75" customHeight="1">
      <c r="A813" s="10"/>
      <c r="B813" s="10"/>
      <c r="C813" s="13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2"/>
      <c r="AM813" s="12"/>
      <c r="AN813" s="10"/>
      <c r="AO813" s="10"/>
      <c r="AP813" s="10"/>
      <c r="AQ813" s="10"/>
      <c r="AR813" s="10"/>
      <c r="AS813" s="10"/>
    </row>
    <row r="814" ht="24.75" customHeight="1">
      <c r="A814" s="10"/>
      <c r="B814" s="10"/>
      <c r="C814" s="13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2"/>
      <c r="AM814" s="12"/>
      <c r="AN814" s="10"/>
      <c r="AO814" s="10"/>
      <c r="AP814" s="10"/>
      <c r="AQ814" s="10"/>
      <c r="AR814" s="10"/>
      <c r="AS814" s="10"/>
    </row>
    <row r="815" ht="24.75" customHeight="1">
      <c r="A815" s="10"/>
      <c r="B815" s="10"/>
      <c r="C815" s="13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2"/>
      <c r="AM815" s="12"/>
      <c r="AN815" s="10"/>
      <c r="AO815" s="10"/>
      <c r="AP815" s="10"/>
      <c r="AQ815" s="10"/>
      <c r="AR815" s="10"/>
      <c r="AS815" s="10"/>
    </row>
    <row r="816" ht="24.75" customHeight="1">
      <c r="A816" s="10"/>
      <c r="B816" s="10"/>
      <c r="C816" s="13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2"/>
      <c r="AM816" s="12"/>
      <c r="AN816" s="10"/>
      <c r="AO816" s="10"/>
      <c r="AP816" s="10"/>
      <c r="AQ816" s="10"/>
      <c r="AR816" s="10"/>
      <c r="AS816" s="10"/>
    </row>
    <row r="817" ht="24.75" customHeight="1">
      <c r="A817" s="10"/>
      <c r="B817" s="10"/>
      <c r="C817" s="13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2"/>
      <c r="AM817" s="12"/>
      <c r="AN817" s="10"/>
      <c r="AO817" s="10"/>
      <c r="AP817" s="10"/>
      <c r="AQ817" s="10"/>
      <c r="AR817" s="10"/>
      <c r="AS817" s="10"/>
    </row>
    <row r="818" ht="24.75" customHeight="1">
      <c r="A818" s="10"/>
      <c r="B818" s="10"/>
      <c r="C818" s="13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2"/>
      <c r="AM818" s="12"/>
      <c r="AN818" s="10"/>
      <c r="AO818" s="10"/>
      <c r="AP818" s="10"/>
      <c r="AQ818" s="10"/>
      <c r="AR818" s="10"/>
      <c r="AS818" s="10"/>
    </row>
    <row r="819" ht="24.75" customHeight="1">
      <c r="A819" s="10"/>
      <c r="B819" s="10"/>
      <c r="C819" s="13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2"/>
      <c r="AM819" s="12"/>
      <c r="AN819" s="10"/>
      <c r="AO819" s="10"/>
      <c r="AP819" s="10"/>
      <c r="AQ819" s="10"/>
      <c r="AR819" s="10"/>
      <c r="AS819" s="10"/>
    </row>
    <row r="820" ht="24.75" customHeight="1">
      <c r="A820" s="10"/>
      <c r="B820" s="10"/>
      <c r="C820" s="13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2"/>
      <c r="AM820" s="12"/>
      <c r="AN820" s="10"/>
      <c r="AO820" s="10"/>
      <c r="AP820" s="10"/>
      <c r="AQ820" s="10"/>
      <c r="AR820" s="10"/>
      <c r="AS820" s="10"/>
    </row>
    <row r="821" ht="24.75" customHeight="1">
      <c r="A821" s="10"/>
      <c r="B821" s="10"/>
      <c r="C821" s="13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2"/>
      <c r="AM821" s="12"/>
      <c r="AN821" s="10"/>
      <c r="AO821" s="10"/>
      <c r="AP821" s="10"/>
      <c r="AQ821" s="10"/>
      <c r="AR821" s="10"/>
      <c r="AS821" s="10"/>
    </row>
    <row r="822" ht="24.75" customHeight="1">
      <c r="A822" s="10"/>
      <c r="B822" s="10"/>
      <c r="C822" s="13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2"/>
      <c r="AM822" s="12"/>
      <c r="AN822" s="10"/>
      <c r="AO822" s="10"/>
      <c r="AP822" s="10"/>
      <c r="AQ822" s="10"/>
      <c r="AR822" s="10"/>
      <c r="AS822" s="10"/>
    </row>
    <row r="823" ht="24.75" customHeight="1">
      <c r="A823" s="10"/>
      <c r="B823" s="10"/>
      <c r="C823" s="13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2"/>
      <c r="AM823" s="12"/>
      <c r="AN823" s="10"/>
      <c r="AO823" s="10"/>
      <c r="AP823" s="10"/>
      <c r="AQ823" s="10"/>
      <c r="AR823" s="10"/>
      <c r="AS823" s="10"/>
    </row>
    <row r="824" ht="24.75" customHeight="1">
      <c r="A824" s="10"/>
      <c r="B824" s="10"/>
      <c r="C824" s="13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2"/>
      <c r="AM824" s="12"/>
      <c r="AN824" s="10"/>
      <c r="AO824" s="10"/>
      <c r="AP824" s="10"/>
      <c r="AQ824" s="10"/>
      <c r="AR824" s="10"/>
      <c r="AS824" s="10"/>
    </row>
    <row r="825" ht="24.75" customHeight="1">
      <c r="A825" s="10"/>
      <c r="B825" s="10"/>
      <c r="C825" s="13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2"/>
      <c r="AM825" s="12"/>
      <c r="AN825" s="10"/>
      <c r="AO825" s="10"/>
      <c r="AP825" s="10"/>
      <c r="AQ825" s="10"/>
      <c r="AR825" s="10"/>
      <c r="AS825" s="10"/>
    </row>
    <row r="826" ht="24.75" customHeight="1">
      <c r="A826" s="10"/>
      <c r="B826" s="10"/>
      <c r="C826" s="13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2"/>
      <c r="AM826" s="12"/>
      <c r="AN826" s="10"/>
      <c r="AO826" s="10"/>
      <c r="AP826" s="10"/>
      <c r="AQ826" s="10"/>
      <c r="AR826" s="10"/>
      <c r="AS826" s="10"/>
    </row>
    <row r="827" ht="24.75" customHeight="1">
      <c r="A827" s="10"/>
      <c r="B827" s="10"/>
      <c r="C827" s="13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2"/>
      <c r="AM827" s="12"/>
      <c r="AN827" s="10"/>
      <c r="AO827" s="10"/>
      <c r="AP827" s="10"/>
      <c r="AQ827" s="10"/>
      <c r="AR827" s="10"/>
      <c r="AS827" s="10"/>
    </row>
    <row r="828" ht="24.75" customHeight="1">
      <c r="A828" s="10"/>
      <c r="B828" s="10"/>
      <c r="C828" s="13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2"/>
      <c r="AM828" s="12"/>
      <c r="AN828" s="10"/>
      <c r="AO828" s="10"/>
      <c r="AP828" s="10"/>
      <c r="AQ828" s="10"/>
      <c r="AR828" s="10"/>
      <c r="AS828" s="10"/>
    </row>
    <row r="829" ht="24.75" customHeight="1">
      <c r="A829" s="10"/>
      <c r="B829" s="10"/>
      <c r="C829" s="13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2"/>
      <c r="AM829" s="12"/>
      <c r="AN829" s="10"/>
      <c r="AO829" s="10"/>
      <c r="AP829" s="10"/>
      <c r="AQ829" s="10"/>
      <c r="AR829" s="10"/>
      <c r="AS829" s="10"/>
    </row>
    <row r="830" ht="24.75" customHeight="1">
      <c r="A830" s="10"/>
      <c r="B830" s="10"/>
      <c r="C830" s="13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2"/>
      <c r="AM830" s="12"/>
      <c r="AN830" s="10"/>
      <c r="AO830" s="10"/>
      <c r="AP830" s="10"/>
      <c r="AQ830" s="10"/>
      <c r="AR830" s="10"/>
      <c r="AS830" s="10"/>
    </row>
    <row r="831" ht="24.75" customHeight="1">
      <c r="A831" s="10"/>
      <c r="B831" s="10"/>
      <c r="C831" s="13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2"/>
      <c r="AM831" s="12"/>
      <c r="AN831" s="10"/>
      <c r="AO831" s="10"/>
      <c r="AP831" s="10"/>
      <c r="AQ831" s="10"/>
      <c r="AR831" s="10"/>
      <c r="AS831" s="10"/>
    </row>
    <row r="832" ht="24.75" customHeight="1">
      <c r="A832" s="10"/>
      <c r="B832" s="10"/>
      <c r="C832" s="13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2"/>
      <c r="AM832" s="12"/>
      <c r="AN832" s="10"/>
      <c r="AO832" s="10"/>
      <c r="AP832" s="10"/>
      <c r="AQ832" s="10"/>
      <c r="AR832" s="10"/>
      <c r="AS832" s="10"/>
    </row>
    <row r="833" ht="24.75" customHeight="1">
      <c r="A833" s="10"/>
      <c r="B833" s="10"/>
      <c r="C833" s="13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2"/>
      <c r="AM833" s="12"/>
      <c r="AN833" s="10"/>
      <c r="AO833" s="10"/>
      <c r="AP833" s="10"/>
      <c r="AQ833" s="10"/>
      <c r="AR833" s="10"/>
      <c r="AS833" s="10"/>
    </row>
    <row r="834" ht="24.75" customHeight="1">
      <c r="A834" s="10"/>
      <c r="B834" s="10"/>
      <c r="C834" s="13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2"/>
      <c r="AM834" s="12"/>
      <c r="AN834" s="10"/>
      <c r="AO834" s="10"/>
      <c r="AP834" s="10"/>
      <c r="AQ834" s="10"/>
      <c r="AR834" s="10"/>
      <c r="AS834" s="10"/>
    </row>
    <row r="835" ht="24.75" customHeight="1">
      <c r="A835" s="10"/>
      <c r="B835" s="10"/>
      <c r="C835" s="13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2"/>
      <c r="AM835" s="12"/>
      <c r="AN835" s="10"/>
      <c r="AO835" s="10"/>
      <c r="AP835" s="10"/>
      <c r="AQ835" s="10"/>
      <c r="AR835" s="10"/>
      <c r="AS835" s="10"/>
    </row>
    <row r="836" ht="24.75" customHeight="1">
      <c r="A836" s="10"/>
      <c r="B836" s="10"/>
      <c r="C836" s="13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2"/>
      <c r="AM836" s="12"/>
      <c r="AN836" s="10"/>
      <c r="AO836" s="10"/>
      <c r="AP836" s="10"/>
      <c r="AQ836" s="10"/>
      <c r="AR836" s="10"/>
      <c r="AS836" s="10"/>
    </row>
    <row r="837" ht="24.75" customHeight="1">
      <c r="A837" s="10"/>
      <c r="B837" s="10"/>
      <c r="C837" s="13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2"/>
      <c r="AM837" s="12"/>
      <c r="AN837" s="10"/>
      <c r="AO837" s="10"/>
      <c r="AP837" s="10"/>
      <c r="AQ837" s="10"/>
      <c r="AR837" s="10"/>
      <c r="AS837" s="10"/>
    </row>
    <row r="838" ht="24.75" customHeight="1">
      <c r="A838" s="10"/>
      <c r="B838" s="10"/>
      <c r="C838" s="13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2"/>
      <c r="AM838" s="12"/>
      <c r="AN838" s="10"/>
      <c r="AO838" s="10"/>
      <c r="AP838" s="10"/>
      <c r="AQ838" s="10"/>
      <c r="AR838" s="10"/>
      <c r="AS838" s="10"/>
    </row>
    <row r="839" ht="24.75" customHeight="1">
      <c r="A839" s="10"/>
      <c r="B839" s="10"/>
      <c r="C839" s="13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2"/>
      <c r="AM839" s="12"/>
      <c r="AN839" s="10"/>
      <c r="AO839" s="10"/>
      <c r="AP839" s="10"/>
      <c r="AQ839" s="10"/>
      <c r="AR839" s="10"/>
      <c r="AS839" s="10"/>
    </row>
    <row r="840" ht="24.75" customHeight="1">
      <c r="A840" s="10"/>
      <c r="B840" s="10"/>
      <c r="C840" s="13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2"/>
      <c r="AM840" s="12"/>
      <c r="AN840" s="10"/>
      <c r="AO840" s="10"/>
      <c r="AP840" s="10"/>
      <c r="AQ840" s="10"/>
      <c r="AR840" s="10"/>
      <c r="AS840" s="10"/>
    </row>
    <row r="841" ht="24.75" customHeight="1">
      <c r="A841" s="10"/>
      <c r="B841" s="10"/>
      <c r="C841" s="13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2"/>
      <c r="AM841" s="12"/>
      <c r="AN841" s="10"/>
      <c r="AO841" s="10"/>
      <c r="AP841" s="10"/>
      <c r="AQ841" s="10"/>
      <c r="AR841" s="10"/>
      <c r="AS841" s="10"/>
    </row>
    <row r="842" ht="24.75" customHeight="1">
      <c r="A842" s="10"/>
      <c r="B842" s="10"/>
      <c r="C842" s="13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2"/>
      <c r="AM842" s="12"/>
      <c r="AN842" s="10"/>
      <c r="AO842" s="10"/>
      <c r="AP842" s="10"/>
      <c r="AQ842" s="10"/>
      <c r="AR842" s="10"/>
      <c r="AS842" s="10"/>
    </row>
    <row r="843" ht="24.75" customHeight="1">
      <c r="A843" s="10"/>
      <c r="B843" s="10"/>
      <c r="C843" s="13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2"/>
      <c r="AM843" s="12"/>
      <c r="AN843" s="10"/>
      <c r="AO843" s="10"/>
      <c r="AP843" s="10"/>
      <c r="AQ843" s="10"/>
      <c r="AR843" s="10"/>
      <c r="AS843" s="10"/>
    </row>
    <row r="844" ht="24.75" customHeight="1">
      <c r="A844" s="10"/>
      <c r="B844" s="10"/>
      <c r="C844" s="13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2"/>
      <c r="AM844" s="12"/>
      <c r="AN844" s="10"/>
      <c r="AO844" s="10"/>
      <c r="AP844" s="10"/>
      <c r="AQ844" s="10"/>
      <c r="AR844" s="10"/>
      <c r="AS844" s="10"/>
    </row>
    <row r="845" ht="24.75" customHeight="1">
      <c r="A845" s="10"/>
      <c r="B845" s="10"/>
      <c r="C845" s="13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2"/>
      <c r="AM845" s="12"/>
      <c r="AN845" s="10"/>
      <c r="AO845" s="10"/>
      <c r="AP845" s="10"/>
      <c r="AQ845" s="10"/>
      <c r="AR845" s="10"/>
      <c r="AS845" s="10"/>
    </row>
    <row r="846" ht="24.75" customHeight="1">
      <c r="A846" s="10"/>
      <c r="B846" s="10"/>
      <c r="C846" s="13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2"/>
      <c r="AM846" s="12"/>
      <c r="AN846" s="10"/>
      <c r="AO846" s="10"/>
      <c r="AP846" s="10"/>
      <c r="AQ846" s="10"/>
      <c r="AR846" s="10"/>
      <c r="AS846" s="10"/>
    </row>
    <row r="847" ht="24.75" customHeight="1">
      <c r="A847" s="10"/>
      <c r="B847" s="10"/>
      <c r="C847" s="13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2"/>
      <c r="AM847" s="12"/>
      <c r="AN847" s="10"/>
      <c r="AO847" s="10"/>
      <c r="AP847" s="10"/>
      <c r="AQ847" s="10"/>
      <c r="AR847" s="10"/>
      <c r="AS847" s="10"/>
    </row>
    <row r="848" ht="24.75" customHeight="1">
      <c r="A848" s="10"/>
      <c r="B848" s="10"/>
      <c r="C848" s="13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2"/>
      <c r="AM848" s="12"/>
      <c r="AN848" s="10"/>
      <c r="AO848" s="10"/>
      <c r="AP848" s="10"/>
      <c r="AQ848" s="10"/>
      <c r="AR848" s="10"/>
      <c r="AS848" s="10"/>
    </row>
    <row r="849" ht="24.75" customHeight="1">
      <c r="A849" s="10"/>
      <c r="B849" s="10"/>
      <c r="C849" s="13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2"/>
      <c r="AM849" s="12"/>
      <c r="AN849" s="10"/>
      <c r="AO849" s="10"/>
      <c r="AP849" s="10"/>
      <c r="AQ849" s="10"/>
      <c r="AR849" s="10"/>
      <c r="AS849" s="10"/>
    </row>
    <row r="850" ht="24.75" customHeight="1">
      <c r="A850" s="10"/>
      <c r="B850" s="10"/>
      <c r="C850" s="13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2"/>
      <c r="AM850" s="12"/>
      <c r="AN850" s="10"/>
      <c r="AO850" s="10"/>
      <c r="AP850" s="10"/>
      <c r="AQ850" s="10"/>
      <c r="AR850" s="10"/>
      <c r="AS850" s="10"/>
    </row>
    <row r="851" ht="24.75" customHeight="1">
      <c r="A851" s="10"/>
      <c r="B851" s="10"/>
      <c r="C851" s="13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2"/>
      <c r="AM851" s="12"/>
      <c r="AN851" s="10"/>
      <c r="AO851" s="10"/>
      <c r="AP851" s="10"/>
      <c r="AQ851" s="10"/>
      <c r="AR851" s="10"/>
      <c r="AS851" s="10"/>
    </row>
    <row r="852" ht="24.75" customHeight="1">
      <c r="A852" s="10"/>
      <c r="B852" s="10"/>
      <c r="C852" s="13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2"/>
      <c r="AM852" s="12"/>
      <c r="AN852" s="10"/>
      <c r="AO852" s="10"/>
      <c r="AP852" s="10"/>
      <c r="AQ852" s="10"/>
      <c r="AR852" s="10"/>
      <c r="AS852" s="10"/>
    </row>
    <row r="853" ht="24.75" customHeight="1">
      <c r="A853" s="10"/>
      <c r="B853" s="10"/>
      <c r="C853" s="13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2"/>
      <c r="AM853" s="12"/>
      <c r="AN853" s="10"/>
      <c r="AO853" s="10"/>
      <c r="AP853" s="10"/>
      <c r="AQ853" s="10"/>
      <c r="AR853" s="10"/>
      <c r="AS853" s="10"/>
    </row>
    <row r="854" ht="24.75" customHeight="1">
      <c r="A854" s="10"/>
      <c r="B854" s="10"/>
      <c r="C854" s="13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2"/>
      <c r="AM854" s="12"/>
      <c r="AN854" s="10"/>
      <c r="AO854" s="10"/>
      <c r="AP854" s="10"/>
      <c r="AQ854" s="10"/>
      <c r="AR854" s="10"/>
      <c r="AS854" s="10"/>
    </row>
    <row r="855" ht="24.75" customHeight="1">
      <c r="A855" s="10"/>
      <c r="B855" s="10"/>
      <c r="C855" s="13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2"/>
      <c r="AM855" s="12"/>
      <c r="AN855" s="10"/>
      <c r="AO855" s="10"/>
      <c r="AP855" s="10"/>
      <c r="AQ855" s="10"/>
      <c r="AR855" s="10"/>
      <c r="AS855" s="10"/>
    </row>
    <row r="856" ht="24.75" customHeight="1">
      <c r="A856" s="10"/>
      <c r="B856" s="10"/>
      <c r="C856" s="13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2"/>
      <c r="AM856" s="12"/>
      <c r="AN856" s="10"/>
      <c r="AO856" s="10"/>
      <c r="AP856" s="10"/>
      <c r="AQ856" s="10"/>
      <c r="AR856" s="10"/>
      <c r="AS856" s="10"/>
    </row>
    <row r="857" ht="24.75" customHeight="1">
      <c r="A857" s="10"/>
      <c r="B857" s="10"/>
      <c r="C857" s="13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2"/>
      <c r="AM857" s="12"/>
      <c r="AN857" s="10"/>
      <c r="AO857" s="10"/>
      <c r="AP857" s="10"/>
      <c r="AQ857" s="10"/>
      <c r="AR857" s="10"/>
      <c r="AS857" s="10"/>
    </row>
    <row r="858" ht="24.75" customHeight="1">
      <c r="A858" s="10"/>
      <c r="B858" s="10"/>
      <c r="C858" s="13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2"/>
      <c r="AM858" s="12"/>
      <c r="AN858" s="10"/>
      <c r="AO858" s="10"/>
      <c r="AP858" s="10"/>
      <c r="AQ858" s="10"/>
      <c r="AR858" s="10"/>
      <c r="AS858" s="10"/>
    </row>
    <row r="859" ht="24.75" customHeight="1">
      <c r="A859" s="10"/>
      <c r="B859" s="10"/>
      <c r="C859" s="13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2"/>
      <c r="AM859" s="12"/>
      <c r="AN859" s="10"/>
      <c r="AO859" s="10"/>
      <c r="AP859" s="10"/>
      <c r="AQ859" s="10"/>
      <c r="AR859" s="10"/>
      <c r="AS859" s="10"/>
    </row>
    <row r="860" ht="24.75" customHeight="1">
      <c r="A860" s="10"/>
      <c r="B860" s="10"/>
      <c r="C860" s="13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2"/>
      <c r="AM860" s="12"/>
      <c r="AN860" s="10"/>
      <c r="AO860" s="10"/>
      <c r="AP860" s="10"/>
      <c r="AQ860" s="10"/>
      <c r="AR860" s="10"/>
      <c r="AS860" s="10"/>
    </row>
    <row r="861" ht="24.75" customHeight="1">
      <c r="A861" s="10"/>
      <c r="B861" s="10"/>
      <c r="C861" s="13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2"/>
      <c r="AM861" s="12"/>
      <c r="AN861" s="10"/>
      <c r="AO861" s="10"/>
      <c r="AP861" s="10"/>
      <c r="AQ861" s="10"/>
      <c r="AR861" s="10"/>
      <c r="AS861" s="10"/>
    </row>
    <row r="862" ht="24.75" customHeight="1">
      <c r="A862" s="10"/>
      <c r="B862" s="10"/>
      <c r="C862" s="13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2"/>
      <c r="AM862" s="12"/>
      <c r="AN862" s="10"/>
      <c r="AO862" s="10"/>
      <c r="AP862" s="10"/>
      <c r="AQ862" s="10"/>
      <c r="AR862" s="10"/>
      <c r="AS862" s="10"/>
    </row>
    <row r="863" ht="24.75" customHeight="1">
      <c r="A863" s="10"/>
      <c r="B863" s="10"/>
      <c r="C863" s="13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2"/>
      <c r="AM863" s="12"/>
      <c r="AN863" s="10"/>
      <c r="AO863" s="10"/>
      <c r="AP863" s="10"/>
      <c r="AQ863" s="10"/>
      <c r="AR863" s="10"/>
      <c r="AS863" s="10"/>
    </row>
    <row r="864" ht="24.75" customHeight="1">
      <c r="A864" s="10"/>
      <c r="B864" s="10"/>
      <c r="C864" s="13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2"/>
      <c r="AM864" s="12"/>
      <c r="AN864" s="10"/>
      <c r="AO864" s="10"/>
      <c r="AP864" s="10"/>
      <c r="AQ864" s="10"/>
      <c r="AR864" s="10"/>
      <c r="AS864" s="10"/>
    </row>
    <row r="865" ht="24.75" customHeight="1">
      <c r="A865" s="10"/>
      <c r="B865" s="10"/>
      <c r="C865" s="13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2"/>
      <c r="AM865" s="12"/>
      <c r="AN865" s="10"/>
      <c r="AO865" s="10"/>
      <c r="AP865" s="10"/>
      <c r="AQ865" s="10"/>
      <c r="AR865" s="10"/>
      <c r="AS865" s="10"/>
    </row>
    <row r="866" ht="24.75" customHeight="1">
      <c r="A866" s="10"/>
      <c r="B866" s="10"/>
      <c r="C866" s="13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2"/>
      <c r="AM866" s="12"/>
      <c r="AN866" s="10"/>
      <c r="AO866" s="10"/>
      <c r="AP866" s="10"/>
      <c r="AQ866" s="10"/>
      <c r="AR866" s="10"/>
      <c r="AS866" s="10"/>
    </row>
    <row r="867" ht="24.75" customHeight="1">
      <c r="A867" s="10"/>
      <c r="B867" s="10"/>
      <c r="C867" s="13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2"/>
      <c r="AM867" s="12"/>
      <c r="AN867" s="10"/>
      <c r="AO867" s="10"/>
      <c r="AP867" s="10"/>
      <c r="AQ867" s="10"/>
      <c r="AR867" s="10"/>
      <c r="AS867" s="10"/>
    </row>
    <row r="868" ht="24.75" customHeight="1">
      <c r="A868" s="10"/>
      <c r="B868" s="10"/>
      <c r="C868" s="13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2"/>
      <c r="AM868" s="12"/>
      <c r="AN868" s="10"/>
      <c r="AO868" s="10"/>
      <c r="AP868" s="10"/>
      <c r="AQ868" s="10"/>
      <c r="AR868" s="10"/>
      <c r="AS868" s="10"/>
    </row>
    <row r="869" ht="24.75" customHeight="1">
      <c r="A869" s="10"/>
      <c r="B869" s="10"/>
      <c r="C869" s="13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2"/>
      <c r="AM869" s="12"/>
      <c r="AN869" s="10"/>
      <c r="AO869" s="10"/>
      <c r="AP869" s="10"/>
      <c r="AQ869" s="10"/>
      <c r="AR869" s="10"/>
      <c r="AS869" s="10"/>
    </row>
    <row r="870" ht="24.75" customHeight="1">
      <c r="A870" s="10"/>
      <c r="B870" s="10"/>
      <c r="C870" s="13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2"/>
      <c r="AM870" s="12"/>
      <c r="AN870" s="10"/>
      <c r="AO870" s="10"/>
      <c r="AP870" s="10"/>
      <c r="AQ870" s="10"/>
      <c r="AR870" s="10"/>
      <c r="AS870" s="10"/>
    </row>
    <row r="871" ht="24.75" customHeight="1">
      <c r="A871" s="10"/>
      <c r="B871" s="10"/>
      <c r="C871" s="13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2"/>
      <c r="AM871" s="12"/>
      <c r="AN871" s="10"/>
      <c r="AO871" s="10"/>
      <c r="AP871" s="10"/>
      <c r="AQ871" s="10"/>
      <c r="AR871" s="10"/>
      <c r="AS871" s="10"/>
    </row>
    <row r="872" ht="24.75" customHeight="1">
      <c r="A872" s="10"/>
      <c r="B872" s="10"/>
      <c r="C872" s="13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2"/>
      <c r="AM872" s="12"/>
      <c r="AN872" s="10"/>
      <c r="AO872" s="10"/>
      <c r="AP872" s="10"/>
      <c r="AQ872" s="10"/>
      <c r="AR872" s="10"/>
      <c r="AS872" s="10"/>
    </row>
    <row r="873" ht="24.75" customHeight="1">
      <c r="A873" s="10"/>
      <c r="B873" s="10"/>
      <c r="C873" s="13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2"/>
      <c r="AM873" s="12"/>
      <c r="AN873" s="10"/>
      <c r="AO873" s="10"/>
      <c r="AP873" s="10"/>
      <c r="AQ873" s="10"/>
      <c r="AR873" s="10"/>
      <c r="AS873" s="10"/>
    </row>
    <row r="874" ht="24.75" customHeight="1">
      <c r="A874" s="10"/>
      <c r="B874" s="10"/>
      <c r="C874" s="13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2"/>
      <c r="AM874" s="12"/>
      <c r="AN874" s="10"/>
      <c r="AO874" s="10"/>
      <c r="AP874" s="10"/>
      <c r="AQ874" s="10"/>
      <c r="AR874" s="10"/>
      <c r="AS874" s="10"/>
    </row>
    <row r="875" ht="24.75" customHeight="1">
      <c r="A875" s="10"/>
      <c r="B875" s="10"/>
      <c r="C875" s="13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2"/>
      <c r="AM875" s="12"/>
      <c r="AN875" s="10"/>
      <c r="AO875" s="10"/>
      <c r="AP875" s="10"/>
      <c r="AQ875" s="10"/>
      <c r="AR875" s="10"/>
      <c r="AS875" s="10"/>
    </row>
    <row r="876" ht="24.75" customHeight="1">
      <c r="A876" s="10"/>
      <c r="B876" s="10"/>
      <c r="C876" s="13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2"/>
      <c r="AM876" s="12"/>
      <c r="AN876" s="10"/>
      <c r="AO876" s="10"/>
      <c r="AP876" s="10"/>
      <c r="AQ876" s="10"/>
      <c r="AR876" s="10"/>
      <c r="AS876" s="10"/>
    </row>
    <row r="877" ht="24.75" customHeight="1">
      <c r="A877" s="10"/>
      <c r="B877" s="10"/>
      <c r="C877" s="13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2"/>
      <c r="AM877" s="12"/>
      <c r="AN877" s="10"/>
      <c r="AO877" s="10"/>
      <c r="AP877" s="10"/>
      <c r="AQ877" s="10"/>
      <c r="AR877" s="10"/>
      <c r="AS877" s="10"/>
    </row>
    <row r="878" ht="24.75" customHeight="1">
      <c r="A878" s="10"/>
      <c r="B878" s="10"/>
      <c r="C878" s="13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2"/>
      <c r="AM878" s="12"/>
      <c r="AN878" s="10"/>
      <c r="AO878" s="10"/>
      <c r="AP878" s="10"/>
      <c r="AQ878" s="10"/>
      <c r="AR878" s="10"/>
      <c r="AS878" s="10"/>
    </row>
    <row r="879" ht="24.75" customHeight="1">
      <c r="A879" s="10"/>
      <c r="B879" s="10"/>
      <c r="C879" s="13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2"/>
      <c r="AM879" s="12"/>
      <c r="AN879" s="10"/>
      <c r="AO879" s="10"/>
      <c r="AP879" s="10"/>
      <c r="AQ879" s="10"/>
      <c r="AR879" s="10"/>
      <c r="AS879" s="10"/>
    </row>
    <row r="880" ht="24.75" customHeight="1">
      <c r="A880" s="10"/>
      <c r="B880" s="10"/>
      <c r="C880" s="13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2"/>
      <c r="AM880" s="12"/>
      <c r="AN880" s="10"/>
      <c r="AO880" s="10"/>
      <c r="AP880" s="10"/>
      <c r="AQ880" s="10"/>
      <c r="AR880" s="10"/>
      <c r="AS880" s="10"/>
    </row>
    <row r="881" ht="24.75" customHeight="1">
      <c r="A881" s="10"/>
      <c r="B881" s="10"/>
      <c r="C881" s="13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2"/>
      <c r="AM881" s="12"/>
      <c r="AN881" s="10"/>
      <c r="AO881" s="10"/>
      <c r="AP881" s="10"/>
      <c r="AQ881" s="10"/>
      <c r="AR881" s="10"/>
      <c r="AS881" s="10"/>
    </row>
    <row r="882" ht="24.75" customHeight="1">
      <c r="A882" s="10"/>
      <c r="B882" s="10"/>
      <c r="C882" s="13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2"/>
      <c r="AM882" s="12"/>
      <c r="AN882" s="10"/>
      <c r="AO882" s="10"/>
      <c r="AP882" s="10"/>
      <c r="AQ882" s="10"/>
      <c r="AR882" s="10"/>
      <c r="AS882" s="10"/>
    </row>
    <row r="883" ht="24.75" customHeight="1">
      <c r="A883" s="10"/>
      <c r="B883" s="10"/>
      <c r="C883" s="13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2"/>
      <c r="AM883" s="12"/>
      <c r="AN883" s="10"/>
      <c r="AO883" s="10"/>
      <c r="AP883" s="10"/>
      <c r="AQ883" s="10"/>
      <c r="AR883" s="10"/>
      <c r="AS883" s="10"/>
    </row>
    <row r="884" ht="24.75" customHeight="1">
      <c r="A884" s="10"/>
      <c r="B884" s="10"/>
      <c r="C884" s="13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2"/>
      <c r="AM884" s="12"/>
      <c r="AN884" s="10"/>
      <c r="AO884" s="10"/>
      <c r="AP884" s="10"/>
      <c r="AQ884" s="10"/>
      <c r="AR884" s="10"/>
      <c r="AS884" s="10"/>
    </row>
    <row r="885" ht="24.75" customHeight="1">
      <c r="A885" s="10"/>
      <c r="B885" s="10"/>
      <c r="C885" s="13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2"/>
      <c r="AM885" s="12"/>
      <c r="AN885" s="10"/>
      <c r="AO885" s="10"/>
      <c r="AP885" s="10"/>
      <c r="AQ885" s="10"/>
      <c r="AR885" s="10"/>
      <c r="AS885" s="10"/>
    </row>
    <row r="886" ht="24.75" customHeight="1">
      <c r="A886" s="10"/>
      <c r="B886" s="10"/>
      <c r="C886" s="13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2"/>
      <c r="AM886" s="12"/>
      <c r="AN886" s="10"/>
      <c r="AO886" s="10"/>
      <c r="AP886" s="10"/>
      <c r="AQ886" s="10"/>
      <c r="AR886" s="10"/>
      <c r="AS886" s="10"/>
    </row>
    <row r="887" ht="24.75" customHeight="1">
      <c r="A887" s="10"/>
      <c r="B887" s="10"/>
      <c r="C887" s="13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2"/>
      <c r="AM887" s="12"/>
      <c r="AN887" s="10"/>
      <c r="AO887" s="10"/>
      <c r="AP887" s="10"/>
      <c r="AQ887" s="10"/>
      <c r="AR887" s="10"/>
      <c r="AS887" s="10"/>
    </row>
    <row r="888" ht="24.75" customHeight="1">
      <c r="A888" s="10"/>
      <c r="B888" s="10"/>
      <c r="C888" s="13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2"/>
      <c r="AM888" s="12"/>
      <c r="AN888" s="10"/>
      <c r="AO888" s="10"/>
      <c r="AP888" s="10"/>
      <c r="AQ888" s="10"/>
      <c r="AR888" s="10"/>
      <c r="AS888" s="10"/>
    </row>
    <row r="889" ht="24.75" customHeight="1">
      <c r="A889" s="10"/>
      <c r="B889" s="10"/>
      <c r="C889" s="13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2"/>
      <c r="AM889" s="12"/>
      <c r="AN889" s="10"/>
      <c r="AO889" s="10"/>
      <c r="AP889" s="10"/>
      <c r="AQ889" s="10"/>
      <c r="AR889" s="10"/>
      <c r="AS889" s="10"/>
    </row>
    <row r="890" ht="24.75" customHeight="1">
      <c r="A890" s="10"/>
      <c r="B890" s="10"/>
      <c r="C890" s="13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2"/>
      <c r="AM890" s="12"/>
      <c r="AN890" s="10"/>
      <c r="AO890" s="10"/>
      <c r="AP890" s="10"/>
      <c r="AQ890" s="10"/>
      <c r="AR890" s="10"/>
      <c r="AS890" s="10"/>
    </row>
    <row r="891" ht="24.75" customHeight="1">
      <c r="A891" s="10"/>
      <c r="B891" s="10"/>
      <c r="C891" s="13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2"/>
      <c r="AM891" s="12"/>
      <c r="AN891" s="10"/>
      <c r="AO891" s="10"/>
      <c r="AP891" s="10"/>
      <c r="AQ891" s="10"/>
      <c r="AR891" s="10"/>
      <c r="AS891" s="10"/>
    </row>
    <row r="892" ht="24.75" customHeight="1">
      <c r="A892" s="10"/>
      <c r="B892" s="10"/>
      <c r="C892" s="13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2"/>
      <c r="AM892" s="12"/>
      <c r="AN892" s="10"/>
      <c r="AO892" s="10"/>
      <c r="AP892" s="10"/>
      <c r="AQ892" s="10"/>
      <c r="AR892" s="10"/>
      <c r="AS892" s="10"/>
    </row>
    <row r="893" ht="24.75" customHeight="1">
      <c r="A893" s="10"/>
      <c r="B893" s="10"/>
      <c r="C893" s="13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2"/>
      <c r="AM893" s="12"/>
      <c r="AN893" s="10"/>
      <c r="AO893" s="10"/>
      <c r="AP893" s="10"/>
      <c r="AQ893" s="10"/>
      <c r="AR893" s="10"/>
      <c r="AS893" s="10"/>
    </row>
    <row r="894" ht="24.75" customHeight="1">
      <c r="A894" s="10"/>
      <c r="B894" s="10"/>
      <c r="C894" s="13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2"/>
      <c r="AM894" s="12"/>
      <c r="AN894" s="10"/>
      <c r="AO894" s="10"/>
      <c r="AP894" s="10"/>
      <c r="AQ894" s="10"/>
      <c r="AR894" s="10"/>
      <c r="AS894" s="10"/>
    </row>
    <row r="895" ht="24.75" customHeight="1">
      <c r="A895" s="10"/>
      <c r="B895" s="10"/>
      <c r="C895" s="13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2"/>
      <c r="AM895" s="12"/>
      <c r="AN895" s="10"/>
      <c r="AO895" s="10"/>
      <c r="AP895" s="10"/>
      <c r="AQ895" s="10"/>
      <c r="AR895" s="10"/>
      <c r="AS895" s="10"/>
    </row>
    <row r="896" ht="24.75" customHeight="1">
      <c r="A896" s="10"/>
      <c r="B896" s="10"/>
      <c r="C896" s="13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2"/>
      <c r="AM896" s="12"/>
      <c r="AN896" s="10"/>
      <c r="AO896" s="10"/>
      <c r="AP896" s="10"/>
      <c r="AQ896" s="10"/>
      <c r="AR896" s="10"/>
      <c r="AS896" s="10"/>
    </row>
    <row r="897" ht="24.75" customHeight="1">
      <c r="A897" s="10"/>
      <c r="B897" s="10"/>
      <c r="C897" s="13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2"/>
      <c r="AM897" s="12"/>
      <c r="AN897" s="10"/>
      <c r="AO897" s="10"/>
      <c r="AP897" s="10"/>
      <c r="AQ897" s="10"/>
      <c r="AR897" s="10"/>
      <c r="AS897" s="10"/>
    </row>
    <row r="898" ht="24.75" customHeight="1">
      <c r="A898" s="10"/>
      <c r="B898" s="10"/>
      <c r="C898" s="13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2"/>
      <c r="AM898" s="12"/>
      <c r="AN898" s="10"/>
      <c r="AO898" s="10"/>
      <c r="AP898" s="10"/>
      <c r="AQ898" s="10"/>
      <c r="AR898" s="10"/>
      <c r="AS898" s="10"/>
    </row>
    <row r="899" ht="24.75" customHeight="1">
      <c r="A899" s="10"/>
      <c r="B899" s="10"/>
      <c r="C899" s="13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2"/>
      <c r="AM899" s="12"/>
      <c r="AN899" s="10"/>
      <c r="AO899" s="10"/>
      <c r="AP899" s="10"/>
      <c r="AQ899" s="10"/>
      <c r="AR899" s="10"/>
      <c r="AS899" s="10"/>
    </row>
    <row r="900" ht="24.75" customHeight="1">
      <c r="A900" s="10"/>
      <c r="B900" s="10"/>
      <c r="C900" s="13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2"/>
      <c r="AM900" s="12"/>
      <c r="AN900" s="10"/>
      <c r="AO900" s="10"/>
      <c r="AP900" s="10"/>
      <c r="AQ900" s="10"/>
      <c r="AR900" s="10"/>
      <c r="AS900" s="10"/>
    </row>
    <row r="901" ht="24.75" customHeight="1">
      <c r="A901" s="10"/>
      <c r="B901" s="10"/>
      <c r="C901" s="13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2"/>
      <c r="AM901" s="12"/>
      <c r="AN901" s="10"/>
      <c r="AO901" s="10"/>
      <c r="AP901" s="10"/>
      <c r="AQ901" s="10"/>
      <c r="AR901" s="10"/>
      <c r="AS901" s="10"/>
    </row>
    <row r="902" ht="24.75" customHeight="1">
      <c r="A902" s="10"/>
      <c r="B902" s="10"/>
      <c r="C902" s="13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2"/>
      <c r="AM902" s="12"/>
      <c r="AN902" s="10"/>
      <c r="AO902" s="10"/>
      <c r="AP902" s="10"/>
      <c r="AQ902" s="10"/>
      <c r="AR902" s="10"/>
      <c r="AS902" s="10"/>
    </row>
    <row r="903" ht="24.75" customHeight="1">
      <c r="A903" s="10"/>
      <c r="B903" s="10"/>
      <c r="C903" s="13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2"/>
      <c r="AM903" s="12"/>
      <c r="AN903" s="10"/>
      <c r="AO903" s="10"/>
      <c r="AP903" s="10"/>
      <c r="AQ903" s="10"/>
      <c r="AR903" s="10"/>
      <c r="AS903" s="10"/>
    </row>
    <row r="904" ht="24.75" customHeight="1">
      <c r="A904" s="10"/>
      <c r="B904" s="10"/>
      <c r="C904" s="13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2"/>
      <c r="AM904" s="12"/>
      <c r="AN904" s="10"/>
      <c r="AO904" s="10"/>
      <c r="AP904" s="10"/>
      <c r="AQ904" s="10"/>
      <c r="AR904" s="10"/>
      <c r="AS904" s="10"/>
    </row>
    <row r="905" ht="24.75" customHeight="1">
      <c r="A905" s="10"/>
      <c r="B905" s="10"/>
      <c r="C905" s="13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2"/>
      <c r="AM905" s="12"/>
      <c r="AN905" s="10"/>
      <c r="AO905" s="10"/>
      <c r="AP905" s="10"/>
      <c r="AQ905" s="10"/>
      <c r="AR905" s="10"/>
      <c r="AS905" s="10"/>
    </row>
    <row r="906" ht="24.75" customHeight="1">
      <c r="A906" s="10"/>
      <c r="B906" s="10"/>
      <c r="C906" s="13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2"/>
      <c r="AM906" s="12"/>
      <c r="AN906" s="10"/>
      <c r="AO906" s="10"/>
      <c r="AP906" s="10"/>
      <c r="AQ906" s="10"/>
      <c r="AR906" s="10"/>
      <c r="AS906" s="10"/>
    </row>
    <row r="907" ht="24.75" customHeight="1">
      <c r="A907" s="10"/>
      <c r="B907" s="10"/>
      <c r="C907" s="13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2"/>
      <c r="AM907" s="12"/>
      <c r="AN907" s="10"/>
      <c r="AO907" s="10"/>
      <c r="AP907" s="10"/>
      <c r="AQ907" s="10"/>
      <c r="AR907" s="10"/>
      <c r="AS907" s="10"/>
    </row>
    <row r="908" ht="24.75" customHeight="1">
      <c r="A908" s="10"/>
      <c r="B908" s="10"/>
      <c r="C908" s="13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2"/>
      <c r="AM908" s="12"/>
      <c r="AN908" s="10"/>
      <c r="AO908" s="10"/>
      <c r="AP908" s="10"/>
      <c r="AQ908" s="10"/>
      <c r="AR908" s="10"/>
      <c r="AS908" s="10"/>
    </row>
    <row r="909" ht="24.75" customHeight="1">
      <c r="A909" s="10"/>
      <c r="B909" s="10"/>
      <c r="C909" s="13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2"/>
      <c r="AM909" s="12"/>
      <c r="AN909" s="10"/>
      <c r="AO909" s="10"/>
      <c r="AP909" s="10"/>
      <c r="AQ909" s="10"/>
      <c r="AR909" s="10"/>
      <c r="AS909" s="10"/>
    </row>
    <row r="910" ht="24.75" customHeight="1">
      <c r="A910" s="10"/>
      <c r="B910" s="10"/>
      <c r="C910" s="13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2"/>
      <c r="AM910" s="12"/>
      <c r="AN910" s="10"/>
      <c r="AO910" s="10"/>
      <c r="AP910" s="10"/>
      <c r="AQ910" s="10"/>
      <c r="AR910" s="10"/>
      <c r="AS910" s="10"/>
    </row>
    <row r="911" ht="24.75" customHeight="1">
      <c r="A911" s="10"/>
      <c r="B911" s="10"/>
      <c r="C911" s="13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2"/>
      <c r="AM911" s="12"/>
      <c r="AN911" s="10"/>
      <c r="AO911" s="10"/>
      <c r="AP911" s="10"/>
      <c r="AQ911" s="10"/>
      <c r="AR911" s="10"/>
      <c r="AS911" s="10"/>
    </row>
    <row r="912" ht="24.75" customHeight="1">
      <c r="A912" s="10"/>
      <c r="B912" s="10"/>
      <c r="C912" s="13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2"/>
      <c r="AM912" s="12"/>
      <c r="AN912" s="10"/>
      <c r="AO912" s="10"/>
      <c r="AP912" s="10"/>
      <c r="AQ912" s="10"/>
      <c r="AR912" s="10"/>
      <c r="AS912" s="10"/>
    </row>
    <row r="913" ht="24.75" customHeight="1">
      <c r="A913" s="10"/>
      <c r="B913" s="10"/>
      <c r="C913" s="13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2"/>
      <c r="AM913" s="12"/>
      <c r="AN913" s="10"/>
      <c r="AO913" s="10"/>
      <c r="AP913" s="10"/>
      <c r="AQ913" s="10"/>
      <c r="AR913" s="10"/>
      <c r="AS913" s="10"/>
    </row>
    <row r="914" ht="24.75" customHeight="1">
      <c r="A914" s="10"/>
      <c r="B914" s="10"/>
      <c r="C914" s="13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2"/>
      <c r="AM914" s="12"/>
      <c r="AN914" s="10"/>
      <c r="AO914" s="10"/>
      <c r="AP914" s="10"/>
      <c r="AQ914" s="10"/>
      <c r="AR914" s="10"/>
      <c r="AS914" s="10"/>
    </row>
    <row r="915" ht="24.75" customHeight="1">
      <c r="A915" s="10"/>
      <c r="B915" s="10"/>
      <c r="C915" s="13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2"/>
      <c r="AM915" s="12"/>
      <c r="AN915" s="10"/>
      <c r="AO915" s="10"/>
      <c r="AP915" s="10"/>
      <c r="AQ915" s="10"/>
      <c r="AR915" s="10"/>
      <c r="AS915" s="10"/>
    </row>
    <row r="916" ht="24.75" customHeight="1">
      <c r="A916" s="10"/>
      <c r="B916" s="10"/>
      <c r="C916" s="13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2"/>
      <c r="AM916" s="12"/>
      <c r="AN916" s="10"/>
      <c r="AO916" s="10"/>
      <c r="AP916" s="10"/>
      <c r="AQ916" s="10"/>
      <c r="AR916" s="10"/>
      <c r="AS916" s="10"/>
    </row>
    <row r="917" ht="24.75" customHeight="1">
      <c r="A917" s="10"/>
      <c r="B917" s="10"/>
      <c r="C917" s="13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2"/>
      <c r="AM917" s="12"/>
      <c r="AN917" s="10"/>
      <c r="AO917" s="10"/>
      <c r="AP917" s="10"/>
      <c r="AQ917" s="10"/>
      <c r="AR917" s="10"/>
      <c r="AS917" s="10"/>
    </row>
    <row r="918" ht="24.75" customHeight="1">
      <c r="A918" s="10"/>
      <c r="B918" s="10"/>
      <c r="C918" s="13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2"/>
      <c r="AM918" s="12"/>
      <c r="AN918" s="10"/>
      <c r="AO918" s="10"/>
      <c r="AP918" s="10"/>
      <c r="AQ918" s="10"/>
      <c r="AR918" s="10"/>
      <c r="AS918" s="10"/>
    </row>
    <row r="919" ht="24.75" customHeight="1">
      <c r="A919" s="10"/>
      <c r="B919" s="10"/>
      <c r="C919" s="13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2"/>
      <c r="AM919" s="12"/>
      <c r="AN919" s="10"/>
      <c r="AO919" s="10"/>
      <c r="AP919" s="10"/>
      <c r="AQ919" s="10"/>
      <c r="AR919" s="10"/>
      <c r="AS919" s="10"/>
    </row>
    <row r="920" ht="24.75" customHeight="1">
      <c r="A920" s="10"/>
      <c r="B920" s="10"/>
      <c r="C920" s="13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2"/>
      <c r="AM920" s="12"/>
      <c r="AN920" s="10"/>
      <c r="AO920" s="10"/>
      <c r="AP920" s="10"/>
      <c r="AQ920" s="10"/>
      <c r="AR920" s="10"/>
      <c r="AS920" s="10"/>
    </row>
    <row r="921" ht="24.75" customHeight="1">
      <c r="A921" s="10"/>
      <c r="B921" s="10"/>
      <c r="C921" s="13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2"/>
      <c r="AM921" s="12"/>
      <c r="AN921" s="10"/>
      <c r="AO921" s="10"/>
      <c r="AP921" s="10"/>
      <c r="AQ921" s="10"/>
      <c r="AR921" s="10"/>
      <c r="AS921" s="10"/>
    </row>
    <row r="922" ht="24.75" customHeight="1">
      <c r="A922" s="10"/>
      <c r="B922" s="10"/>
      <c r="C922" s="13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2"/>
      <c r="AM922" s="12"/>
      <c r="AN922" s="10"/>
      <c r="AO922" s="10"/>
      <c r="AP922" s="10"/>
      <c r="AQ922" s="10"/>
      <c r="AR922" s="10"/>
      <c r="AS922" s="10"/>
    </row>
    <row r="923" ht="24.75" customHeight="1">
      <c r="A923" s="10"/>
      <c r="B923" s="10"/>
      <c r="C923" s="13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2"/>
      <c r="AM923" s="12"/>
      <c r="AN923" s="10"/>
      <c r="AO923" s="10"/>
      <c r="AP923" s="10"/>
      <c r="AQ923" s="10"/>
      <c r="AR923" s="10"/>
      <c r="AS923" s="10"/>
    </row>
    <row r="924" ht="24.75" customHeight="1">
      <c r="A924" s="10"/>
      <c r="B924" s="10"/>
      <c r="C924" s="13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2"/>
      <c r="AM924" s="12"/>
      <c r="AN924" s="10"/>
      <c r="AO924" s="10"/>
      <c r="AP924" s="10"/>
      <c r="AQ924" s="10"/>
      <c r="AR924" s="10"/>
      <c r="AS924" s="10"/>
    </row>
    <row r="925" ht="24.75" customHeight="1">
      <c r="A925" s="10"/>
      <c r="B925" s="10"/>
      <c r="C925" s="13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2"/>
      <c r="AM925" s="12"/>
      <c r="AN925" s="10"/>
      <c r="AO925" s="10"/>
      <c r="AP925" s="10"/>
      <c r="AQ925" s="10"/>
      <c r="AR925" s="10"/>
      <c r="AS925" s="10"/>
    </row>
    <row r="926" ht="24.75" customHeight="1">
      <c r="A926" s="10"/>
      <c r="B926" s="10"/>
      <c r="C926" s="13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2"/>
      <c r="AM926" s="12"/>
      <c r="AN926" s="10"/>
      <c r="AO926" s="10"/>
      <c r="AP926" s="10"/>
      <c r="AQ926" s="10"/>
      <c r="AR926" s="10"/>
      <c r="AS926" s="10"/>
    </row>
    <row r="927" ht="24.75" customHeight="1">
      <c r="A927" s="10"/>
      <c r="B927" s="10"/>
      <c r="C927" s="13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2"/>
      <c r="AM927" s="12"/>
      <c r="AN927" s="10"/>
      <c r="AO927" s="10"/>
      <c r="AP927" s="10"/>
      <c r="AQ927" s="10"/>
      <c r="AR927" s="10"/>
      <c r="AS927" s="10"/>
    </row>
    <row r="928" ht="24.75" customHeight="1">
      <c r="A928" s="10"/>
      <c r="B928" s="10"/>
      <c r="C928" s="13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2"/>
      <c r="AM928" s="12"/>
      <c r="AN928" s="10"/>
      <c r="AO928" s="10"/>
      <c r="AP928" s="10"/>
      <c r="AQ928" s="10"/>
      <c r="AR928" s="10"/>
      <c r="AS928" s="10"/>
    </row>
    <row r="929" ht="24.75" customHeight="1">
      <c r="A929" s="10"/>
      <c r="B929" s="10"/>
      <c r="C929" s="13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2"/>
      <c r="AM929" s="12"/>
      <c r="AN929" s="10"/>
      <c r="AO929" s="10"/>
      <c r="AP929" s="10"/>
      <c r="AQ929" s="10"/>
      <c r="AR929" s="10"/>
      <c r="AS929" s="10"/>
    </row>
    <row r="930" ht="24.75" customHeight="1">
      <c r="A930" s="10"/>
      <c r="B930" s="10"/>
      <c r="C930" s="13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2"/>
      <c r="AM930" s="12"/>
      <c r="AN930" s="10"/>
      <c r="AO930" s="10"/>
      <c r="AP930" s="10"/>
      <c r="AQ930" s="10"/>
      <c r="AR930" s="10"/>
      <c r="AS930" s="10"/>
    </row>
    <row r="931" ht="24.75" customHeight="1">
      <c r="A931" s="10"/>
      <c r="B931" s="10"/>
      <c r="C931" s="13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2"/>
      <c r="AM931" s="12"/>
      <c r="AN931" s="10"/>
      <c r="AO931" s="10"/>
      <c r="AP931" s="10"/>
      <c r="AQ931" s="10"/>
      <c r="AR931" s="10"/>
      <c r="AS931" s="10"/>
    </row>
    <row r="932" ht="24.75" customHeight="1">
      <c r="A932" s="10"/>
      <c r="B932" s="10"/>
      <c r="C932" s="13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2"/>
      <c r="AM932" s="12"/>
      <c r="AN932" s="10"/>
      <c r="AO932" s="10"/>
      <c r="AP932" s="10"/>
      <c r="AQ932" s="10"/>
      <c r="AR932" s="10"/>
      <c r="AS932" s="10"/>
    </row>
    <row r="933" ht="24.75" customHeight="1">
      <c r="A933" s="10"/>
      <c r="B933" s="10"/>
      <c r="C933" s="13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2"/>
      <c r="AM933" s="12"/>
      <c r="AN933" s="10"/>
      <c r="AO933" s="10"/>
      <c r="AP933" s="10"/>
      <c r="AQ933" s="10"/>
      <c r="AR933" s="10"/>
      <c r="AS933" s="10"/>
    </row>
    <row r="934" ht="24.75" customHeight="1">
      <c r="A934" s="10"/>
      <c r="B934" s="10"/>
      <c r="C934" s="13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2"/>
      <c r="AM934" s="12"/>
      <c r="AN934" s="10"/>
      <c r="AO934" s="10"/>
      <c r="AP934" s="10"/>
      <c r="AQ934" s="10"/>
      <c r="AR934" s="10"/>
      <c r="AS934" s="10"/>
    </row>
    <row r="935" ht="24.75" customHeight="1">
      <c r="A935" s="10"/>
      <c r="B935" s="10"/>
      <c r="C935" s="13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2"/>
      <c r="AM935" s="12"/>
      <c r="AN935" s="10"/>
      <c r="AO935" s="10"/>
      <c r="AP935" s="10"/>
      <c r="AQ935" s="10"/>
      <c r="AR935" s="10"/>
      <c r="AS935" s="10"/>
    </row>
    <row r="936" ht="24.75" customHeight="1">
      <c r="A936" s="10"/>
      <c r="B936" s="10"/>
      <c r="C936" s="13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2"/>
      <c r="AM936" s="12"/>
      <c r="AN936" s="10"/>
      <c r="AO936" s="10"/>
      <c r="AP936" s="10"/>
      <c r="AQ936" s="10"/>
      <c r="AR936" s="10"/>
      <c r="AS936" s="10"/>
    </row>
    <row r="937" ht="24.75" customHeight="1">
      <c r="A937" s="10"/>
      <c r="B937" s="10"/>
      <c r="C937" s="13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2"/>
      <c r="AM937" s="12"/>
      <c r="AN937" s="10"/>
      <c r="AO937" s="10"/>
      <c r="AP937" s="10"/>
      <c r="AQ937" s="10"/>
      <c r="AR937" s="10"/>
      <c r="AS937" s="10"/>
    </row>
    <row r="938" ht="24.75" customHeight="1">
      <c r="A938" s="10"/>
      <c r="B938" s="10"/>
      <c r="C938" s="13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2"/>
      <c r="AM938" s="12"/>
      <c r="AN938" s="10"/>
      <c r="AO938" s="10"/>
      <c r="AP938" s="10"/>
      <c r="AQ938" s="10"/>
      <c r="AR938" s="10"/>
      <c r="AS938" s="10"/>
    </row>
    <row r="939" ht="24.75" customHeight="1">
      <c r="A939" s="10"/>
      <c r="B939" s="10"/>
      <c r="C939" s="13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2"/>
      <c r="AM939" s="12"/>
      <c r="AN939" s="10"/>
      <c r="AO939" s="10"/>
      <c r="AP939" s="10"/>
      <c r="AQ939" s="10"/>
      <c r="AR939" s="10"/>
      <c r="AS939" s="10"/>
    </row>
    <row r="940" ht="24.75" customHeight="1">
      <c r="A940" s="10"/>
      <c r="B940" s="10"/>
      <c r="C940" s="13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2"/>
      <c r="AM940" s="12"/>
      <c r="AN940" s="10"/>
      <c r="AO940" s="10"/>
      <c r="AP940" s="10"/>
      <c r="AQ940" s="10"/>
      <c r="AR940" s="10"/>
      <c r="AS940" s="10"/>
    </row>
    <row r="941" ht="24.75" customHeight="1">
      <c r="A941" s="10"/>
      <c r="B941" s="10"/>
      <c r="C941" s="13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2"/>
      <c r="AM941" s="12"/>
      <c r="AN941" s="10"/>
      <c r="AO941" s="10"/>
      <c r="AP941" s="10"/>
      <c r="AQ941" s="10"/>
      <c r="AR941" s="10"/>
      <c r="AS941" s="10"/>
    </row>
    <row r="942" ht="24.75" customHeight="1">
      <c r="A942" s="10"/>
      <c r="B942" s="10"/>
      <c r="C942" s="13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2"/>
      <c r="AM942" s="12"/>
      <c r="AN942" s="10"/>
      <c r="AO942" s="10"/>
      <c r="AP942" s="10"/>
      <c r="AQ942" s="10"/>
      <c r="AR942" s="10"/>
      <c r="AS942" s="10"/>
    </row>
    <row r="943" ht="24.75" customHeight="1">
      <c r="A943" s="10"/>
      <c r="B943" s="10"/>
      <c r="C943" s="13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2"/>
      <c r="AM943" s="12"/>
      <c r="AN943" s="10"/>
      <c r="AO943" s="10"/>
      <c r="AP943" s="10"/>
      <c r="AQ943" s="10"/>
      <c r="AR943" s="10"/>
      <c r="AS943" s="10"/>
    </row>
    <row r="944" ht="24.75" customHeight="1">
      <c r="A944" s="10"/>
      <c r="B944" s="10"/>
      <c r="C944" s="13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2"/>
      <c r="AM944" s="12"/>
      <c r="AN944" s="10"/>
      <c r="AO944" s="10"/>
      <c r="AP944" s="10"/>
      <c r="AQ944" s="10"/>
      <c r="AR944" s="10"/>
      <c r="AS944" s="10"/>
    </row>
    <row r="945" ht="24.75" customHeight="1">
      <c r="A945" s="10"/>
      <c r="B945" s="10"/>
      <c r="C945" s="13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2"/>
      <c r="AM945" s="12"/>
      <c r="AN945" s="10"/>
      <c r="AO945" s="10"/>
      <c r="AP945" s="10"/>
      <c r="AQ945" s="10"/>
      <c r="AR945" s="10"/>
      <c r="AS945" s="10"/>
    </row>
    <row r="946" ht="24.75" customHeight="1">
      <c r="A946" s="10"/>
      <c r="B946" s="10"/>
      <c r="C946" s="13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2"/>
      <c r="AM946" s="12"/>
      <c r="AN946" s="10"/>
      <c r="AO946" s="10"/>
      <c r="AP946" s="10"/>
      <c r="AQ946" s="10"/>
      <c r="AR946" s="10"/>
      <c r="AS946" s="10"/>
    </row>
    <row r="947" ht="24.75" customHeight="1">
      <c r="A947" s="10"/>
      <c r="B947" s="10"/>
      <c r="C947" s="13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2"/>
      <c r="AM947" s="12"/>
      <c r="AN947" s="10"/>
      <c r="AO947" s="10"/>
      <c r="AP947" s="10"/>
      <c r="AQ947" s="10"/>
      <c r="AR947" s="10"/>
      <c r="AS947" s="10"/>
    </row>
    <row r="948" ht="24.75" customHeight="1">
      <c r="A948" s="10"/>
      <c r="B948" s="10"/>
      <c r="C948" s="13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2"/>
      <c r="AM948" s="12"/>
      <c r="AN948" s="10"/>
      <c r="AO948" s="10"/>
      <c r="AP948" s="10"/>
      <c r="AQ948" s="10"/>
      <c r="AR948" s="10"/>
      <c r="AS948" s="10"/>
    </row>
    <row r="949" ht="24.75" customHeight="1">
      <c r="A949" s="10"/>
      <c r="B949" s="10"/>
      <c r="C949" s="13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2"/>
      <c r="AM949" s="12"/>
      <c r="AN949" s="10"/>
      <c r="AO949" s="10"/>
      <c r="AP949" s="10"/>
      <c r="AQ949" s="10"/>
      <c r="AR949" s="10"/>
      <c r="AS949" s="10"/>
    </row>
    <row r="950" ht="24.75" customHeight="1">
      <c r="A950" s="10"/>
      <c r="B950" s="10"/>
      <c r="C950" s="13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2"/>
      <c r="AM950" s="12"/>
      <c r="AN950" s="10"/>
      <c r="AO950" s="10"/>
      <c r="AP950" s="10"/>
      <c r="AQ950" s="10"/>
      <c r="AR950" s="10"/>
      <c r="AS950" s="10"/>
    </row>
    <row r="951" ht="24.75" customHeight="1">
      <c r="A951" s="10"/>
      <c r="B951" s="10"/>
      <c r="C951" s="13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2"/>
      <c r="AM951" s="12"/>
      <c r="AN951" s="10"/>
      <c r="AO951" s="10"/>
      <c r="AP951" s="10"/>
      <c r="AQ951" s="10"/>
      <c r="AR951" s="10"/>
      <c r="AS951" s="10"/>
    </row>
    <row r="952" ht="24.75" customHeight="1">
      <c r="A952" s="10"/>
      <c r="B952" s="10"/>
      <c r="C952" s="13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2"/>
      <c r="AM952" s="12"/>
      <c r="AN952" s="10"/>
      <c r="AO952" s="10"/>
      <c r="AP952" s="10"/>
      <c r="AQ952" s="10"/>
      <c r="AR952" s="10"/>
      <c r="AS952" s="10"/>
    </row>
    <row r="953" ht="24.75" customHeight="1">
      <c r="A953" s="10"/>
      <c r="B953" s="10"/>
      <c r="C953" s="13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2"/>
      <c r="AM953" s="12"/>
      <c r="AN953" s="10"/>
      <c r="AO953" s="10"/>
      <c r="AP953" s="10"/>
      <c r="AQ953" s="10"/>
      <c r="AR953" s="10"/>
      <c r="AS953" s="10"/>
    </row>
    <row r="954" ht="24.75" customHeight="1">
      <c r="A954" s="10"/>
      <c r="B954" s="10"/>
      <c r="C954" s="13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2"/>
      <c r="AM954" s="12"/>
      <c r="AN954" s="10"/>
      <c r="AO954" s="10"/>
      <c r="AP954" s="10"/>
      <c r="AQ954" s="10"/>
      <c r="AR954" s="10"/>
      <c r="AS954" s="10"/>
    </row>
    <row r="955" ht="24.75" customHeight="1">
      <c r="A955" s="10"/>
      <c r="B955" s="10"/>
      <c r="C955" s="13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2"/>
      <c r="AM955" s="12"/>
      <c r="AN955" s="10"/>
      <c r="AO955" s="10"/>
      <c r="AP955" s="10"/>
      <c r="AQ955" s="10"/>
      <c r="AR955" s="10"/>
      <c r="AS955" s="10"/>
    </row>
    <row r="956" ht="24.75" customHeight="1">
      <c r="A956" s="10"/>
      <c r="B956" s="10"/>
      <c r="C956" s="13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2"/>
      <c r="AM956" s="12"/>
      <c r="AN956" s="10"/>
      <c r="AO956" s="10"/>
      <c r="AP956" s="10"/>
      <c r="AQ956" s="10"/>
      <c r="AR956" s="10"/>
      <c r="AS956" s="10"/>
    </row>
    <row r="957" ht="24.75" customHeight="1">
      <c r="A957" s="10"/>
      <c r="B957" s="10"/>
      <c r="C957" s="13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2"/>
      <c r="AM957" s="12"/>
      <c r="AN957" s="10"/>
      <c r="AO957" s="10"/>
      <c r="AP957" s="10"/>
      <c r="AQ957" s="10"/>
      <c r="AR957" s="10"/>
      <c r="AS957" s="10"/>
    </row>
    <row r="958" ht="24.75" customHeight="1">
      <c r="A958" s="10"/>
      <c r="B958" s="10"/>
      <c r="C958" s="13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2"/>
      <c r="AM958" s="12"/>
      <c r="AN958" s="10"/>
      <c r="AO958" s="10"/>
      <c r="AP958" s="10"/>
      <c r="AQ958" s="10"/>
      <c r="AR958" s="10"/>
      <c r="AS958" s="10"/>
    </row>
    <row r="959" ht="24.75" customHeight="1">
      <c r="A959" s="10"/>
      <c r="B959" s="10"/>
      <c r="C959" s="13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2"/>
      <c r="AM959" s="12"/>
      <c r="AN959" s="10"/>
      <c r="AO959" s="10"/>
      <c r="AP959" s="10"/>
      <c r="AQ959" s="10"/>
      <c r="AR959" s="10"/>
      <c r="AS959" s="10"/>
    </row>
    <row r="960" ht="24.75" customHeight="1">
      <c r="A960" s="10"/>
      <c r="B960" s="10"/>
      <c r="C960" s="13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2"/>
      <c r="AM960" s="12"/>
      <c r="AN960" s="10"/>
      <c r="AO960" s="10"/>
      <c r="AP960" s="10"/>
      <c r="AQ960" s="10"/>
      <c r="AR960" s="10"/>
      <c r="AS960" s="10"/>
    </row>
    <row r="961" ht="24.75" customHeight="1">
      <c r="A961" s="10"/>
      <c r="B961" s="10"/>
      <c r="C961" s="13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2"/>
      <c r="AM961" s="12"/>
      <c r="AN961" s="10"/>
      <c r="AO961" s="10"/>
      <c r="AP961" s="10"/>
      <c r="AQ961" s="10"/>
      <c r="AR961" s="10"/>
      <c r="AS961" s="10"/>
    </row>
    <row r="962" ht="24.75" customHeight="1">
      <c r="A962" s="10"/>
      <c r="B962" s="10"/>
      <c r="C962" s="13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2"/>
      <c r="AM962" s="12"/>
      <c r="AN962" s="10"/>
      <c r="AO962" s="10"/>
      <c r="AP962" s="10"/>
      <c r="AQ962" s="10"/>
      <c r="AR962" s="10"/>
      <c r="AS962" s="10"/>
    </row>
    <row r="963" ht="24.75" customHeight="1">
      <c r="A963" s="10"/>
      <c r="B963" s="10"/>
      <c r="C963" s="13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2"/>
      <c r="AM963" s="12"/>
      <c r="AN963" s="10"/>
      <c r="AO963" s="10"/>
      <c r="AP963" s="10"/>
      <c r="AQ963" s="10"/>
      <c r="AR963" s="10"/>
      <c r="AS963" s="10"/>
    </row>
    <row r="964" ht="24.75" customHeight="1">
      <c r="A964" s="10"/>
      <c r="B964" s="10"/>
      <c r="C964" s="13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2"/>
      <c r="AM964" s="12"/>
      <c r="AN964" s="10"/>
      <c r="AO964" s="10"/>
      <c r="AP964" s="10"/>
      <c r="AQ964" s="10"/>
      <c r="AR964" s="10"/>
      <c r="AS964" s="10"/>
    </row>
    <row r="965" ht="24.75" customHeight="1">
      <c r="A965" s="10"/>
      <c r="B965" s="10"/>
      <c r="C965" s="13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2"/>
      <c r="AM965" s="12"/>
      <c r="AN965" s="10"/>
      <c r="AO965" s="10"/>
      <c r="AP965" s="10"/>
      <c r="AQ965" s="10"/>
      <c r="AR965" s="10"/>
      <c r="AS965" s="10"/>
    </row>
    <row r="966" ht="24.75" customHeight="1">
      <c r="A966" s="10"/>
      <c r="B966" s="10"/>
      <c r="C966" s="13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2"/>
      <c r="AM966" s="12"/>
      <c r="AN966" s="10"/>
      <c r="AO966" s="10"/>
      <c r="AP966" s="10"/>
      <c r="AQ966" s="10"/>
      <c r="AR966" s="10"/>
      <c r="AS966" s="10"/>
    </row>
    <row r="967" ht="24.75" customHeight="1">
      <c r="A967" s="10"/>
      <c r="B967" s="10"/>
      <c r="C967" s="13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2"/>
      <c r="AM967" s="12"/>
      <c r="AN967" s="10"/>
      <c r="AO967" s="10"/>
      <c r="AP967" s="10"/>
      <c r="AQ967" s="10"/>
      <c r="AR967" s="10"/>
      <c r="AS967" s="10"/>
    </row>
    <row r="968" ht="24.75" customHeight="1">
      <c r="A968" s="10"/>
      <c r="B968" s="10"/>
      <c r="C968" s="13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2"/>
      <c r="AM968" s="12"/>
      <c r="AN968" s="10"/>
      <c r="AO968" s="10"/>
      <c r="AP968" s="10"/>
      <c r="AQ968" s="10"/>
      <c r="AR968" s="10"/>
      <c r="AS968" s="10"/>
    </row>
    <row r="969" ht="24.75" customHeight="1">
      <c r="A969" s="10"/>
      <c r="B969" s="10"/>
      <c r="C969" s="13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2"/>
      <c r="AM969" s="12"/>
      <c r="AN969" s="10"/>
      <c r="AO969" s="10"/>
      <c r="AP969" s="10"/>
      <c r="AQ969" s="10"/>
      <c r="AR969" s="10"/>
      <c r="AS969" s="10"/>
    </row>
    <row r="970" ht="24.75" customHeight="1">
      <c r="A970" s="10"/>
      <c r="B970" s="10"/>
      <c r="C970" s="13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2"/>
      <c r="AM970" s="12"/>
      <c r="AN970" s="10"/>
      <c r="AO970" s="10"/>
      <c r="AP970" s="10"/>
      <c r="AQ970" s="10"/>
      <c r="AR970" s="10"/>
      <c r="AS970" s="10"/>
    </row>
    <row r="971" ht="24.75" customHeight="1">
      <c r="A971" s="10"/>
      <c r="B971" s="10"/>
      <c r="C971" s="13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2"/>
      <c r="AM971" s="12"/>
      <c r="AN971" s="10"/>
      <c r="AO971" s="10"/>
      <c r="AP971" s="10"/>
      <c r="AQ971" s="10"/>
      <c r="AR971" s="10"/>
      <c r="AS971" s="10"/>
    </row>
    <row r="972" ht="24.75" customHeight="1">
      <c r="A972" s="10"/>
      <c r="B972" s="10"/>
      <c r="C972" s="13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2"/>
      <c r="AM972" s="12"/>
      <c r="AN972" s="10"/>
      <c r="AO972" s="10"/>
      <c r="AP972" s="10"/>
      <c r="AQ972" s="10"/>
      <c r="AR972" s="10"/>
      <c r="AS972" s="10"/>
    </row>
    <row r="973" ht="24.75" customHeight="1">
      <c r="A973" s="10"/>
      <c r="B973" s="10"/>
      <c r="C973" s="13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2"/>
      <c r="AM973" s="12"/>
      <c r="AN973" s="10"/>
      <c r="AO973" s="10"/>
      <c r="AP973" s="10"/>
      <c r="AQ973" s="10"/>
      <c r="AR973" s="10"/>
      <c r="AS973" s="10"/>
    </row>
    <row r="974" ht="24.75" customHeight="1">
      <c r="A974" s="10"/>
      <c r="B974" s="10"/>
      <c r="C974" s="13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2"/>
      <c r="AM974" s="12"/>
      <c r="AN974" s="10"/>
      <c r="AO974" s="10"/>
      <c r="AP974" s="10"/>
      <c r="AQ974" s="10"/>
      <c r="AR974" s="10"/>
      <c r="AS974" s="10"/>
    </row>
    <row r="975" ht="24.75" customHeight="1">
      <c r="A975" s="10"/>
      <c r="B975" s="10"/>
      <c r="C975" s="13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2"/>
      <c r="AM975" s="12"/>
      <c r="AN975" s="10"/>
      <c r="AO975" s="10"/>
      <c r="AP975" s="10"/>
      <c r="AQ975" s="10"/>
      <c r="AR975" s="10"/>
      <c r="AS975" s="10"/>
    </row>
    <row r="976" ht="24.75" customHeight="1">
      <c r="A976" s="10"/>
      <c r="B976" s="10"/>
      <c r="C976" s="13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2"/>
      <c r="AM976" s="12"/>
      <c r="AN976" s="10"/>
      <c r="AO976" s="10"/>
      <c r="AP976" s="10"/>
      <c r="AQ976" s="10"/>
      <c r="AR976" s="10"/>
      <c r="AS976" s="10"/>
    </row>
    <row r="977" ht="24.75" customHeight="1">
      <c r="A977" s="10"/>
      <c r="B977" s="10"/>
      <c r="C977" s="13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2"/>
      <c r="AM977" s="12"/>
      <c r="AN977" s="10"/>
      <c r="AO977" s="10"/>
      <c r="AP977" s="10"/>
      <c r="AQ977" s="10"/>
      <c r="AR977" s="10"/>
      <c r="AS977" s="10"/>
    </row>
    <row r="978" ht="24.75" customHeight="1">
      <c r="A978" s="10"/>
      <c r="B978" s="10"/>
      <c r="C978" s="13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2"/>
      <c r="AM978" s="12"/>
      <c r="AN978" s="10"/>
      <c r="AO978" s="10"/>
      <c r="AP978" s="10"/>
      <c r="AQ978" s="10"/>
      <c r="AR978" s="10"/>
      <c r="AS978" s="10"/>
    </row>
    <row r="979" ht="24.75" customHeight="1">
      <c r="A979" s="10"/>
      <c r="B979" s="10"/>
      <c r="C979" s="13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2"/>
      <c r="AM979" s="12"/>
      <c r="AN979" s="10"/>
      <c r="AO979" s="10"/>
      <c r="AP979" s="10"/>
      <c r="AQ979" s="10"/>
      <c r="AR979" s="10"/>
      <c r="AS979" s="10"/>
    </row>
    <row r="980" ht="24.75" customHeight="1">
      <c r="A980" s="10"/>
      <c r="B980" s="10"/>
      <c r="C980" s="13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2"/>
      <c r="AM980" s="12"/>
      <c r="AN980" s="10"/>
      <c r="AO980" s="10"/>
      <c r="AP980" s="10"/>
      <c r="AQ980" s="10"/>
      <c r="AR980" s="10"/>
      <c r="AS980" s="10"/>
    </row>
    <row r="981" ht="24.75" customHeight="1">
      <c r="A981" s="10"/>
      <c r="B981" s="10"/>
      <c r="C981" s="13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2"/>
      <c r="AM981" s="12"/>
      <c r="AN981" s="10"/>
      <c r="AO981" s="10"/>
      <c r="AP981" s="10"/>
      <c r="AQ981" s="10"/>
      <c r="AR981" s="10"/>
      <c r="AS981" s="10"/>
    </row>
    <row r="982" ht="24.75" customHeight="1">
      <c r="A982" s="10"/>
      <c r="B982" s="10"/>
      <c r="C982" s="13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2"/>
      <c r="AM982" s="12"/>
      <c r="AN982" s="10"/>
      <c r="AO982" s="10"/>
      <c r="AP982" s="10"/>
      <c r="AQ982" s="10"/>
      <c r="AR982" s="10"/>
      <c r="AS982" s="10"/>
    </row>
    <row r="983" ht="24.75" customHeight="1">
      <c r="A983" s="10"/>
      <c r="B983" s="10"/>
      <c r="C983" s="13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2"/>
      <c r="AM983" s="12"/>
      <c r="AN983" s="10"/>
      <c r="AO983" s="10"/>
      <c r="AP983" s="10"/>
      <c r="AQ983" s="10"/>
      <c r="AR983" s="10"/>
      <c r="AS983" s="10"/>
    </row>
    <row r="984" ht="24.75" customHeight="1">
      <c r="A984" s="10"/>
      <c r="B984" s="10"/>
      <c r="C984" s="13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2"/>
      <c r="AM984" s="12"/>
      <c r="AN984" s="10"/>
      <c r="AO984" s="10"/>
      <c r="AP984" s="10"/>
      <c r="AQ984" s="10"/>
      <c r="AR984" s="10"/>
      <c r="AS984" s="10"/>
    </row>
    <row r="985" ht="24.75" customHeight="1">
      <c r="A985" s="10"/>
      <c r="B985" s="10"/>
      <c r="C985" s="13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2"/>
      <c r="AM985" s="12"/>
      <c r="AN985" s="10"/>
      <c r="AO985" s="10"/>
      <c r="AP985" s="10"/>
      <c r="AQ985" s="10"/>
      <c r="AR985" s="10"/>
      <c r="AS985" s="10"/>
    </row>
    <row r="986" ht="24.75" customHeight="1">
      <c r="A986" s="10"/>
      <c r="B986" s="10"/>
      <c r="C986" s="13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2"/>
      <c r="AM986" s="12"/>
      <c r="AN986" s="10"/>
      <c r="AO986" s="10"/>
      <c r="AP986" s="10"/>
      <c r="AQ986" s="10"/>
      <c r="AR986" s="10"/>
      <c r="AS986" s="10"/>
    </row>
    <row r="987" ht="24.75" customHeight="1">
      <c r="A987" s="10"/>
      <c r="B987" s="10"/>
      <c r="C987" s="13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2"/>
      <c r="AM987" s="12"/>
      <c r="AN987" s="10"/>
      <c r="AO987" s="10"/>
      <c r="AP987" s="10"/>
      <c r="AQ987" s="10"/>
      <c r="AR987" s="10"/>
      <c r="AS987" s="10"/>
    </row>
    <row r="988" ht="24.75" customHeight="1">
      <c r="A988" s="10"/>
      <c r="B988" s="10"/>
      <c r="C988" s="13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2"/>
      <c r="AM988" s="12"/>
      <c r="AN988" s="10"/>
      <c r="AO988" s="10"/>
      <c r="AP988" s="10"/>
      <c r="AQ988" s="10"/>
      <c r="AR988" s="10"/>
      <c r="AS988" s="10"/>
    </row>
    <row r="989" ht="24.75" customHeight="1">
      <c r="A989" s="10"/>
      <c r="B989" s="10"/>
      <c r="C989" s="13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2"/>
      <c r="AM989" s="12"/>
      <c r="AN989" s="10"/>
      <c r="AO989" s="10"/>
      <c r="AP989" s="10"/>
      <c r="AQ989" s="10"/>
      <c r="AR989" s="10"/>
      <c r="AS989" s="10"/>
    </row>
    <row r="990" ht="24.75" customHeight="1">
      <c r="A990" s="10"/>
      <c r="B990" s="10"/>
      <c r="C990" s="13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2"/>
      <c r="AM990" s="12"/>
      <c r="AN990" s="10"/>
      <c r="AO990" s="10"/>
      <c r="AP990" s="10"/>
      <c r="AQ990" s="10"/>
      <c r="AR990" s="10"/>
      <c r="AS990" s="10"/>
    </row>
    <row r="991" ht="24.75" customHeight="1">
      <c r="A991" s="10"/>
      <c r="B991" s="10"/>
      <c r="C991" s="13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2"/>
      <c r="AM991" s="12"/>
      <c r="AN991" s="10"/>
      <c r="AO991" s="10"/>
      <c r="AP991" s="10"/>
      <c r="AQ991" s="10"/>
      <c r="AR991" s="10"/>
      <c r="AS991" s="10"/>
    </row>
    <row r="992" ht="24.75" customHeight="1">
      <c r="A992" s="10"/>
      <c r="B992" s="10"/>
      <c r="C992" s="13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2"/>
      <c r="AM992" s="12"/>
      <c r="AN992" s="10"/>
      <c r="AO992" s="10"/>
      <c r="AP992" s="10"/>
      <c r="AQ992" s="10"/>
      <c r="AR992" s="10"/>
      <c r="AS992" s="10"/>
    </row>
    <row r="993" ht="24.75" customHeight="1">
      <c r="A993" s="10"/>
      <c r="B993" s="10"/>
      <c r="C993" s="13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2"/>
      <c r="AM993" s="12"/>
      <c r="AN993" s="10"/>
      <c r="AO993" s="10"/>
      <c r="AP993" s="10"/>
      <c r="AQ993" s="10"/>
      <c r="AR993" s="10"/>
      <c r="AS993" s="10"/>
    </row>
    <row r="994" ht="24.75" customHeight="1">
      <c r="A994" s="10"/>
      <c r="B994" s="10"/>
      <c r="C994" s="13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2"/>
      <c r="AM994" s="12"/>
      <c r="AN994" s="10"/>
      <c r="AO994" s="10"/>
      <c r="AP994" s="10"/>
      <c r="AQ994" s="10"/>
      <c r="AR994" s="10"/>
      <c r="AS994" s="10"/>
    </row>
    <row r="995" ht="24.75" customHeight="1">
      <c r="A995" s="10"/>
      <c r="B995" s="10"/>
      <c r="C995" s="13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2"/>
      <c r="AM995" s="12"/>
      <c r="AN995" s="10"/>
      <c r="AO995" s="10"/>
      <c r="AP995" s="10"/>
      <c r="AQ995" s="10"/>
      <c r="AR995" s="10"/>
      <c r="AS995" s="10"/>
    </row>
    <row r="996" ht="24.75" customHeight="1">
      <c r="A996" s="10"/>
      <c r="B996" s="10"/>
      <c r="C996" s="13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2"/>
      <c r="AM996" s="12"/>
      <c r="AN996" s="10"/>
      <c r="AO996" s="10"/>
      <c r="AP996" s="10"/>
      <c r="AQ996" s="10"/>
      <c r="AR996" s="10"/>
      <c r="AS996" s="10"/>
    </row>
    <row r="997" ht="24.75" customHeight="1">
      <c r="A997" s="10"/>
      <c r="B997" s="10"/>
      <c r="C997" s="13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2"/>
      <c r="AM997" s="12"/>
      <c r="AN997" s="10"/>
      <c r="AO997" s="10"/>
      <c r="AP997" s="10"/>
      <c r="AQ997" s="10"/>
      <c r="AR997" s="10"/>
      <c r="AS997" s="10"/>
    </row>
    <row r="998" ht="24.75" customHeight="1">
      <c r="A998" s="10"/>
      <c r="B998" s="10"/>
      <c r="C998" s="13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2"/>
      <c r="AM998" s="12"/>
      <c r="AN998" s="10"/>
      <c r="AO998" s="10"/>
      <c r="AP998" s="10"/>
      <c r="AQ998" s="10"/>
      <c r="AR998" s="10"/>
      <c r="AS998" s="10"/>
    </row>
    <row r="999" ht="24.75" customHeight="1">
      <c r="A999" s="10"/>
      <c r="B999" s="10"/>
      <c r="C999" s="13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2"/>
      <c r="AM999" s="12"/>
      <c r="AN999" s="10"/>
      <c r="AO999" s="10"/>
      <c r="AP999" s="10"/>
      <c r="AQ999" s="10"/>
      <c r="AR999" s="10"/>
      <c r="AS999" s="10"/>
    </row>
    <row r="1000" ht="24.75" customHeight="1">
      <c r="A1000" s="10"/>
      <c r="B1000" s="10"/>
      <c r="C1000" s="13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2"/>
      <c r="AM1000" s="12"/>
      <c r="AN1000" s="10"/>
      <c r="AO1000" s="10"/>
      <c r="AP1000" s="10"/>
      <c r="AQ1000" s="10"/>
      <c r="AR1000" s="10"/>
      <c r="AS1000" s="10"/>
    </row>
    <row r="1001" ht="24.75" customHeight="1">
      <c r="A1001" s="10"/>
      <c r="B1001" s="10"/>
      <c r="C1001" s="13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2"/>
      <c r="AM1001" s="12"/>
      <c r="AN1001" s="10"/>
      <c r="AO1001" s="10"/>
      <c r="AP1001" s="10"/>
      <c r="AQ1001" s="10"/>
      <c r="AR1001" s="10"/>
      <c r="AS1001" s="10"/>
    </row>
    <row r="1002" ht="24.75" customHeight="1">
      <c r="A1002" s="10"/>
      <c r="B1002" s="10"/>
      <c r="C1002" s="13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2"/>
      <c r="AM1002" s="12"/>
      <c r="AN1002" s="10"/>
      <c r="AO1002" s="10"/>
      <c r="AP1002" s="10"/>
      <c r="AQ1002" s="10"/>
      <c r="AR1002" s="10"/>
      <c r="AS1002" s="10"/>
    </row>
  </sheetData>
  <autoFilter ref="$B$3:$AN$16">
    <sortState ref="B3:AN16">
      <sortCondition ref="B3:B16"/>
    </sortState>
  </autoFilter>
  <conditionalFormatting sqref="D6:F6 H6 D13:H14 K13:O14 R13:W14 Y13:AC14 AF13:AJ14">
    <cfRule type="cellIs" dxfId="9" priority="1" operator="equal">
      <formula>"INT - REC"</formula>
    </cfRule>
  </conditionalFormatting>
  <conditionalFormatting sqref="Z5:AA5 AB5:AC5">
    <cfRule type="beginsWith" dxfId="0" priority="2" operator="beginsWith" text="PRE">
      <formula>LEFT((Z5),LEN("PRE"))=("PRE")</formula>
    </cfRule>
  </conditionalFormatting>
  <conditionalFormatting sqref="Z5:AA5 AB5:AC5">
    <cfRule type="beginsWith" dxfId="1" priority="3" operator="beginsWith" text="VRE">
      <formula>LEFT((Z5),LEN("VRE"))=("VRE")</formula>
    </cfRule>
  </conditionalFormatting>
  <conditionalFormatting sqref="Z5:AA5 AB5:AC5">
    <cfRule type="beginsWith" dxfId="2" priority="4" operator="beginsWith" text="ONL">
      <formula>LEFT((Z5),LEN("ONL"))=("ONL")</formula>
    </cfRule>
  </conditionalFormatting>
  <conditionalFormatting sqref="Z5:AA5 AB5:AC5">
    <cfRule type="beginsWith" dxfId="3" priority="5" operator="beginsWith" text="ATR">
      <formula>LEFT((Z5),LEN("ATR"))=("ATR")</formula>
    </cfRule>
  </conditionalFormatting>
  <conditionalFormatting sqref="Z5:AA5 AB5:AC5">
    <cfRule type="beginsWith" dxfId="4" priority="6" operator="beginsWith" text="AUJ">
      <formula>LEFT((Z5),LEN("AUJ"))=("AUJ")</formula>
    </cfRule>
  </conditionalFormatting>
  <conditionalFormatting sqref="Z5:AA5 AB5:AC5">
    <cfRule type="beginsWith" dxfId="5" priority="7" operator="beginsWith" text="REC">
      <formula>LEFT((Z5),LEN("REC"))=("REC")</formula>
    </cfRule>
  </conditionalFormatting>
  <conditionalFormatting sqref="Z5:AA5 AB5:AC5">
    <cfRule type="beginsWith" dxfId="6" priority="8" operator="beginsWith" text="CLI">
      <formula>LEFT((Z5),LEN("CLI"))=("CLI")</formula>
    </cfRule>
  </conditionalFormatting>
  <conditionalFormatting sqref="Z5:AA5 AB5:AC5">
    <cfRule type="beginsWith" dxfId="7" priority="9" operator="beginsWith" text="INT">
      <formula>LEFT((Z5),LEN("INT"))=("INT")</formula>
    </cfRule>
  </conditionalFormatting>
  <conditionalFormatting sqref="Z5:AA5 AB5:AC5">
    <cfRule type="beginsWith" dxfId="8" priority="10" operator="beginsWith" text="CLIC">
      <formula>LEFT((Z5),LEN("CLIC"))=("CLIC")</formula>
    </cfRule>
  </conditionalFormatting>
  <conditionalFormatting sqref="Z5:AA5 AB5:AC5">
    <cfRule type="beginsWith" dxfId="0" priority="11" operator="beginsWith" text="PRE">
      <formula>LEFT((Z5),LEN("PRE"))=("PRE")</formula>
    </cfRule>
  </conditionalFormatting>
  <conditionalFormatting sqref="Z5:AA5 AB5:AC5">
    <cfRule type="beginsWith" dxfId="1" priority="12" operator="beginsWith" text="VRE">
      <formula>LEFT((Z5),LEN("VRE"))=("VRE")</formula>
    </cfRule>
  </conditionalFormatting>
  <conditionalFormatting sqref="Z5:AA5 AB5:AC5">
    <cfRule type="beginsWith" dxfId="2" priority="13" operator="beginsWith" text="ONL">
      <formula>LEFT((Z5),LEN("ONL"))=("ONL")</formula>
    </cfRule>
  </conditionalFormatting>
  <conditionalFormatting sqref="Z5:AA5 AB5:AC5">
    <cfRule type="beginsWith" dxfId="3" priority="14" operator="beginsWith" text="ATR">
      <formula>LEFT((Z5),LEN("ATR"))=("ATR")</formula>
    </cfRule>
  </conditionalFormatting>
  <conditionalFormatting sqref="Z5:AA5 AB5:AC5">
    <cfRule type="beginsWith" dxfId="4" priority="15" operator="beginsWith" text="AUJ">
      <formula>LEFT((Z5),LEN("AUJ"))=("AUJ")</formula>
    </cfRule>
  </conditionalFormatting>
  <conditionalFormatting sqref="Z5:AA5 AB5:AC5">
    <cfRule type="beginsWith" dxfId="5" priority="16" operator="beginsWith" text="REC">
      <formula>LEFT((Z5),LEN("REC"))=("REC")</formula>
    </cfRule>
  </conditionalFormatting>
  <conditionalFormatting sqref="Z5:AA5 AB5:AC5">
    <cfRule type="beginsWith" dxfId="6" priority="17" operator="beginsWith" text="CLI">
      <formula>LEFT((Z5),LEN("CLI"))=("CLI")</formula>
    </cfRule>
  </conditionalFormatting>
  <conditionalFormatting sqref="Z5:AA5 AB5:AC5">
    <cfRule type="beginsWith" dxfId="7" priority="18" operator="beginsWith" text="INT">
      <formula>LEFT((Z5),LEN("INT"))=("INT")</formula>
    </cfRule>
  </conditionalFormatting>
  <conditionalFormatting sqref="Z5:AA5 AB5:AC5">
    <cfRule type="beginsWith" dxfId="8" priority="19" operator="beginsWith" text="CLIC">
      <formula>LEFT((Z5),LEN("CLIC"))=("CLIC")</formula>
    </cfRule>
  </conditionalFormatting>
  <conditionalFormatting sqref="Z5:AA5 AB5:AC5">
    <cfRule type="beginsWith" dxfId="0" priority="20" operator="beginsWith" text="PRE">
      <formula>LEFT((Z5),LEN("PRE"))=("PRE")</formula>
    </cfRule>
  </conditionalFormatting>
  <conditionalFormatting sqref="Z5:AA5 AB5:AC5">
    <cfRule type="beginsWith" dxfId="1" priority="21" operator="beginsWith" text="VRE">
      <formula>LEFT((Z5),LEN("VRE"))=("VRE")</formula>
    </cfRule>
  </conditionalFormatting>
  <conditionalFormatting sqref="Z5:AA5 AB5:AC5">
    <cfRule type="beginsWith" dxfId="2" priority="22" operator="beginsWith" text="ONL">
      <formula>LEFT((Z5),LEN("ONL"))=("ONL")</formula>
    </cfRule>
  </conditionalFormatting>
  <conditionalFormatting sqref="Z5:AA5 AB5:AC5">
    <cfRule type="beginsWith" dxfId="3" priority="23" operator="beginsWith" text="ATR">
      <formula>LEFT((Z5),LEN("ATR"))=("ATR")</formula>
    </cfRule>
  </conditionalFormatting>
  <conditionalFormatting sqref="Z5:AA5 AB5:AC5">
    <cfRule type="beginsWith" dxfId="4" priority="24" operator="beginsWith" text="AUJ">
      <formula>LEFT((Z5),LEN("AUJ"))=("AUJ")</formula>
    </cfRule>
  </conditionalFormatting>
  <conditionalFormatting sqref="Z5:AA5 AB5:AC5">
    <cfRule type="beginsWith" dxfId="5" priority="25" operator="beginsWith" text="REC">
      <formula>LEFT((Z5),LEN("REC"))=("REC")</formula>
    </cfRule>
  </conditionalFormatting>
  <conditionalFormatting sqref="Z5:AA5 AB5:AC5">
    <cfRule type="beginsWith" dxfId="6" priority="26" operator="beginsWith" text="CLI">
      <formula>LEFT((Z5),LEN("CLI"))=("CLI")</formula>
    </cfRule>
  </conditionalFormatting>
  <conditionalFormatting sqref="Z5:AA5 AB5:AC5">
    <cfRule type="beginsWith" dxfId="7" priority="27" operator="beginsWith" text="INT">
      <formula>LEFT((Z5),LEN("INT"))=("INT")</formula>
    </cfRule>
  </conditionalFormatting>
  <conditionalFormatting sqref="Z5:AA5 AB5:AC5">
    <cfRule type="beginsWith" dxfId="8" priority="28" operator="beginsWith" text="CLIC">
      <formula>LEFT((Z5),LEN("CLIC"))=("CLIC")</formula>
    </cfRule>
  </conditionalFormatting>
  <conditionalFormatting sqref="Z5:AA5 AB5:AC5">
    <cfRule type="beginsWith" dxfId="0" priority="29" operator="beginsWith" text="PRE">
      <formula>LEFT((Z5),LEN("PRE"))=("PRE")</formula>
    </cfRule>
  </conditionalFormatting>
  <conditionalFormatting sqref="Z5:AA5 AB5:AC5">
    <cfRule type="beginsWith" dxfId="1" priority="30" operator="beginsWith" text="VRE">
      <formula>LEFT((Z5),LEN("VRE"))=("VRE")</formula>
    </cfRule>
  </conditionalFormatting>
  <conditionalFormatting sqref="Z5:AA5 AB5:AC5">
    <cfRule type="beginsWith" dxfId="2" priority="31" operator="beginsWith" text="ONL">
      <formula>LEFT((Z5),LEN("ONL"))=("ONL")</formula>
    </cfRule>
  </conditionalFormatting>
  <conditionalFormatting sqref="Z5:AA5 AB5:AC5">
    <cfRule type="beginsWith" dxfId="3" priority="32" operator="beginsWith" text="ATR">
      <formula>LEFT((Z5),LEN("ATR"))=("ATR")</formula>
    </cfRule>
  </conditionalFormatting>
  <conditionalFormatting sqref="Z5:AA5 AB5:AC5">
    <cfRule type="beginsWith" dxfId="4" priority="33" operator="beginsWith" text="AUJ">
      <formula>LEFT((Z5),LEN("AUJ"))=("AUJ")</formula>
    </cfRule>
  </conditionalFormatting>
  <conditionalFormatting sqref="Z5:AA5 AB5:AC5">
    <cfRule type="beginsWith" dxfId="5" priority="34" operator="beginsWith" text="REC">
      <formula>LEFT((Z5),LEN("REC"))=("REC")</formula>
    </cfRule>
  </conditionalFormatting>
  <conditionalFormatting sqref="Z5:AA5 AB5:AC5">
    <cfRule type="beginsWith" dxfId="6" priority="35" operator="beginsWith" text="CLI">
      <formula>LEFT((Z5),LEN("CLI"))=("CLI")</formula>
    </cfRule>
  </conditionalFormatting>
  <conditionalFormatting sqref="Z5:AA5 AB5:AC5">
    <cfRule type="beginsWith" dxfId="7" priority="36" operator="beginsWith" text="INT">
      <formula>LEFT((Z5),LEN("INT"))=("INT")</formula>
    </cfRule>
  </conditionalFormatting>
  <conditionalFormatting sqref="Z5:AA5 AB5:AC5">
    <cfRule type="beginsWith" dxfId="8" priority="37" operator="beginsWith" text="CLIC">
      <formula>LEFT((Z5),LEN("CLIC"))=("CLIC")</formula>
    </cfRule>
  </conditionalFormatting>
  <conditionalFormatting sqref="Z5:AB5">
    <cfRule type="beginsWith" dxfId="0" priority="38" operator="beginsWith" text="PRE">
      <formula>LEFT((Z5),LEN("PRE"))=("PRE")</formula>
    </cfRule>
  </conditionalFormatting>
  <conditionalFormatting sqref="Z5:AB5">
    <cfRule type="beginsWith" dxfId="1" priority="39" operator="beginsWith" text="VRE">
      <formula>LEFT((Z5),LEN("VRE"))=("VRE")</formula>
    </cfRule>
  </conditionalFormatting>
  <conditionalFormatting sqref="Z5:AB5">
    <cfRule type="beginsWith" dxfId="2" priority="40" operator="beginsWith" text="ONL">
      <formula>LEFT((Z5),LEN("ONL"))=("ONL")</formula>
    </cfRule>
  </conditionalFormatting>
  <conditionalFormatting sqref="Z5:AB5">
    <cfRule type="beginsWith" dxfId="3" priority="41" operator="beginsWith" text="ATR">
      <formula>LEFT((Z5),LEN("ATR"))=("ATR")</formula>
    </cfRule>
  </conditionalFormatting>
  <conditionalFormatting sqref="Z5:AB5">
    <cfRule type="beginsWith" dxfId="4" priority="42" operator="beginsWith" text="AUJ">
      <formula>LEFT((Z5),LEN("AUJ"))=("AUJ")</formula>
    </cfRule>
  </conditionalFormatting>
  <conditionalFormatting sqref="Z5:AB5">
    <cfRule type="beginsWith" dxfId="5" priority="43" operator="beginsWith" text="REC">
      <formula>LEFT((Z5),LEN("REC"))=("REC")</formula>
    </cfRule>
  </conditionalFormatting>
  <conditionalFormatting sqref="Z5:AB5">
    <cfRule type="beginsWith" dxfId="6" priority="44" operator="beginsWith" text="CLI">
      <formula>LEFT((Z5),LEN("CLI"))=("CLI")</formula>
    </cfRule>
  </conditionalFormatting>
  <conditionalFormatting sqref="Z5:AB5">
    <cfRule type="beginsWith" dxfId="7" priority="45" operator="beginsWith" text="INT">
      <formula>LEFT((Z5),LEN("INT"))=("INT")</formula>
    </cfRule>
  </conditionalFormatting>
  <conditionalFormatting sqref="Z5:AB5">
    <cfRule type="beginsWith" dxfId="8" priority="46" operator="beginsWith" text="CLIC">
      <formula>LEFT((Z5),LEN("CLIC"))=("CLIC")</formula>
    </cfRule>
  </conditionalFormatting>
  <conditionalFormatting sqref="AK1:AK16 D4:Q16 W4:X16 AC4:AF16 R5:V14 Y5 AH5:AI6 AJ5:AJ15 AG6 AB7:AB9 Y8:AA14 AG8:AI14 AB12:AB14">
    <cfRule type="beginsWith" dxfId="0" priority="47" operator="beginsWith" text="PRE">
      <formula>LEFT((AK1),LEN("PRE"))=("PRE")</formula>
    </cfRule>
  </conditionalFormatting>
  <conditionalFormatting sqref="AK1:AK16 D4:Q16 W4:X16 AC4:AF16 R5:V14 Y5 AH5:AI6 AJ5:AJ15 AG6 AB7:AB9 Y8:AA14 AG8:AI14 AB12:AB14">
    <cfRule type="beginsWith" dxfId="1" priority="48" operator="beginsWith" text="VRE">
      <formula>LEFT((AK1),LEN("VRE"))=("VRE")</formula>
    </cfRule>
  </conditionalFormatting>
  <conditionalFormatting sqref="AK1:AK16 D4:Q16 W4:X16 AC4:AF16 R5:V14 Y5 AH5:AI6 AJ5:AJ15 AG6 AB7:AB9 Y8:AA14 AG8:AI14 AB12:AB14">
    <cfRule type="beginsWith" dxfId="2" priority="49" operator="beginsWith" text="ONL">
      <formula>LEFT((AK1),LEN("ONL"))=("ONL")</formula>
    </cfRule>
  </conditionalFormatting>
  <conditionalFormatting sqref="AK1:AK16 D4:Q16 W4:X16 AC4:AF16 R5:V14 Y5 AH5:AI6 AJ5:AJ15 AG6 AB7:AB9 Y8:AA14 AG8:AI14 AB12:AB14">
    <cfRule type="beginsWith" dxfId="3" priority="50" operator="beginsWith" text="ATR">
      <formula>LEFT((AK1),LEN("ATR"))=("ATR")</formula>
    </cfRule>
  </conditionalFormatting>
  <conditionalFormatting sqref="AK1:AK16 D4:Q16 W4:X16 AC4:AF16 R5:V14 Y5 AH5:AI6 AJ5:AJ15 AG6 AB7:AB9 Y8:AA14 AG8:AI14 AB12:AB14">
    <cfRule type="beginsWith" dxfId="4" priority="51" operator="beginsWith" text="AUJ">
      <formula>LEFT((AK1),LEN("AUJ"))=("AUJ")</formula>
    </cfRule>
  </conditionalFormatting>
  <conditionalFormatting sqref="AK1:AK16 D4:Q16 W4:X16 AC4:AF16 R5:V14 Y5 AH5:AI6 AJ5:AJ15 AG6 AB7:AB9 Y8:AA14 AG8:AI14 AB12:AB14">
    <cfRule type="beginsWith" dxfId="5" priority="52" operator="beginsWith" text="REC">
      <formula>LEFT((AK1),LEN("REC"))=("REC")</formula>
    </cfRule>
  </conditionalFormatting>
  <conditionalFormatting sqref="AK1:AK16 D4:Q16 W4:X16 AC4:AF16 R5:V14 Y5 AH5:AI6 AJ5:AJ15 AG6 AB7:AB9 Y8:AA14 AG8:AI14 AB12:AB14">
    <cfRule type="beginsWith" dxfId="6" priority="53" operator="beginsWith" text="CLI">
      <formula>LEFT((AK1),LEN("CLI"))=("CLI")</formula>
    </cfRule>
  </conditionalFormatting>
  <conditionalFormatting sqref="AK1:AK16 D4:Q16 W4:X16 AC4:AF16 R5:V14 Y5 AH5:AI6 AJ5:AJ15 AG6 AB7:AB9 Y8:AA14 AG8:AI14 AB12:AB14">
    <cfRule type="beginsWith" dxfId="7" priority="54" operator="beginsWith" text="INT">
      <formula>LEFT((AK1),LEN("INT"))=("INT")</formula>
    </cfRule>
  </conditionalFormatting>
  <conditionalFormatting sqref="D4:Q16 W4:X16 AC4:AF16 R5:V14 Y5 AH5:AI6 AJ5:AJ15 AG6 AB7:AB9 Y8:AA14 AG8:AI14 AB12:AB14">
    <cfRule type="beginsWith" dxfId="8" priority="55" operator="beginsWith" text="CLIC">
      <formula>LEFT((D4),LEN("CLIC"))=("CLIC")</formula>
    </cfRule>
  </conditionalFormatting>
  <conditionalFormatting sqref="D5 K5:O9 R5:V6 R8:V9 Y7:AC9">
    <cfRule type="beginsWith" dxfId="0" priority="56" operator="beginsWith" text="PRE">
      <formula>LEFT((D5),LEN("PRE"))=("PRE")</formula>
    </cfRule>
  </conditionalFormatting>
  <conditionalFormatting sqref="D5 K5:O9 R5:V6 R8:V9 Y7:AC9">
    <cfRule type="beginsWith" dxfId="1" priority="57" operator="beginsWith" text="VRE">
      <formula>LEFT((D5),LEN("VRE"))=("VRE")</formula>
    </cfRule>
  </conditionalFormatting>
  <conditionalFormatting sqref="D5 K5:O9 R5:V6 R8:V9 Y7:AC9">
    <cfRule type="beginsWith" dxfId="2" priority="58" operator="beginsWith" text="ONL">
      <formula>LEFT((D5),LEN("ONL"))=("ONL")</formula>
    </cfRule>
  </conditionalFormatting>
  <conditionalFormatting sqref="D5 K5:O9 R5:V6 R8:V9 Y7:AC9">
    <cfRule type="beginsWith" dxfId="3" priority="59" operator="beginsWith" text="ATR">
      <formula>LEFT((D5),LEN("ATR"))=("ATR")</formula>
    </cfRule>
  </conditionalFormatting>
  <conditionalFormatting sqref="D5 K5:O9 R5:V6 R8:V9 Y7:AC9">
    <cfRule type="beginsWith" dxfId="4" priority="60" operator="beginsWith" text="AUJ">
      <formula>LEFT((D5),LEN("AUJ"))=("AUJ")</formula>
    </cfRule>
  </conditionalFormatting>
  <conditionalFormatting sqref="D5 K5:O9 R5:V6 R8:V9 Y7:AC9">
    <cfRule type="beginsWith" dxfId="5" priority="61" operator="beginsWith" text="REC">
      <formula>LEFT((D5),LEN("REC"))=("REC")</formula>
    </cfRule>
  </conditionalFormatting>
  <conditionalFormatting sqref="D5 K5:O9 R5:V6 R8:V9 Y7:AC9">
    <cfRule type="beginsWith" dxfId="6" priority="62" operator="beginsWith" text="CLI">
      <formula>LEFT((D5),LEN("CLI"))=("CLI")</formula>
    </cfRule>
  </conditionalFormatting>
  <conditionalFormatting sqref="D5 K5:O9 R5:V6 R8:V9 Y7:AC9">
    <cfRule type="beginsWith" dxfId="7" priority="63" operator="beginsWith" text="INT">
      <formula>LEFT((D5),LEN("INT"))=("INT")</formula>
    </cfRule>
  </conditionalFormatting>
  <conditionalFormatting sqref="D5 K5:O9 R5:V6 R8:V9 Y7:AC9">
    <cfRule type="beginsWith" dxfId="8" priority="64" operator="beginsWith" text="CLIC">
      <formula>LEFT((D5),LEN("CLIC"))=("CLIC")</formula>
    </cfRule>
  </conditionalFormatting>
  <conditionalFormatting sqref="AB8:AB11">
    <cfRule type="beginsWith" dxfId="0" priority="65" operator="beginsWith" text="PRE">
      <formula>LEFT((AB8),LEN("PRE"))=("PRE")</formula>
    </cfRule>
  </conditionalFormatting>
  <conditionalFormatting sqref="AB8:AB11">
    <cfRule type="beginsWith" dxfId="1" priority="66" operator="beginsWith" text="VRE">
      <formula>LEFT((AB8),LEN("VRE"))=("VRE")</formula>
    </cfRule>
  </conditionalFormatting>
  <conditionalFormatting sqref="AB8:AB11">
    <cfRule type="beginsWith" dxfId="2" priority="67" operator="beginsWith" text="ONL">
      <formula>LEFT((AB8),LEN("ONL"))=("ONL")</formula>
    </cfRule>
  </conditionalFormatting>
  <conditionalFormatting sqref="AB8:AB11">
    <cfRule type="beginsWith" dxfId="3" priority="68" operator="beginsWith" text="ATR">
      <formula>LEFT((AB8),LEN("ATR"))=("ATR")</formula>
    </cfRule>
  </conditionalFormatting>
  <conditionalFormatting sqref="AB8:AB11">
    <cfRule type="beginsWith" dxfId="4" priority="69" operator="beginsWith" text="AUJ">
      <formula>LEFT((AB8),LEN("AUJ"))=("AUJ")</formula>
    </cfRule>
  </conditionalFormatting>
  <conditionalFormatting sqref="AB8:AB11">
    <cfRule type="beginsWith" dxfId="5" priority="70" operator="beginsWith" text="REC">
      <formula>LEFT((AB8),LEN("REC"))=("REC")</formula>
    </cfRule>
  </conditionalFormatting>
  <conditionalFormatting sqref="AB8:AB11">
    <cfRule type="beginsWith" dxfId="6" priority="71" operator="beginsWith" text="CLI">
      <formula>LEFT((AB8),LEN("CLI"))=("CLI")</formula>
    </cfRule>
  </conditionalFormatting>
  <conditionalFormatting sqref="AB8:AB11">
    <cfRule type="beginsWith" dxfId="7" priority="72" operator="beginsWith" text="INT">
      <formula>LEFT((AB8),LEN("INT"))=("INT")</formula>
    </cfRule>
  </conditionalFormatting>
  <conditionalFormatting sqref="AB8:AB11">
    <cfRule type="beginsWith" dxfId="8" priority="73" operator="beginsWith" text="CLIC">
      <formula>LEFT((AB8),LEN("CLIC"))=("CLIC")</formula>
    </cfRule>
  </conditionalFormatting>
  <conditionalFormatting sqref="AP4 AP6:AP15">
    <cfRule type="beginsWith" dxfId="2" priority="74" operator="beginsWith" text="ONL">
      <formula>LEFT((AP4),LEN("ONL"))=("ONL")</formula>
    </cfRule>
  </conditionalFormatting>
  <conditionalFormatting sqref="AP4 AP6:AP15">
    <cfRule type="beginsWith" dxfId="3" priority="75" operator="beginsWith" text="ATR">
      <formula>LEFT((AP4),LEN("ATR"))=("ATR")</formula>
    </cfRule>
  </conditionalFormatting>
  <conditionalFormatting sqref="AP4 AP6:AP15">
    <cfRule type="beginsWith" dxfId="4" priority="76" operator="beginsWith" text="AUJ">
      <formula>LEFT((AP4),LEN("AUJ"))=("AUJ")</formula>
    </cfRule>
  </conditionalFormatting>
  <conditionalFormatting sqref="AP4 AP6:AP15">
    <cfRule type="beginsWith" dxfId="5" priority="77" operator="beginsWith" text="REC">
      <formula>LEFT((AP4),LEN("REC"))=("REC")</formula>
    </cfRule>
  </conditionalFormatting>
  <conditionalFormatting sqref="AP4 AP6:AP15">
    <cfRule type="beginsWith" dxfId="6" priority="78" operator="beginsWith" text="CLI">
      <formula>LEFT((AP4),LEN("CLI"))=("CLI")</formula>
    </cfRule>
  </conditionalFormatting>
  <conditionalFormatting sqref="AP4 AP6:AP15">
    <cfRule type="beginsWith" dxfId="7" priority="79" operator="beginsWith" text="INT">
      <formula>LEFT((AP4),LEN("INT"))=("INT")</formula>
    </cfRule>
  </conditionalFormatting>
  <conditionalFormatting sqref="AP11">
    <cfRule type="beginsWith" dxfId="2" priority="80" operator="beginsWith" text="ONL">
      <formula>LEFT((AP11),LEN("ONL"))=("ONL")</formula>
    </cfRule>
  </conditionalFormatting>
  <conditionalFormatting sqref="AP11">
    <cfRule type="beginsWith" dxfId="3" priority="81" operator="beginsWith" text="ATR">
      <formula>LEFT((AP11),LEN("ATR"))=("ATR")</formula>
    </cfRule>
  </conditionalFormatting>
  <conditionalFormatting sqref="AP11">
    <cfRule type="beginsWith" dxfId="4" priority="82" operator="beginsWith" text="AUJ">
      <formula>LEFT((AP11),LEN("AUJ"))=("AUJ")</formula>
    </cfRule>
  </conditionalFormatting>
  <conditionalFormatting sqref="AP11">
    <cfRule type="beginsWith" dxfId="5" priority="83" operator="beginsWith" text="REC">
      <formula>LEFT((AP11),LEN("REC"))=("REC")</formula>
    </cfRule>
  </conditionalFormatting>
  <conditionalFormatting sqref="AP11">
    <cfRule type="beginsWith" dxfId="6" priority="84" operator="beginsWith" text="CLI">
      <formula>LEFT((AP11),LEN("CLI"))=("CLI")</formula>
    </cfRule>
  </conditionalFormatting>
  <conditionalFormatting sqref="AP11">
    <cfRule type="beginsWith" dxfId="7" priority="85" operator="beginsWith" text="INT">
      <formula>LEFT((AP11),LEN("INT"))=("INT")</formula>
    </cfRule>
  </conditionalFormatting>
  <conditionalFormatting sqref="AP5">
    <cfRule type="beginsWith" dxfId="2" priority="86" operator="beginsWith" text="ONL">
      <formula>LEFT((AP5),LEN("ONL"))=("ONL")</formula>
    </cfRule>
  </conditionalFormatting>
  <conditionalFormatting sqref="AP5">
    <cfRule type="beginsWith" dxfId="3" priority="87" operator="beginsWith" text="ATR">
      <formula>LEFT((AP5),LEN("ATR"))=("ATR")</formula>
    </cfRule>
  </conditionalFormatting>
  <conditionalFormatting sqref="AP5">
    <cfRule type="beginsWith" dxfId="4" priority="88" operator="beginsWith" text="AUJ">
      <formula>LEFT((AP5),LEN("AUJ"))=("AUJ")</formula>
    </cfRule>
  </conditionalFormatting>
  <conditionalFormatting sqref="AP5">
    <cfRule type="beginsWith" dxfId="5" priority="89" operator="beginsWith" text="REC">
      <formula>LEFT((AP5),LEN("REC"))=("REC")</formula>
    </cfRule>
  </conditionalFormatting>
  <conditionalFormatting sqref="AP5">
    <cfRule type="beginsWith" dxfId="6" priority="90" operator="beginsWith" text="CLI">
      <formula>LEFT((AP5),LEN("CLI"))=("CLI")</formula>
    </cfRule>
  </conditionalFormatting>
  <conditionalFormatting sqref="AP5">
    <cfRule type="beginsWith" dxfId="7" priority="91" operator="beginsWith" text="INT">
      <formula>LEFT((AP5),LEN("INT"))=("INT")</formula>
    </cfRule>
  </conditionalFormatting>
  <conditionalFormatting sqref="AP9:AP15">
    <cfRule type="beginsWith" dxfId="0" priority="92" operator="beginsWith" text="PRE">
      <formula>LEFT((AP9),LEN("PRE"))=("PRE")</formula>
    </cfRule>
  </conditionalFormatting>
  <conditionalFormatting sqref="AP9:AP15">
    <cfRule type="beginsWith" dxfId="1" priority="93" operator="beginsWith" text="VRE">
      <formula>LEFT((AP9),LEN("VRE"))=("VRE")</formula>
    </cfRule>
  </conditionalFormatting>
  <conditionalFormatting sqref="AP9:AP11">
    <cfRule type="beginsWith" dxfId="2" priority="94" operator="beginsWith" text="ONL">
      <formula>LEFT((AP9),LEN("ONL"))=("ONL")</formula>
    </cfRule>
  </conditionalFormatting>
  <conditionalFormatting sqref="AP9:AP11">
    <cfRule type="beginsWith" dxfId="3" priority="95" operator="beginsWith" text="ATR">
      <formula>LEFT((AP9),LEN("ATR"))=("ATR")</formula>
    </cfRule>
  </conditionalFormatting>
  <conditionalFormatting sqref="AP9:AP11">
    <cfRule type="beginsWith" dxfId="4" priority="96" operator="beginsWith" text="AUJ">
      <formula>LEFT((AP9),LEN("AUJ"))=("AUJ")</formula>
    </cfRule>
  </conditionalFormatting>
  <conditionalFormatting sqref="AP9:AP11">
    <cfRule type="beginsWith" dxfId="5" priority="97" operator="beginsWith" text="REC">
      <formula>LEFT((AP9),LEN("REC"))=("REC")</formula>
    </cfRule>
  </conditionalFormatting>
  <conditionalFormatting sqref="AP9:AP11">
    <cfRule type="beginsWith" dxfId="6" priority="98" operator="beginsWith" text="CLI">
      <formula>LEFT((AP9),LEN("CLI"))=("CLI")</formula>
    </cfRule>
  </conditionalFormatting>
  <conditionalFormatting sqref="AP9:AP11">
    <cfRule type="beginsWith" dxfId="7" priority="99" operator="beginsWith" text="INT">
      <formula>LEFT((AP9),LEN("INT"))=("INT")</formula>
    </cfRule>
  </conditionalFormatting>
  <conditionalFormatting sqref="K8:O9 R5:V5 R8:V9 Y5 Y8:AC9 AH5:AJ6">
    <cfRule type="beginsWith" dxfId="0" priority="100" operator="beginsWith" text="PRE">
      <formula>LEFT((K8),LEN("PRE"))=("PRE")</formula>
    </cfRule>
  </conditionalFormatting>
  <conditionalFormatting sqref="K8:O9 R5:V5 R8:V9 Y5 Y8:AC9 AH5:AJ6">
    <cfRule type="beginsWith" dxfId="1" priority="101" operator="beginsWith" text="VRE">
      <formula>LEFT((K8),LEN("VRE"))=("VRE")</formula>
    </cfRule>
  </conditionalFormatting>
  <conditionalFormatting sqref="K8:O9 R5:V5 R8:V9 Y5 Y8:AC9 AH5:AJ6">
    <cfRule type="beginsWith" dxfId="2" priority="102" operator="beginsWith" text="ONL">
      <formula>LEFT((K8),LEN("ONL"))=("ONL")</formula>
    </cfRule>
  </conditionalFormatting>
  <conditionalFormatting sqref="K8:O9 R5:V5 R8:V9 Y5 Y8:AC9 AH5:AJ6">
    <cfRule type="beginsWith" dxfId="3" priority="103" operator="beginsWith" text="ATR">
      <formula>LEFT((K8),LEN("ATR"))=("ATR")</formula>
    </cfRule>
  </conditionalFormatting>
  <conditionalFormatting sqref="K8:O9 R5:V5 R8:V9 Y5 Y8:AC9 AH5:AJ6">
    <cfRule type="beginsWith" dxfId="4" priority="104" operator="beginsWith" text="AUJ">
      <formula>LEFT((K8),LEN("AUJ"))=("AUJ")</formula>
    </cfRule>
  </conditionalFormatting>
  <conditionalFormatting sqref="K8:O9 R5:V5 R8:V9 Y5 Y8:AC9 AH5:AJ6">
    <cfRule type="beginsWith" dxfId="5" priority="105" operator="beginsWith" text="REC">
      <formula>LEFT((K8),LEN("REC"))=("REC")</formula>
    </cfRule>
  </conditionalFormatting>
  <conditionalFormatting sqref="K8:O9 R5:V5 R8:V9 Y5 Y8:AC9 AH5:AJ6">
    <cfRule type="beginsWith" dxfId="6" priority="106" operator="beginsWith" text="CLI">
      <formula>LEFT((K8),LEN("CLI"))=("CLI")</formula>
    </cfRule>
  </conditionalFormatting>
  <conditionalFormatting sqref="K8:O9 R5:V5 R8:V9 Y5 Y8:AC9 AH5:AJ6">
    <cfRule type="beginsWith" dxfId="7" priority="107" operator="beginsWith" text="INT">
      <formula>LEFT((K8),LEN("INT"))=("INT")</formula>
    </cfRule>
  </conditionalFormatting>
  <conditionalFormatting sqref="K8:O9 R5:V5 R8:V9 Y5 Y8:AC9 AH5:AJ6">
    <cfRule type="beginsWith" dxfId="8" priority="108" operator="beginsWith" text="CLIC">
      <formula>LEFT((K8),LEN("CLIC"))=("CLIC")</formula>
    </cfRule>
  </conditionalFormatting>
  <conditionalFormatting sqref="K15:M15 O15 AC15">
    <cfRule type="beginsWith" dxfId="0" priority="109" operator="beginsWith" text="PRE">
      <formula>LEFT((K15),LEN("PRE"))=("PRE")</formula>
    </cfRule>
  </conditionalFormatting>
  <conditionalFormatting sqref="K15:M15 O15 AC15">
    <cfRule type="beginsWith" dxfId="1" priority="110" operator="beginsWith" text="VRE">
      <formula>LEFT((K15),LEN("VRE"))=("VRE")</formula>
    </cfRule>
  </conditionalFormatting>
  <conditionalFormatting sqref="K15:M15 O15 AC15">
    <cfRule type="beginsWith" dxfId="2" priority="111" operator="beginsWith" text="ONL">
      <formula>LEFT((K15),LEN("ONL"))=("ONL")</formula>
    </cfRule>
  </conditionalFormatting>
  <conditionalFormatting sqref="K15:M15 O15 AC15">
    <cfRule type="beginsWith" dxfId="3" priority="112" operator="beginsWith" text="ATR">
      <formula>LEFT((K15),LEN("ATR"))=("ATR")</formula>
    </cfRule>
  </conditionalFormatting>
  <conditionalFormatting sqref="K15:M15 O15 AC15">
    <cfRule type="beginsWith" dxfId="4" priority="113" operator="beginsWith" text="AUJ">
      <formula>LEFT((K15),LEN("AUJ"))=("AUJ")</formula>
    </cfRule>
  </conditionalFormatting>
  <conditionalFormatting sqref="K15:M15 O15 AC15">
    <cfRule type="beginsWith" dxfId="5" priority="114" operator="beginsWith" text="REC">
      <formula>LEFT((K15),LEN("REC"))=("REC")</formula>
    </cfRule>
  </conditionalFormatting>
  <conditionalFormatting sqref="K15:M15 O15 AC15">
    <cfRule type="beginsWith" dxfId="6" priority="115" operator="beginsWith" text="CLI">
      <formula>LEFT((K15),LEN("CLI"))=("CLI")</formula>
    </cfRule>
  </conditionalFormatting>
  <conditionalFormatting sqref="K15:M15 O15 AC15">
    <cfRule type="beginsWith" dxfId="7" priority="116" operator="beginsWith" text="INT">
      <formula>LEFT((K15),LEN("INT"))=("INT")</formula>
    </cfRule>
  </conditionalFormatting>
  <conditionalFormatting sqref="K15:M15 O15 AC15">
    <cfRule type="beginsWith" dxfId="8" priority="117" operator="beginsWith" text="CLIC">
      <formula>LEFT((K15),LEN("CLIC"))=("CLIC")</formula>
    </cfRule>
  </conditionalFormatting>
  <conditionalFormatting sqref="R15:V15">
    <cfRule type="beginsWith" dxfId="0" priority="118" operator="beginsWith" text="PRE">
      <formula>LEFT((R15),LEN("PRE"))=("PRE")</formula>
    </cfRule>
  </conditionalFormatting>
  <conditionalFormatting sqref="R15:V15">
    <cfRule type="beginsWith" dxfId="1" priority="119" operator="beginsWith" text="VRE">
      <formula>LEFT((R15),LEN("VRE"))=("VRE")</formula>
    </cfRule>
  </conditionalFormatting>
  <conditionalFormatting sqref="R15:V15">
    <cfRule type="beginsWith" dxfId="2" priority="120" operator="beginsWith" text="ONL">
      <formula>LEFT((R15),LEN("ONL"))=("ONL")</formula>
    </cfRule>
  </conditionalFormatting>
  <conditionalFormatting sqref="R15:V15">
    <cfRule type="beginsWith" dxfId="3" priority="121" operator="beginsWith" text="ATR">
      <formula>LEFT((R15),LEN("ATR"))=("ATR")</formula>
    </cfRule>
  </conditionalFormatting>
  <conditionalFormatting sqref="R15:V15">
    <cfRule type="beginsWith" dxfId="4" priority="122" operator="beginsWith" text="AUJ">
      <formula>LEFT((R15),LEN("AUJ"))=("AUJ")</formula>
    </cfRule>
  </conditionalFormatting>
  <conditionalFormatting sqref="R15:V15">
    <cfRule type="beginsWith" dxfId="5" priority="123" operator="beginsWith" text="REC">
      <formula>LEFT((R15),LEN("REC"))=("REC")</formula>
    </cfRule>
  </conditionalFormatting>
  <conditionalFormatting sqref="R15:V15">
    <cfRule type="beginsWith" dxfId="6" priority="124" operator="beginsWith" text="CLI">
      <formula>LEFT((R15),LEN("CLI"))=("CLI")</formula>
    </cfRule>
  </conditionalFormatting>
  <conditionalFormatting sqref="R15:V15">
    <cfRule type="beginsWith" dxfId="7" priority="125" operator="beginsWith" text="INT">
      <formula>LEFT((R15),LEN("INT"))=("INT")</formula>
    </cfRule>
  </conditionalFormatting>
  <conditionalFormatting sqref="R15:V15">
    <cfRule type="beginsWith" dxfId="8" priority="126" operator="beginsWith" text="CLIC">
      <formula>LEFT((R15),LEN("CLIC"))=("CLIC")</formula>
    </cfRule>
  </conditionalFormatting>
  <conditionalFormatting sqref="Y15:AB15">
    <cfRule type="beginsWith" dxfId="0" priority="127" operator="beginsWith" text="PRE">
      <formula>LEFT((Y15),LEN("PRE"))=("PRE")</formula>
    </cfRule>
  </conditionalFormatting>
  <conditionalFormatting sqref="Y15:AB15">
    <cfRule type="beginsWith" dxfId="1" priority="128" operator="beginsWith" text="VRE">
      <formula>LEFT((Y15),LEN("VRE"))=("VRE")</formula>
    </cfRule>
  </conditionalFormatting>
  <conditionalFormatting sqref="Y15:AB15">
    <cfRule type="beginsWith" dxfId="2" priority="129" operator="beginsWith" text="ONL">
      <formula>LEFT((Y15),LEN("ONL"))=("ONL")</formula>
    </cfRule>
  </conditionalFormatting>
  <conditionalFormatting sqref="Y15:AB15">
    <cfRule type="beginsWith" dxfId="3" priority="130" operator="beginsWith" text="ATR">
      <formula>LEFT((Y15),LEN("ATR"))=("ATR")</formula>
    </cfRule>
  </conditionalFormatting>
  <conditionalFormatting sqref="Y15:AB15">
    <cfRule type="beginsWith" dxfId="4" priority="131" operator="beginsWith" text="AUJ">
      <formula>LEFT((Y15),LEN("AUJ"))=("AUJ")</formula>
    </cfRule>
  </conditionalFormatting>
  <conditionalFormatting sqref="Y15:AB15">
    <cfRule type="beginsWith" dxfId="5" priority="132" operator="beginsWith" text="REC">
      <formula>LEFT((Y15),LEN("REC"))=("REC")</formula>
    </cfRule>
  </conditionalFormatting>
  <conditionalFormatting sqref="Y15:AB15">
    <cfRule type="beginsWith" dxfId="6" priority="133" operator="beginsWith" text="CLI">
      <formula>LEFT((Y15),LEN("CLI"))=("CLI")</formula>
    </cfRule>
  </conditionalFormatting>
  <conditionalFormatting sqref="Y15:AB15">
    <cfRule type="beginsWith" dxfId="7" priority="134" operator="beginsWith" text="INT">
      <formula>LEFT((Y15),LEN("INT"))=("INT")</formula>
    </cfRule>
  </conditionalFormatting>
  <conditionalFormatting sqref="Y15:AB15">
    <cfRule type="beginsWith" dxfId="8" priority="135" operator="beginsWith" text="CLIC">
      <formula>LEFT((Y15),LEN("CLIC"))=("CLIC")</formula>
    </cfRule>
  </conditionalFormatting>
  <conditionalFormatting sqref="AF15:AI15">
    <cfRule type="beginsWith" dxfId="0" priority="136" operator="beginsWith" text="PRE">
      <formula>LEFT((AF15),LEN("PRE"))=("PRE")</formula>
    </cfRule>
  </conditionalFormatting>
  <conditionalFormatting sqref="AF15:AI15">
    <cfRule type="beginsWith" dxfId="1" priority="137" operator="beginsWith" text="VRE">
      <formula>LEFT((AF15),LEN("VRE"))=("VRE")</formula>
    </cfRule>
  </conditionalFormatting>
  <conditionalFormatting sqref="AF15:AI15">
    <cfRule type="beginsWith" dxfId="2" priority="138" operator="beginsWith" text="ONL">
      <formula>LEFT((AF15),LEN("ONL"))=("ONL")</formula>
    </cfRule>
  </conditionalFormatting>
  <conditionalFormatting sqref="AF15:AI15">
    <cfRule type="beginsWith" dxfId="3" priority="139" operator="beginsWith" text="ATR">
      <formula>LEFT((AF15),LEN("ATR"))=("ATR")</formula>
    </cfRule>
  </conditionalFormatting>
  <conditionalFormatting sqref="AF15:AI15">
    <cfRule type="beginsWith" dxfId="4" priority="140" operator="beginsWith" text="AUJ">
      <formula>LEFT((AF15),LEN("AUJ"))=("AUJ")</formula>
    </cfRule>
  </conditionalFormatting>
  <conditionalFormatting sqref="AF15:AI15">
    <cfRule type="beginsWith" dxfId="5" priority="141" operator="beginsWith" text="REC">
      <formula>LEFT((AF15),LEN("REC"))=("REC")</formula>
    </cfRule>
  </conditionalFormatting>
  <conditionalFormatting sqref="AF15:AI15">
    <cfRule type="beginsWith" dxfId="6" priority="142" operator="beginsWith" text="CLI">
      <formula>LEFT((AF15),LEN("CLI"))=("CLI")</formula>
    </cfRule>
  </conditionalFormatting>
  <conditionalFormatting sqref="AF15:AI15">
    <cfRule type="beginsWith" dxfId="7" priority="143" operator="beginsWith" text="INT">
      <formula>LEFT((AF15),LEN("INT"))=("INT")</formula>
    </cfRule>
  </conditionalFormatting>
  <conditionalFormatting sqref="AF15:AI15">
    <cfRule type="beginsWith" dxfId="8" priority="144" operator="beginsWith" text="CLIC">
      <formula>LEFT((AF15),LEN("CLIC"))=("CLIC")</formula>
    </cfRule>
  </conditionalFormatting>
  <conditionalFormatting sqref="R7 V7 AC7">
    <cfRule type="beginsWith" dxfId="0" priority="145" operator="beginsWith" text="PRE">
      <formula>LEFT((R7),LEN("PRE"))=("PRE")</formula>
    </cfRule>
  </conditionalFormatting>
  <conditionalFormatting sqref="R7 V7 AC7">
    <cfRule type="beginsWith" dxfId="1" priority="146" operator="beginsWith" text="VRE">
      <formula>LEFT((R7),LEN("VRE"))=("VRE")</formula>
    </cfRule>
  </conditionalFormatting>
  <conditionalFormatting sqref="R7 V7 AC7">
    <cfRule type="beginsWith" dxfId="2" priority="147" operator="beginsWith" text="ONL">
      <formula>LEFT((R7),LEN("ONL"))=("ONL")</formula>
    </cfRule>
  </conditionalFormatting>
  <conditionalFormatting sqref="R7 V7 AC7">
    <cfRule type="beginsWith" dxfId="3" priority="148" operator="beginsWith" text="ATR">
      <formula>LEFT((R7),LEN("ATR"))=("ATR")</formula>
    </cfRule>
  </conditionalFormatting>
  <conditionalFormatting sqref="R7 V7 AC7">
    <cfRule type="beginsWith" dxfId="4" priority="149" operator="beginsWith" text="AUJ">
      <formula>LEFT((R7),LEN("AUJ"))=("AUJ")</formula>
    </cfRule>
  </conditionalFormatting>
  <conditionalFormatting sqref="R7 V7 AC7">
    <cfRule type="beginsWith" dxfId="5" priority="150" operator="beginsWith" text="REC">
      <formula>LEFT((R7),LEN("REC"))=("REC")</formula>
    </cfRule>
  </conditionalFormatting>
  <conditionalFormatting sqref="R7 V7 AC7">
    <cfRule type="beginsWith" dxfId="6" priority="151" operator="beginsWith" text="CLI">
      <formula>LEFT((R7),LEN("CLI"))=("CLI")</formula>
    </cfRule>
  </conditionalFormatting>
  <conditionalFormatting sqref="R7 V7 AC7">
    <cfRule type="beginsWith" dxfId="7" priority="152" operator="beginsWith" text="INT">
      <formula>LEFT((R7),LEN("INT"))=("INT")</formula>
    </cfRule>
  </conditionalFormatting>
  <conditionalFormatting sqref="R7 V7 AC7">
    <cfRule type="beginsWith" dxfId="8" priority="153" operator="beginsWith" text="CLIC">
      <formula>LEFT((R7),LEN("CLIC"))=("CLIC")</formula>
    </cfRule>
  </conditionalFormatting>
  <conditionalFormatting sqref="K6:O9 R5:V6 R8:V9 Y7:AC9">
    <cfRule type="beginsWith" dxfId="0" priority="154" operator="beginsWith" text="PRE">
      <formula>LEFT((K6),LEN("PRE"))=("PRE")</formula>
    </cfRule>
  </conditionalFormatting>
  <conditionalFormatting sqref="K6:O9 R5:V6 R8:V9 Y7:AC9">
    <cfRule type="beginsWith" dxfId="1" priority="155" operator="beginsWith" text="VRE">
      <formula>LEFT((K6),LEN("VRE"))=("VRE")</formula>
    </cfRule>
  </conditionalFormatting>
  <conditionalFormatting sqref="K6:O9 R5:V6 R8:V9 Y7:AC9">
    <cfRule type="beginsWith" dxfId="2" priority="156" operator="beginsWith" text="ONL">
      <formula>LEFT((K6),LEN("ONL"))=("ONL")</formula>
    </cfRule>
  </conditionalFormatting>
  <conditionalFormatting sqref="K6:O9 R5:V6 R8:V9 Y7:AC9">
    <cfRule type="beginsWith" dxfId="3" priority="157" operator="beginsWith" text="ATR">
      <formula>LEFT((K6),LEN("ATR"))=("ATR")</formula>
    </cfRule>
  </conditionalFormatting>
  <conditionalFormatting sqref="K6:O9 R5:V6 R8:V9 Y7:AC9">
    <cfRule type="beginsWith" dxfId="4" priority="158" operator="beginsWith" text="AUJ">
      <formula>LEFT((K6),LEN("AUJ"))=("AUJ")</formula>
    </cfRule>
  </conditionalFormatting>
  <conditionalFormatting sqref="K6:O9 R5:V6 R8:V9 Y7:AC9">
    <cfRule type="beginsWith" dxfId="5" priority="159" operator="beginsWith" text="REC">
      <formula>LEFT((K6),LEN("REC"))=("REC")</formula>
    </cfRule>
  </conditionalFormatting>
  <conditionalFormatting sqref="K6:O9 R5:V6 R8:V9 Y7:AC9">
    <cfRule type="beginsWith" dxfId="6" priority="160" operator="beginsWith" text="CLI">
      <formula>LEFT((K6),LEN("CLI"))=("CLI")</formula>
    </cfRule>
  </conditionalFormatting>
  <conditionalFormatting sqref="K6:O9 R5:V6 R8:V9 Y7:AC9">
    <cfRule type="beginsWith" dxfId="7" priority="161" operator="beginsWith" text="INT">
      <formula>LEFT((K6),LEN("INT"))=("INT")</formula>
    </cfRule>
  </conditionalFormatting>
  <conditionalFormatting sqref="K6:O9 R5:V6 R8:V9 Y7:AC9">
    <cfRule type="beginsWith" dxfId="8" priority="162" operator="beginsWith" text="CLIC">
      <formula>LEFT((K6),LEN("CLIC"))=("CLIC")</formula>
    </cfRule>
  </conditionalFormatting>
  <conditionalFormatting sqref="K5:O5 K8:O9 R5:V5 R8:V9 Y5 Y8:AC9 AH5:AJ6">
    <cfRule type="beginsWith" dxfId="0" priority="163" operator="beginsWith" text="PRE">
      <formula>LEFT((K5),LEN("PRE"))=("PRE")</formula>
    </cfRule>
  </conditionalFormatting>
  <conditionalFormatting sqref="K5:O5 K8:O9 R5:V5 R8:V9 Y5 Y8:AC9 AH5:AJ6">
    <cfRule type="beginsWith" dxfId="1" priority="164" operator="beginsWith" text="VRE">
      <formula>LEFT((K5),LEN("VRE"))=("VRE")</formula>
    </cfRule>
  </conditionalFormatting>
  <conditionalFormatting sqref="K5:O5 K8:O9 R5:V5 R8:V9 Y5 Y8:AC9 AH5:AJ6">
    <cfRule type="beginsWith" dxfId="2" priority="165" operator="beginsWith" text="ONL">
      <formula>LEFT((K5),LEN("ONL"))=("ONL")</formula>
    </cfRule>
  </conditionalFormatting>
  <conditionalFormatting sqref="K5:O5 K8:O9 R5:V5 R8:V9 Y5 Y8:AC9 AH5:AJ6">
    <cfRule type="beginsWith" dxfId="3" priority="166" operator="beginsWith" text="ATR">
      <formula>LEFT((K5),LEN("ATR"))=("ATR")</formula>
    </cfRule>
  </conditionalFormatting>
  <conditionalFormatting sqref="K5:O5 K8:O9 R5:V5 R8:V9 Y5 Y8:AC9 AH5:AJ6">
    <cfRule type="beginsWith" dxfId="4" priority="167" operator="beginsWith" text="AUJ">
      <formula>LEFT((K5),LEN("AUJ"))=("AUJ")</formula>
    </cfRule>
  </conditionalFormatting>
  <conditionalFormatting sqref="K5:O5 K8:O9 R5:V5 R8:V9 Y5 Y8:AC9 AH5:AJ6">
    <cfRule type="beginsWith" dxfId="5" priority="168" operator="beginsWith" text="REC">
      <formula>LEFT((K5),LEN("REC"))=("REC")</formula>
    </cfRule>
  </conditionalFormatting>
  <conditionalFormatting sqref="K5:O5 K8:O9 R5:V5 R8:V9 Y5 Y8:AC9 AH5:AJ6">
    <cfRule type="beginsWith" dxfId="6" priority="169" operator="beginsWith" text="CLI">
      <formula>LEFT((K5),LEN("CLI"))=("CLI")</formula>
    </cfRule>
  </conditionalFormatting>
  <conditionalFormatting sqref="K5:O5 K8:O9 R5:V5 R8:V9 Y5 Y8:AC9 AH5:AJ6">
    <cfRule type="beginsWith" dxfId="7" priority="170" operator="beginsWith" text="INT">
      <formula>LEFT((K5),LEN("INT"))=("INT")</formula>
    </cfRule>
  </conditionalFormatting>
  <conditionalFormatting sqref="K5:O5 K8:O9 R5:V5 R8:V9 Y5 Y8:AC9 AH5:AJ6">
    <cfRule type="beginsWith" dxfId="8" priority="171" operator="beginsWith" text="CLIC">
      <formula>LEFT((K5),LEN("CLIC"))=("CLIC")</formula>
    </cfRule>
  </conditionalFormatting>
  <conditionalFormatting sqref="K8:O9 R5:V5 R8:V9 Y5 Y8:AC9 AH5:AJ6">
    <cfRule type="beginsWith" dxfId="0" priority="172" operator="beginsWith" text="PRE">
      <formula>LEFT((K8),LEN("PRE"))=("PRE")</formula>
    </cfRule>
  </conditionalFormatting>
  <conditionalFormatting sqref="K8:O9 R5:V5 R8:V9 Y5 Y8:AC9 AH5:AJ6">
    <cfRule type="beginsWith" dxfId="1" priority="173" operator="beginsWith" text="VRE">
      <formula>LEFT((K8),LEN("VRE"))=("VRE")</formula>
    </cfRule>
  </conditionalFormatting>
  <conditionalFormatting sqref="K8:O9 R5:V5 R8:V9 Y5 Y8:AC9 AH5:AJ6">
    <cfRule type="beginsWith" dxfId="2" priority="174" operator="beginsWith" text="ONL">
      <formula>LEFT((K8),LEN("ONL"))=("ONL")</formula>
    </cfRule>
  </conditionalFormatting>
  <conditionalFormatting sqref="K8:O9 R5:V5 R8:V9 Y5 Y8:AC9 AH5:AJ6">
    <cfRule type="beginsWith" dxfId="3" priority="175" operator="beginsWith" text="ATR">
      <formula>LEFT((K8),LEN("ATR"))=("ATR")</formula>
    </cfRule>
  </conditionalFormatting>
  <conditionalFormatting sqref="K8:O9 R5:V5 R8:V9 Y5 Y8:AC9 AH5:AJ6">
    <cfRule type="beginsWith" dxfId="4" priority="176" operator="beginsWith" text="AUJ">
      <formula>LEFT((K8),LEN("AUJ"))=("AUJ")</formula>
    </cfRule>
  </conditionalFormatting>
  <conditionalFormatting sqref="K8:O9 R5:V5 R8:V9 Y5 Y8:AC9 AH5:AJ6">
    <cfRule type="beginsWith" dxfId="5" priority="177" operator="beginsWith" text="REC">
      <formula>LEFT((K8),LEN("REC"))=("REC")</formula>
    </cfRule>
  </conditionalFormatting>
  <conditionalFormatting sqref="K8:O9 R5:V5 R8:V9 Y5 Y8:AC9 AH5:AJ6">
    <cfRule type="beginsWith" dxfId="6" priority="178" operator="beginsWith" text="CLI">
      <formula>LEFT((K8),LEN("CLI"))=("CLI")</formula>
    </cfRule>
  </conditionalFormatting>
  <conditionalFormatting sqref="K8:O9 R5:V5 R8:V9 Y5 Y8:AC9 AH5:AJ6">
    <cfRule type="beginsWith" dxfId="7" priority="179" operator="beginsWith" text="INT">
      <formula>LEFT((K8),LEN("INT"))=("INT")</formula>
    </cfRule>
  </conditionalFormatting>
  <conditionalFormatting sqref="K8:O9 R5:V5 R8:V9 Y5 Y8:AC9 AH5:AJ6">
    <cfRule type="beginsWith" dxfId="8" priority="180" operator="beginsWith" text="CLIC">
      <formula>LEFT((K8),LEN("CLIC"))=("CLIC")</formula>
    </cfRule>
  </conditionalFormatting>
  <conditionalFormatting sqref="K4:K16">
    <cfRule type="beginsWith" dxfId="0" priority="181" operator="beginsWith" text="PRE">
      <formula>LEFT((K4),LEN("PRE"))=("PRE")</formula>
    </cfRule>
  </conditionalFormatting>
  <conditionalFormatting sqref="K4:K16">
    <cfRule type="beginsWith" dxfId="1" priority="182" operator="beginsWith" text="VRE">
      <formula>LEFT((K4),LEN("VRE"))=("VRE")</formula>
    </cfRule>
  </conditionalFormatting>
  <conditionalFormatting sqref="K4:K16">
    <cfRule type="beginsWith" dxfId="2" priority="183" operator="beginsWith" text="ONL">
      <formula>LEFT((K4),LEN("ONL"))=("ONL")</formula>
    </cfRule>
  </conditionalFormatting>
  <conditionalFormatting sqref="K4:K16">
    <cfRule type="beginsWith" dxfId="3" priority="184" operator="beginsWith" text="ATR">
      <formula>LEFT((K4),LEN("ATR"))=("ATR")</formula>
    </cfRule>
  </conditionalFormatting>
  <conditionalFormatting sqref="K4:K16">
    <cfRule type="beginsWith" dxfId="4" priority="185" operator="beginsWith" text="AUJ">
      <formula>LEFT((K4),LEN("AUJ"))=("AUJ")</formula>
    </cfRule>
  </conditionalFormatting>
  <conditionalFormatting sqref="K4:K16">
    <cfRule type="beginsWith" dxfId="5" priority="186" operator="beginsWith" text="REC">
      <formula>LEFT((K4),LEN("REC"))=("REC")</formula>
    </cfRule>
  </conditionalFormatting>
  <conditionalFormatting sqref="K4:K16">
    <cfRule type="beginsWith" dxfId="6" priority="187" operator="beginsWith" text="CLI">
      <formula>LEFT((K4),LEN("CLI"))=("CLI")</formula>
    </cfRule>
  </conditionalFormatting>
  <conditionalFormatting sqref="K4:K16">
    <cfRule type="beginsWith" dxfId="7" priority="188" operator="beginsWith" text="INT">
      <formula>LEFT((K4),LEN("INT"))=("INT")</formula>
    </cfRule>
  </conditionalFormatting>
  <conditionalFormatting sqref="K4:K16">
    <cfRule type="beginsWith" dxfId="8" priority="189" operator="beginsWith" text="CLIC">
      <formula>LEFT((K4),LEN("CLIC"))=("CLIC")</formula>
    </cfRule>
  </conditionalFormatting>
  <conditionalFormatting sqref="Y4:AC16">
    <cfRule type="beginsWith" dxfId="0" priority="190" operator="beginsWith" text="PRE">
      <formula>LEFT((Y4),LEN("PRE"))=("PRE")</formula>
    </cfRule>
  </conditionalFormatting>
  <conditionalFormatting sqref="Y4:AC16">
    <cfRule type="beginsWith" dxfId="1" priority="191" operator="beginsWith" text="VRE">
      <formula>LEFT((Y4),LEN("VRE"))=("VRE")</formula>
    </cfRule>
  </conditionalFormatting>
  <conditionalFormatting sqref="Y4:AC16">
    <cfRule type="beginsWith" dxfId="2" priority="192" operator="beginsWith" text="ONL">
      <formula>LEFT((Y4),LEN("ONL"))=("ONL")</formula>
    </cfRule>
  </conditionalFormatting>
  <conditionalFormatting sqref="Y4:AC16">
    <cfRule type="beginsWith" dxfId="3" priority="193" operator="beginsWith" text="ATR">
      <formula>LEFT((Y4),LEN("ATR"))=("ATR")</formula>
    </cfRule>
  </conditionalFormatting>
  <conditionalFormatting sqref="Y4:AC16">
    <cfRule type="beginsWith" dxfId="4" priority="194" operator="beginsWith" text="AUJ">
      <formula>LEFT((Y4),LEN("AUJ"))=("AUJ")</formula>
    </cfRule>
  </conditionalFormatting>
  <conditionalFormatting sqref="Y4:AC16">
    <cfRule type="beginsWith" dxfId="5" priority="195" operator="beginsWith" text="REC">
      <formula>LEFT((Y4),LEN("REC"))=("REC")</formula>
    </cfRule>
  </conditionalFormatting>
  <conditionalFormatting sqref="Y4:AC16">
    <cfRule type="beginsWith" dxfId="6" priority="196" operator="beginsWith" text="CLI">
      <formula>LEFT((Y4),LEN("CLI"))=("CLI")</formula>
    </cfRule>
  </conditionalFormatting>
  <conditionalFormatting sqref="Y4:AC16">
    <cfRule type="beginsWith" dxfId="7" priority="197" operator="beginsWith" text="INT">
      <formula>LEFT((Y4),LEN("INT"))=("INT")</formula>
    </cfRule>
  </conditionalFormatting>
  <conditionalFormatting sqref="Y4:AC16">
    <cfRule type="beginsWith" dxfId="8" priority="198" operator="beginsWith" text="CLIC">
      <formula>LEFT((Y4),LEN("CLIC"))=("CLIC")</formula>
    </cfRule>
  </conditionalFormatting>
  <conditionalFormatting sqref="K16:M16 O16">
    <cfRule type="beginsWith" dxfId="0" priority="199" operator="beginsWith" text="PRE">
      <formula>LEFT((K16),LEN("PRE"))=("PRE")</formula>
    </cfRule>
  </conditionalFormatting>
  <conditionalFormatting sqref="K16:M16 O16">
    <cfRule type="beginsWith" dxfId="1" priority="200" operator="beginsWith" text="VRE">
      <formula>LEFT((K16),LEN("VRE"))=("VRE")</formula>
    </cfRule>
  </conditionalFormatting>
  <conditionalFormatting sqref="K16:M16 O16">
    <cfRule type="beginsWith" dxfId="2" priority="201" operator="beginsWith" text="ONL">
      <formula>LEFT((K16),LEN("ONL"))=("ONL")</formula>
    </cfRule>
  </conditionalFormatting>
  <conditionalFormatting sqref="K16:M16 O16">
    <cfRule type="beginsWith" dxfId="3" priority="202" operator="beginsWith" text="ATR">
      <formula>LEFT((K16),LEN("ATR"))=("ATR")</formula>
    </cfRule>
  </conditionalFormatting>
  <conditionalFormatting sqref="K16:M16 O16">
    <cfRule type="beginsWith" dxfId="4" priority="203" operator="beginsWith" text="AUJ">
      <formula>LEFT((K16),LEN("AUJ"))=("AUJ")</formula>
    </cfRule>
  </conditionalFormatting>
  <conditionalFormatting sqref="K16:M16 O16">
    <cfRule type="beginsWith" dxfId="5" priority="204" operator="beginsWith" text="REC">
      <formula>LEFT((K16),LEN("REC"))=("REC")</formula>
    </cfRule>
  </conditionalFormatting>
  <conditionalFormatting sqref="K16:M16 O16">
    <cfRule type="beginsWith" dxfId="6" priority="205" operator="beginsWith" text="CLI">
      <formula>LEFT((K16),LEN("CLI"))=("CLI")</formula>
    </cfRule>
  </conditionalFormatting>
  <conditionalFormatting sqref="K16:M16 O16">
    <cfRule type="beginsWith" dxfId="7" priority="206" operator="beginsWith" text="INT">
      <formula>LEFT((K16),LEN("INT"))=("INT")</formula>
    </cfRule>
  </conditionalFormatting>
  <conditionalFormatting sqref="K16:M16 O16">
    <cfRule type="beginsWith" dxfId="8" priority="207" operator="beginsWith" text="CLIC">
      <formula>LEFT((K16),LEN("CLIC"))=("CLIC")</formula>
    </cfRule>
  </conditionalFormatting>
  <conditionalFormatting sqref="R16:V16">
    <cfRule type="beginsWith" dxfId="0" priority="208" operator="beginsWith" text="PRE">
      <formula>LEFT((R16),LEN("PRE"))=("PRE")</formula>
    </cfRule>
  </conditionalFormatting>
  <conditionalFormatting sqref="R16:V16">
    <cfRule type="beginsWith" dxfId="1" priority="209" operator="beginsWith" text="VRE">
      <formula>LEFT((R16),LEN("VRE"))=("VRE")</formula>
    </cfRule>
  </conditionalFormatting>
  <conditionalFormatting sqref="R16:V16">
    <cfRule type="beginsWith" dxfId="2" priority="210" operator="beginsWith" text="ONL">
      <formula>LEFT((R16),LEN("ONL"))=("ONL")</formula>
    </cfRule>
  </conditionalFormatting>
  <conditionalFormatting sqref="R16:V16">
    <cfRule type="beginsWith" dxfId="3" priority="211" operator="beginsWith" text="ATR">
      <formula>LEFT((R16),LEN("ATR"))=("ATR")</formula>
    </cfRule>
  </conditionalFormatting>
  <conditionalFormatting sqref="R16:V16">
    <cfRule type="beginsWith" dxfId="4" priority="212" operator="beginsWith" text="AUJ">
      <formula>LEFT((R16),LEN("AUJ"))=("AUJ")</formula>
    </cfRule>
  </conditionalFormatting>
  <conditionalFormatting sqref="R16:V16">
    <cfRule type="beginsWith" dxfId="5" priority="213" operator="beginsWith" text="REC">
      <formula>LEFT((R16),LEN("REC"))=("REC")</formula>
    </cfRule>
  </conditionalFormatting>
  <conditionalFormatting sqref="R16:V16">
    <cfRule type="beginsWith" dxfId="6" priority="214" operator="beginsWith" text="CLI">
      <formula>LEFT((R16),LEN("CLI"))=("CLI")</formula>
    </cfRule>
  </conditionalFormatting>
  <conditionalFormatting sqref="R16:V16">
    <cfRule type="beginsWith" dxfId="7" priority="215" operator="beginsWith" text="INT">
      <formula>LEFT((R16),LEN("INT"))=("INT")</formula>
    </cfRule>
  </conditionalFormatting>
  <conditionalFormatting sqref="R16:V16">
    <cfRule type="beginsWith" dxfId="8" priority="216" operator="beginsWith" text="CLIC">
      <formula>LEFT((R16),LEN("CLIC"))=("CLIC")</formula>
    </cfRule>
  </conditionalFormatting>
  <conditionalFormatting sqref="AF4:AJ16">
    <cfRule type="beginsWith" dxfId="0" priority="217" operator="beginsWith" text="PRE">
      <formula>LEFT((AF4),LEN("PRE"))=("PRE")</formula>
    </cfRule>
  </conditionalFormatting>
  <conditionalFormatting sqref="AF4:AJ16">
    <cfRule type="beginsWith" dxfId="1" priority="218" operator="beginsWith" text="VRE">
      <formula>LEFT((AF4),LEN("VRE"))=("VRE")</formula>
    </cfRule>
  </conditionalFormatting>
  <conditionalFormatting sqref="AF4:AJ16">
    <cfRule type="beginsWith" dxfId="2" priority="219" operator="beginsWith" text="ONL">
      <formula>LEFT((AF4),LEN("ONL"))=("ONL")</formula>
    </cfRule>
  </conditionalFormatting>
  <conditionalFormatting sqref="AF4:AJ16">
    <cfRule type="beginsWith" dxfId="3" priority="220" operator="beginsWith" text="ATR">
      <formula>LEFT((AF4),LEN("ATR"))=("ATR")</formula>
    </cfRule>
  </conditionalFormatting>
  <conditionalFormatting sqref="AF4:AJ16">
    <cfRule type="beginsWith" dxfId="4" priority="221" operator="beginsWith" text="AUJ">
      <formula>LEFT((AF4),LEN("AUJ"))=("AUJ")</formula>
    </cfRule>
  </conditionalFormatting>
  <conditionalFormatting sqref="AF4:AJ16">
    <cfRule type="beginsWith" dxfId="5" priority="222" operator="beginsWith" text="REC">
      <formula>LEFT((AF4),LEN("REC"))=("REC")</formula>
    </cfRule>
  </conditionalFormatting>
  <conditionalFormatting sqref="AF4:AJ16">
    <cfRule type="beginsWith" dxfId="6" priority="223" operator="beginsWith" text="CLI">
      <formula>LEFT((AF4),LEN("CLI"))=("CLI")</formula>
    </cfRule>
  </conditionalFormatting>
  <conditionalFormatting sqref="AF4:AJ16">
    <cfRule type="beginsWith" dxfId="7" priority="224" operator="beginsWith" text="INT">
      <formula>LEFT((AF4),LEN("INT"))=("INT")</formula>
    </cfRule>
  </conditionalFormatting>
  <conditionalFormatting sqref="AF4:AJ16">
    <cfRule type="beginsWith" dxfId="8" priority="225" operator="beginsWith" text="CLIC">
      <formula>LEFT((AF4),LEN("CLIC"))=("CLIC")</formula>
    </cfRule>
  </conditionalFormatting>
  <conditionalFormatting sqref="K4:O16 R4:V16 Y8:AC9">
    <cfRule type="beginsWith" dxfId="0" priority="226" operator="beginsWith" text="PRE">
      <formula>LEFT((K4),LEN("PRE"))=("PRE")</formula>
    </cfRule>
  </conditionalFormatting>
  <conditionalFormatting sqref="K4:O16 R4:V16 Y8:AC9">
    <cfRule type="beginsWith" dxfId="1" priority="227" operator="beginsWith" text="VRE">
      <formula>LEFT((K4),LEN("VRE"))=("VRE")</formula>
    </cfRule>
  </conditionalFormatting>
  <conditionalFormatting sqref="K4:O16 R4:V16 Y8:AC9">
    <cfRule type="beginsWith" dxfId="2" priority="228" operator="beginsWith" text="ONL">
      <formula>LEFT((K4),LEN("ONL"))=("ONL")</formula>
    </cfRule>
  </conditionalFormatting>
  <conditionalFormatting sqref="K4:O16 R4:V16 Y8:AC9">
    <cfRule type="beginsWith" dxfId="3" priority="229" operator="beginsWith" text="ATR">
      <formula>LEFT((K4),LEN("ATR"))=("ATR")</formula>
    </cfRule>
  </conditionalFormatting>
  <conditionalFormatting sqref="K4:O16 R4:V16 Y8:AC9">
    <cfRule type="beginsWith" dxfId="4" priority="230" operator="beginsWith" text="AUJ">
      <formula>LEFT((K4),LEN("AUJ"))=("AUJ")</formula>
    </cfRule>
  </conditionalFormatting>
  <conditionalFormatting sqref="K4:O16 R4:V16 Y8:AC9">
    <cfRule type="beginsWith" dxfId="5" priority="231" operator="beginsWith" text="REC">
      <formula>LEFT((K4),LEN("REC"))=("REC")</formula>
    </cfRule>
  </conditionalFormatting>
  <conditionalFormatting sqref="K4:O16 R4:V16 Y8:AC9">
    <cfRule type="beginsWith" dxfId="6" priority="232" operator="beginsWith" text="CLI">
      <formula>LEFT((K4),LEN("CLI"))=("CLI")</formula>
    </cfRule>
  </conditionalFormatting>
  <conditionalFormatting sqref="K4:O16 R4:V16 Y8:AC9">
    <cfRule type="beginsWith" dxfId="7" priority="233" operator="beginsWith" text="INT">
      <formula>LEFT((K4),LEN("INT"))=("INT")</formula>
    </cfRule>
  </conditionalFormatting>
  <conditionalFormatting sqref="K4:O16 R4:V16 Y8:AC9">
    <cfRule type="beginsWith" dxfId="8" priority="234" operator="beginsWith" text="CLIC">
      <formula>LEFT((K4),LEN("CLIC"))=("CLIC")</formula>
    </cfRule>
  </conditionalFormatting>
  <conditionalFormatting sqref="R4:S16 T5:V5">
    <cfRule type="beginsWith" dxfId="0" priority="235" operator="beginsWith" text="PRE">
      <formula>LEFT((R4),LEN("PRE"))=("PRE")</formula>
    </cfRule>
  </conditionalFormatting>
  <conditionalFormatting sqref="R4:S16 T5:V5">
    <cfRule type="beginsWith" dxfId="1" priority="236" operator="beginsWith" text="VRE">
      <formula>LEFT((R4),LEN("VRE"))=("VRE")</formula>
    </cfRule>
  </conditionalFormatting>
  <conditionalFormatting sqref="R4:S16 T5:V5">
    <cfRule type="beginsWith" dxfId="2" priority="237" operator="beginsWith" text="ONL">
      <formula>LEFT((R4),LEN("ONL"))=("ONL")</formula>
    </cfRule>
  </conditionalFormatting>
  <conditionalFormatting sqref="R4:S16 T5:V5">
    <cfRule type="beginsWith" dxfId="3" priority="238" operator="beginsWith" text="ATR">
      <formula>LEFT((R4),LEN("ATR"))=("ATR")</formula>
    </cfRule>
  </conditionalFormatting>
  <conditionalFormatting sqref="R4:S16 T5:V5">
    <cfRule type="beginsWith" dxfId="4" priority="239" operator="beginsWith" text="AUJ">
      <formula>LEFT((R4),LEN("AUJ"))=("AUJ")</formula>
    </cfRule>
  </conditionalFormatting>
  <conditionalFormatting sqref="R4:S16 T5:V5">
    <cfRule type="beginsWith" dxfId="5" priority="240" operator="beginsWith" text="REC">
      <formula>LEFT((R4),LEN("REC"))=("REC")</formula>
    </cfRule>
  </conditionalFormatting>
  <conditionalFormatting sqref="R4:S16 T5:V5">
    <cfRule type="beginsWith" dxfId="6" priority="241" operator="beginsWith" text="CLI">
      <formula>LEFT((R4),LEN("CLI"))=("CLI")</formula>
    </cfRule>
  </conditionalFormatting>
  <conditionalFormatting sqref="R4:S16 T5:V5">
    <cfRule type="beginsWith" dxfId="7" priority="242" operator="beginsWith" text="INT">
      <formula>LEFT((R4),LEN("INT"))=("INT")</formula>
    </cfRule>
  </conditionalFormatting>
  <conditionalFormatting sqref="R4:S16 T5:V5">
    <cfRule type="beginsWith" dxfId="8" priority="243" operator="beginsWith" text="CLIC">
      <formula>LEFT((R4),LEN("CLIC"))=("CLIC")</formula>
    </cfRule>
  </conditionalFormatting>
  <conditionalFormatting sqref="AC4:AC16 AG4:AJ16 AF5">
    <cfRule type="beginsWith" dxfId="0" priority="244" operator="beginsWith" text="PRE">
      <formula>LEFT((AC4),LEN("PRE"))=("PRE")</formula>
    </cfRule>
  </conditionalFormatting>
  <conditionalFormatting sqref="AC4:AC16 AG4:AJ16 AF5">
    <cfRule type="beginsWith" dxfId="1" priority="245" operator="beginsWith" text="VRE">
      <formula>LEFT((AC4),LEN("VRE"))=("VRE")</formula>
    </cfRule>
  </conditionalFormatting>
  <conditionalFormatting sqref="AC4:AC16 AG4:AJ16 AF5">
    <cfRule type="beginsWith" dxfId="2" priority="246" operator="beginsWith" text="ONL">
      <formula>LEFT((AC4),LEN("ONL"))=("ONL")</formula>
    </cfRule>
  </conditionalFormatting>
  <conditionalFormatting sqref="AC4:AC16 AG4:AJ16 AF5">
    <cfRule type="beginsWith" dxfId="3" priority="247" operator="beginsWith" text="ATR">
      <formula>LEFT((AC4),LEN("ATR"))=("ATR")</formula>
    </cfRule>
  </conditionalFormatting>
  <conditionalFormatting sqref="AC4:AC16 AG4:AJ16 AF5">
    <cfRule type="beginsWith" dxfId="4" priority="248" operator="beginsWith" text="AUJ">
      <formula>LEFT((AC4),LEN("AUJ"))=("AUJ")</formula>
    </cfRule>
  </conditionalFormatting>
  <conditionalFormatting sqref="AC4:AC16 AG4:AJ16 AF5">
    <cfRule type="beginsWith" dxfId="5" priority="249" operator="beginsWith" text="REC">
      <formula>LEFT((AC4),LEN("REC"))=("REC")</formula>
    </cfRule>
  </conditionalFormatting>
  <conditionalFormatting sqref="AC4:AC16 AG4:AJ16 AF5">
    <cfRule type="beginsWith" dxfId="6" priority="250" operator="beginsWith" text="CLI">
      <formula>LEFT((AC4),LEN("CLI"))=("CLI")</formula>
    </cfRule>
  </conditionalFormatting>
  <conditionalFormatting sqref="AC4:AC16 AG4:AJ16 AF5">
    <cfRule type="beginsWith" dxfId="7" priority="251" operator="beginsWith" text="INT">
      <formula>LEFT((AC4),LEN("INT"))=("INT")</formula>
    </cfRule>
  </conditionalFormatting>
  <conditionalFormatting sqref="AC4:AC16 AG4:AJ16 AF5">
    <cfRule type="beginsWith" dxfId="8" priority="252" operator="beginsWith" text="CLIC">
      <formula>LEFT((AC4),LEN("CLIC"))=("CLIC")</formula>
    </cfRule>
  </conditionalFormatting>
  <conditionalFormatting sqref="V4:V16">
    <cfRule type="beginsWith" dxfId="0" priority="253" operator="beginsWith" text="PRE">
      <formula>LEFT((V4),LEN("PRE"))=("PRE")</formula>
    </cfRule>
  </conditionalFormatting>
  <conditionalFormatting sqref="V4:V16">
    <cfRule type="beginsWith" dxfId="1" priority="254" operator="beginsWith" text="VRE">
      <formula>LEFT((V4),LEN("VRE"))=("VRE")</formula>
    </cfRule>
  </conditionalFormatting>
  <conditionalFormatting sqref="V4:V16">
    <cfRule type="beginsWith" dxfId="2" priority="255" operator="beginsWith" text="ONL">
      <formula>LEFT((V4),LEN("ONL"))=("ONL")</formula>
    </cfRule>
  </conditionalFormatting>
  <conditionalFormatting sqref="V4:V16">
    <cfRule type="beginsWith" dxfId="3" priority="256" operator="beginsWith" text="ATR">
      <formula>LEFT((V4),LEN("ATR"))=("ATR")</formula>
    </cfRule>
  </conditionalFormatting>
  <conditionalFormatting sqref="V4:V16">
    <cfRule type="beginsWith" dxfId="4" priority="257" operator="beginsWith" text="AUJ">
      <formula>LEFT((V4),LEN("AUJ"))=("AUJ")</formula>
    </cfRule>
  </conditionalFormatting>
  <conditionalFormatting sqref="V4:V16">
    <cfRule type="beginsWith" dxfId="5" priority="258" operator="beginsWith" text="REC">
      <formula>LEFT((V4),LEN("REC"))=("REC")</formula>
    </cfRule>
  </conditionalFormatting>
  <conditionalFormatting sqref="V4:V16">
    <cfRule type="beginsWith" dxfId="6" priority="259" operator="beginsWith" text="CLI">
      <formula>LEFT((V4),LEN("CLI"))=("CLI")</formula>
    </cfRule>
  </conditionalFormatting>
  <conditionalFormatting sqref="V4:V16">
    <cfRule type="beginsWith" dxfId="7" priority="260" operator="beginsWith" text="INT">
      <formula>LEFT((V4),LEN("INT"))=("INT")</formula>
    </cfRule>
  </conditionalFormatting>
  <conditionalFormatting sqref="V4:V16">
    <cfRule type="beginsWith" dxfId="8" priority="261" operator="beginsWith" text="CLIC">
      <formula>LEFT((V4),LEN("CLIC"))=("CLIC")</formula>
    </cfRule>
  </conditionalFormatting>
  <conditionalFormatting sqref="Y7:Z7 Y16:AC16">
    <cfRule type="beginsWith" dxfId="0" priority="262" operator="beginsWith" text="PRE">
      <formula>LEFT((Y7),LEN("PRE"))=("PRE")</formula>
    </cfRule>
  </conditionalFormatting>
  <conditionalFormatting sqref="Y7:Z7 Y16:AC16">
    <cfRule type="beginsWith" dxfId="1" priority="263" operator="beginsWith" text="VRE">
      <formula>LEFT((Y7),LEN("VRE"))=("VRE")</formula>
    </cfRule>
  </conditionalFormatting>
  <conditionalFormatting sqref="Y7:Z7 Y16:AC16">
    <cfRule type="beginsWith" dxfId="2" priority="264" operator="beginsWith" text="ONL">
      <formula>LEFT((Y7),LEN("ONL"))=("ONL")</formula>
    </cfRule>
  </conditionalFormatting>
  <conditionalFormatting sqref="Y7:Z7 Y16:AC16">
    <cfRule type="beginsWith" dxfId="3" priority="265" operator="beginsWith" text="ATR">
      <formula>LEFT((Y7),LEN("ATR"))=("ATR")</formula>
    </cfRule>
  </conditionalFormatting>
  <conditionalFormatting sqref="Y7:Z7 Y16:AC16">
    <cfRule type="beginsWith" dxfId="4" priority="266" operator="beginsWith" text="AUJ">
      <formula>LEFT((Y7),LEN("AUJ"))=("AUJ")</formula>
    </cfRule>
  </conditionalFormatting>
  <conditionalFormatting sqref="Y7:Z7 Y16:AC16">
    <cfRule type="beginsWith" dxfId="5" priority="267" operator="beginsWith" text="REC">
      <formula>LEFT((Y7),LEN("REC"))=("REC")</formula>
    </cfRule>
  </conditionalFormatting>
  <conditionalFormatting sqref="Y7:Z7 Y16:AC16">
    <cfRule type="beginsWith" dxfId="6" priority="268" operator="beginsWith" text="CLI">
      <formula>LEFT((Y7),LEN("CLI"))=("CLI")</formula>
    </cfRule>
  </conditionalFormatting>
  <conditionalFormatting sqref="Y7:Z7 Y16:AC16">
    <cfRule type="beginsWith" dxfId="7" priority="269" operator="beginsWith" text="INT">
      <formula>LEFT((Y7),LEN("INT"))=("INT")</formula>
    </cfRule>
  </conditionalFormatting>
  <conditionalFormatting sqref="Y7:Z7 Y16:AC16">
    <cfRule type="beginsWith" dxfId="8" priority="270" operator="beginsWith" text="CLIC">
      <formula>LEFT((Y7),LEN("CLIC"))=("CLIC")</formula>
    </cfRule>
  </conditionalFormatting>
  <conditionalFormatting sqref="AF7:AJ7">
    <cfRule type="beginsWith" dxfId="0" priority="271" operator="beginsWith" text="PRE">
      <formula>LEFT((AF7),LEN("PRE"))=("PRE")</formula>
    </cfRule>
  </conditionalFormatting>
  <conditionalFormatting sqref="AF7:AJ7">
    <cfRule type="beginsWith" dxfId="1" priority="272" operator="beginsWith" text="VRE">
      <formula>LEFT((AF7),LEN("VRE"))=("VRE")</formula>
    </cfRule>
  </conditionalFormatting>
  <conditionalFormatting sqref="AF7:AJ7">
    <cfRule type="beginsWith" dxfId="2" priority="273" operator="beginsWith" text="ONL">
      <formula>LEFT((AF7),LEN("ONL"))=("ONL")</formula>
    </cfRule>
  </conditionalFormatting>
  <conditionalFormatting sqref="AF7:AJ7">
    <cfRule type="beginsWith" dxfId="3" priority="274" operator="beginsWith" text="ATR">
      <formula>LEFT((AF7),LEN("ATR"))=("ATR")</formula>
    </cfRule>
  </conditionalFormatting>
  <conditionalFormatting sqref="AF7:AJ7">
    <cfRule type="beginsWith" dxfId="4" priority="275" operator="beginsWith" text="AUJ">
      <formula>LEFT((AF7),LEN("AUJ"))=("AUJ")</formula>
    </cfRule>
  </conditionalFormatting>
  <conditionalFormatting sqref="AF7:AJ7">
    <cfRule type="beginsWith" dxfId="5" priority="276" operator="beginsWith" text="REC">
      <formula>LEFT((AF7),LEN("REC"))=("REC")</formula>
    </cfRule>
  </conditionalFormatting>
  <conditionalFormatting sqref="AF7:AJ7">
    <cfRule type="beginsWith" dxfId="6" priority="277" operator="beginsWith" text="CLI">
      <formula>LEFT((AF7),LEN("CLI"))=("CLI")</formula>
    </cfRule>
  </conditionalFormatting>
  <conditionalFormatting sqref="AF7:AJ7">
    <cfRule type="beginsWith" dxfId="7" priority="278" operator="beginsWith" text="INT">
      <formula>LEFT((AF7),LEN("INT"))=("INT")</formula>
    </cfRule>
  </conditionalFormatting>
  <conditionalFormatting sqref="AF7:AJ7">
    <cfRule type="beginsWith" dxfId="8" priority="279" operator="beginsWith" text="CLIC">
      <formula>LEFT((AF7),LEN("CLIC"))=("CLIC")</formula>
    </cfRule>
  </conditionalFormatting>
  <conditionalFormatting sqref="L7:M7 O7 R7:V7 Z7:AA7 AB7:AB8 AC7">
    <cfRule type="beginsWith" dxfId="0" priority="280" operator="beginsWith" text="PRE">
      <formula>LEFT((L7),LEN("PRE"))=("PRE")</formula>
    </cfRule>
  </conditionalFormatting>
  <conditionalFormatting sqref="L7:M7 O7 R7:V7 Z7:AA7 AB7:AB8 AC7">
    <cfRule type="beginsWith" dxfId="1" priority="281" operator="beginsWith" text="VRE">
      <formula>LEFT((L7),LEN("VRE"))=("VRE")</formula>
    </cfRule>
  </conditionalFormatting>
  <conditionalFormatting sqref="L7:M7 O7 R7:V7 Z7:AA7 AB7:AB8 AC7">
    <cfRule type="beginsWith" dxfId="2" priority="282" operator="beginsWith" text="ONL">
      <formula>LEFT((L7),LEN("ONL"))=("ONL")</formula>
    </cfRule>
  </conditionalFormatting>
  <conditionalFormatting sqref="L7:M7 O7 R7:V7 Z7:AA7 AB7:AB8 AC7">
    <cfRule type="beginsWith" dxfId="3" priority="283" operator="beginsWith" text="ATR">
      <formula>LEFT((L7),LEN("ATR"))=("ATR")</formula>
    </cfRule>
  </conditionalFormatting>
  <conditionalFormatting sqref="L7:M7 O7 R7:V7 Z7:AA7 AB7:AB8 AC7">
    <cfRule type="beginsWith" dxfId="4" priority="284" operator="beginsWith" text="AUJ">
      <formula>LEFT((L7),LEN("AUJ"))=("AUJ")</formula>
    </cfRule>
  </conditionalFormatting>
  <conditionalFormatting sqref="L7:M7 O7 R7:V7 Z7:AA7 AB7:AB8 AC7">
    <cfRule type="beginsWith" dxfId="5" priority="285" operator="beginsWith" text="REC">
      <formula>LEFT((L7),LEN("REC"))=("REC")</formula>
    </cfRule>
  </conditionalFormatting>
  <conditionalFormatting sqref="L7:M7 O7 R7:V7 Z7:AA7 AB7:AB8 AC7">
    <cfRule type="beginsWith" dxfId="6" priority="286" operator="beginsWith" text="CLI">
      <formula>LEFT((L7),LEN("CLI"))=("CLI")</formula>
    </cfRule>
  </conditionalFormatting>
  <conditionalFormatting sqref="L7:M7 O7 R7:V7 Z7:AA7 AB7:AB8 AC7">
    <cfRule type="beginsWith" dxfId="7" priority="287" operator="beginsWith" text="INT">
      <formula>LEFT((L7),LEN("INT"))=("INT")</formula>
    </cfRule>
  </conditionalFormatting>
  <conditionalFormatting sqref="L7:M7 O7 R7:V7 Z7:AA7 AB7:AB8 AC7">
    <cfRule type="beginsWith" dxfId="8" priority="288" operator="beginsWith" text="CLIC">
      <formula>LEFT((L7),LEN("CLIC"))=("CLIC")</formula>
    </cfRule>
  </conditionalFormatting>
  <conditionalFormatting sqref="K6:O9 R5:V9 Y7:AC9">
    <cfRule type="beginsWith" dxfId="0" priority="289" operator="beginsWith" text="PRE">
      <formula>LEFT((K6),LEN("PRE"))=("PRE")</formula>
    </cfRule>
  </conditionalFormatting>
  <conditionalFormatting sqref="K6:O9 R5:V9 Y7:AC9">
    <cfRule type="beginsWith" dxfId="1" priority="290" operator="beginsWith" text="VRE">
      <formula>LEFT((K6),LEN("VRE"))=("VRE")</formula>
    </cfRule>
  </conditionalFormatting>
  <conditionalFormatting sqref="K6:O9 R5:V9 Y7:AC9">
    <cfRule type="beginsWith" dxfId="2" priority="291" operator="beginsWith" text="ONL">
      <formula>LEFT((K6),LEN("ONL"))=("ONL")</formula>
    </cfRule>
  </conditionalFormatting>
  <conditionalFormatting sqref="K6:O9 R5:V9 Y7:AC9">
    <cfRule type="beginsWith" dxfId="3" priority="292" operator="beginsWith" text="ATR">
      <formula>LEFT((K6),LEN("ATR"))=("ATR")</formula>
    </cfRule>
  </conditionalFormatting>
  <conditionalFormatting sqref="K6:O9 R5:V9 Y7:AC9">
    <cfRule type="beginsWith" dxfId="4" priority="293" operator="beginsWith" text="AUJ">
      <formula>LEFT((K6),LEN("AUJ"))=("AUJ")</formula>
    </cfRule>
  </conditionalFormatting>
  <conditionalFormatting sqref="K6:O9 R5:V9 Y7:AC9">
    <cfRule type="beginsWith" dxfId="5" priority="294" operator="beginsWith" text="REC">
      <formula>LEFT((K6),LEN("REC"))=("REC")</formula>
    </cfRule>
  </conditionalFormatting>
  <conditionalFormatting sqref="K6:O9 R5:V9 Y7:AC9">
    <cfRule type="beginsWith" dxfId="6" priority="295" operator="beginsWith" text="CLI">
      <formula>LEFT((K6),LEN("CLI"))=("CLI")</formula>
    </cfRule>
  </conditionalFormatting>
  <conditionalFormatting sqref="K6:O9 R5:V9 Y7:AC9">
    <cfRule type="beginsWith" dxfId="7" priority="296" operator="beginsWith" text="INT">
      <formula>LEFT((K6),LEN("INT"))=("INT")</formula>
    </cfRule>
  </conditionalFormatting>
  <conditionalFormatting sqref="K6:O9 R5:V9 Y7:AC9">
    <cfRule type="beginsWith" dxfId="8" priority="297" operator="beginsWith" text="CLIC">
      <formula>LEFT((K6),LEN("CLIC"))=("CLIC")</formula>
    </cfRule>
  </conditionalFormatting>
  <conditionalFormatting sqref="O4:O16">
    <cfRule type="beginsWith" dxfId="0" priority="298" operator="beginsWith" text="PRE">
      <formula>LEFT((O4),LEN("PRE"))=("PRE")</formula>
    </cfRule>
  </conditionalFormatting>
  <conditionalFormatting sqref="O4:O16">
    <cfRule type="beginsWith" dxfId="1" priority="299" operator="beginsWith" text="VRE">
      <formula>LEFT((O4),LEN("VRE"))=("VRE")</formula>
    </cfRule>
  </conditionalFormatting>
  <conditionalFormatting sqref="O4:O16">
    <cfRule type="beginsWith" dxfId="2" priority="300" operator="beginsWith" text="ONL">
      <formula>LEFT((O4),LEN("ONL"))=("ONL")</formula>
    </cfRule>
  </conditionalFormatting>
  <conditionalFormatting sqref="O4:O16">
    <cfRule type="beginsWith" dxfId="3" priority="301" operator="beginsWith" text="ATR">
      <formula>LEFT((O4),LEN("ATR"))=("ATR")</formula>
    </cfRule>
  </conditionalFormatting>
  <conditionalFormatting sqref="O4:O16">
    <cfRule type="beginsWith" dxfId="4" priority="302" operator="beginsWith" text="AUJ">
      <formula>LEFT((O4),LEN("AUJ"))=("AUJ")</formula>
    </cfRule>
  </conditionalFormatting>
  <conditionalFormatting sqref="O4:O16">
    <cfRule type="beginsWith" dxfId="5" priority="303" operator="beginsWith" text="REC">
      <formula>LEFT((O4),LEN("REC"))=("REC")</formula>
    </cfRule>
  </conditionalFormatting>
  <conditionalFormatting sqref="O4:O16">
    <cfRule type="beginsWith" dxfId="6" priority="304" operator="beginsWith" text="CLI">
      <formula>LEFT((O4),LEN("CLI"))=("CLI")</formula>
    </cfRule>
  </conditionalFormatting>
  <conditionalFormatting sqref="O4:O16">
    <cfRule type="beginsWith" dxfId="7" priority="305" operator="beginsWith" text="INT">
      <formula>LEFT((O4),LEN("INT"))=("INT")</formula>
    </cfRule>
  </conditionalFormatting>
  <conditionalFormatting sqref="L4:M16 O4:O16 N5">
    <cfRule type="beginsWith" dxfId="0" priority="306" operator="beginsWith" text="PRE">
      <formula>LEFT((L4),LEN("PRE"))=("PRE")</formula>
    </cfRule>
  </conditionalFormatting>
  <conditionalFormatting sqref="L4:M16 O4:O16 N5">
    <cfRule type="beginsWith" dxfId="1" priority="307" operator="beginsWith" text="VRE">
      <formula>LEFT((L4),LEN("VRE"))=("VRE")</formula>
    </cfRule>
  </conditionalFormatting>
  <conditionalFormatting sqref="L4:M16 O4:O16 N5">
    <cfRule type="beginsWith" dxfId="2" priority="308" operator="beginsWith" text="ONL">
      <formula>LEFT((L4),LEN("ONL"))=("ONL")</formula>
    </cfRule>
  </conditionalFormatting>
  <conditionalFormatting sqref="L4:M16 O4:O16 N5">
    <cfRule type="beginsWith" dxfId="3" priority="309" operator="beginsWith" text="ATR">
      <formula>LEFT((L4),LEN("ATR"))=("ATR")</formula>
    </cfRule>
  </conditionalFormatting>
  <conditionalFormatting sqref="L4:M16 O4:O16 N5">
    <cfRule type="beginsWith" dxfId="4" priority="310" operator="beginsWith" text="AUJ">
      <formula>LEFT((L4),LEN("AUJ"))=("AUJ")</formula>
    </cfRule>
  </conditionalFormatting>
  <conditionalFormatting sqref="L4:M16 O4:O16 N5">
    <cfRule type="beginsWith" dxfId="5" priority="311" operator="beginsWith" text="REC">
      <formula>LEFT((L4),LEN("REC"))=("REC")</formula>
    </cfRule>
  </conditionalFormatting>
  <conditionalFormatting sqref="L4:M16 O4:O16 N5">
    <cfRule type="beginsWith" dxfId="6" priority="312" operator="beginsWith" text="CLI">
      <formula>LEFT((L4),LEN("CLI"))=("CLI")</formula>
    </cfRule>
  </conditionalFormatting>
  <conditionalFormatting sqref="L4:M16 O4:O16 N5">
    <cfRule type="beginsWith" dxfId="7" priority="313" operator="beginsWith" text="INT">
      <formula>LEFT((L4),LEN("INT"))=("INT")</formula>
    </cfRule>
  </conditionalFormatting>
  <conditionalFormatting sqref="L4:M16 O4:O16 N5">
    <cfRule type="beginsWith" dxfId="8" priority="314" operator="beginsWith" text="CLIC">
      <formula>LEFT((L4),LEN("CLIC"))=("CLIC")</formula>
    </cfRule>
  </conditionalFormatting>
  <conditionalFormatting sqref="L4:M16 O4:O16 N5">
    <cfRule type="beginsWith" dxfId="0" priority="315" operator="beginsWith" text="PRE">
      <formula>LEFT((L4),LEN("PRE"))=("PRE")</formula>
    </cfRule>
  </conditionalFormatting>
  <conditionalFormatting sqref="L4:M16 O4:O16 N5">
    <cfRule type="beginsWith" dxfId="1" priority="316" operator="beginsWith" text="VRE">
      <formula>LEFT((L4),LEN("VRE"))=("VRE")</formula>
    </cfRule>
  </conditionalFormatting>
  <conditionalFormatting sqref="L4:M16 O4:O16 N5">
    <cfRule type="beginsWith" dxfId="2" priority="317" operator="beginsWith" text="ONL">
      <formula>LEFT((L4),LEN("ONL"))=("ONL")</formula>
    </cfRule>
  </conditionalFormatting>
  <conditionalFormatting sqref="L4:M16 O4:O16 N5">
    <cfRule type="beginsWith" dxfId="3" priority="318" operator="beginsWith" text="ATR">
      <formula>LEFT((L4),LEN("ATR"))=("ATR")</formula>
    </cfRule>
  </conditionalFormatting>
  <conditionalFormatting sqref="L4:M16 O4:O16 N5">
    <cfRule type="beginsWith" dxfId="4" priority="319" operator="beginsWith" text="AUJ">
      <formula>LEFT((L4),LEN("AUJ"))=("AUJ")</formula>
    </cfRule>
  </conditionalFormatting>
  <conditionalFormatting sqref="L4:M16 O4:O16 N5">
    <cfRule type="beginsWith" dxfId="5" priority="320" operator="beginsWith" text="REC">
      <formula>LEFT((L4),LEN("REC"))=("REC")</formula>
    </cfRule>
  </conditionalFormatting>
  <conditionalFormatting sqref="L4:M16 O4:O16 N5">
    <cfRule type="beginsWith" dxfId="6" priority="321" operator="beginsWith" text="CLI">
      <formula>LEFT((L4),LEN("CLI"))=("CLI")</formula>
    </cfRule>
  </conditionalFormatting>
  <conditionalFormatting sqref="L4:M16 O4:O16 N5">
    <cfRule type="beginsWith" dxfId="7" priority="322" operator="beginsWith" text="INT">
      <formula>LEFT((L4),LEN("INT"))=("INT")</formula>
    </cfRule>
  </conditionalFormatting>
  <conditionalFormatting sqref="L4:M16 O4:O16 N5">
    <cfRule type="beginsWith" dxfId="0" priority="323" operator="beginsWith" text="PRE">
      <formula>LEFT((L4),LEN("PRE"))=("PRE")</formula>
    </cfRule>
  </conditionalFormatting>
  <conditionalFormatting sqref="L4:M16 O4:O16 N5">
    <cfRule type="beginsWith" dxfId="1" priority="324" operator="beginsWith" text="VRE">
      <formula>LEFT((L4),LEN("VRE"))=("VRE")</formula>
    </cfRule>
  </conditionalFormatting>
  <conditionalFormatting sqref="L4:M16 O4:O16 N5">
    <cfRule type="beginsWith" dxfId="2" priority="325" operator="beginsWith" text="ONL">
      <formula>LEFT((L4),LEN("ONL"))=("ONL")</formula>
    </cfRule>
  </conditionalFormatting>
  <conditionalFormatting sqref="L4:M16 O4:O16 N5">
    <cfRule type="beginsWith" dxfId="3" priority="326" operator="beginsWith" text="ATR">
      <formula>LEFT((L4),LEN("ATR"))=("ATR")</formula>
    </cfRule>
  </conditionalFormatting>
  <conditionalFormatting sqref="L4:M16 O4:O16 N5">
    <cfRule type="beginsWith" dxfId="4" priority="327" operator="beginsWith" text="AUJ">
      <formula>LEFT((L4),LEN("AUJ"))=("AUJ")</formula>
    </cfRule>
  </conditionalFormatting>
  <conditionalFormatting sqref="L4:M16 O4:O16 N5">
    <cfRule type="beginsWith" dxfId="5" priority="328" operator="beginsWith" text="REC">
      <formula>LEFT((L4),LEN("REC"))=("REC")</formula>
    </cfRule>
  </conditionalFormatting>
  <conditionalFormatting sqref="L4:M16 O4:O16 N5">
    <cfRule type="beginsWith" dxfId="6" priority="329" operator="beginsWith" text="CLI">
      <formula>LEFT((L4),LEN("CLI"))=("CLI")</formula>
    </cfRule>
  </conditionalFormatting>
  <conditionalFormatting sqref="L4:M16 O4:O16 N5">
    <cfRule type="beginsWith" dxfId="7" priority="330" operator="beginsWith" text="INT">
      <formula>LEFT((L4),LEN("INT"))=("INT")</formula>
    </cfRule>
  </conditionalFormatting>
  <conditionalFormatting sqref="L4:M16 O4:O16 N5">
    <cfRule type="beginsWith" dxfId="0" priority="331" operator="beginsWith" text="PRE">
      <formula>LEFT((L4),LEN("PRE"))=("PRE")</formula>
    </cfRule>
  </conditionalFormatting>
  <conditionalFormatting sqref="L4:M16 O4:O16 N5">
    <cfRule type="beginsWith" dxfId="1" priority="332" operator="beginsWith" text="VRE">
      <formula>LEFT((L4),LEN("VRE"))=("VRE")</formula>
    </cfRule>
  </conditionalFormatting>
  <conditionalFormatting sqref="L4:M16 O4:O16 N5">
    <cfRule type="beginsWith" dxfId="2" priority="333" operator="beginsWith" text="ONL">
      <formula>LEFT((L4),LEN("ONL"))=("ONL")</formula>
    </cfRule>
  </conditionalFormatting>
  <conditionalFormatting sqref="L4:M16 O4:O16 N5">
    <cfRule type="beginsWith" dxfId="3" priority="334" operator="beginsWith" text="ATR">
      <formula>LEFT((L4),LEN("ATR"))=("ATR")</formula>
    </cfRule>
  </conditionalFormatting>
  <conditionalFormatting sqref="L4:M16 O4:O16 N5">
    <cfRule type="beginsWith" dxfId="4" priority="335" operator="beginsWith" text="AUJ">
      <formula>LEFT((L4),LEN("AUJ"))=("AUJ")</formula>
    </cfRule>
  </conditionalFormatting>
  <conditionalFormatting sqref="L4:M16 O4:O16 N5">
    <cfRule type="beginsWith" dxfId="5" priority="336" operator="beginsWith" text="REC">
      <formula>LEFT((L4),LEN("REC"))=("REC")</formula>
    </cfRule>
  </conditionalFormatting>
  <conditionalFormatting sqref="L4:M16 O4:O16 N5">
    <cfRule type="beginsWith" dxfId="6" priority="337" operator="beginsWith" text="CLI">
      <formula>LEFT((L4),LEN("CLI"))=("CLI")</formula>
    </cfRule>
  </conditionalFormatting>
  <conditionalFormatting sqref="L4:M16 O4:O16 N5">
    <cfRule type="beginsWith" dxfId="7" priority="338" operator="beginsWith" text="INT">
      <formula>LEFT((L4),LEN("INT"))=("INT")</formula>
    </cfRule>
  </conditionalFormatting>
  <conditionalFormatting sqref="T4:U16">
    <cfRule type="beginsWith" dxfId="0" priority="339" operator="beginsWith" text="PRE">
      <formula>LEFT((T4),LEN("PRE"))=("PRE")</formula>
    </cfRule>
  </conditionalFormatting>
  <conditionalFormatting sqref="T4:U16">
    <cfRule type="beginsWith" dxfId="1" priority="340" operator="beginsWith" text="VRE">
      <formula>LEFT((T4),LEN("VRE"))=("VRE")</formula>
    </cfRule>
  </conditionalFormatting>
  <conditionalFormatting sqref="T4:U16">
    <cfRule type="beginsWith" dxfId="2" priority="341" operator="beginsWith" text="ONL">
      <formula>LEFT((T4),LEN("ONL"))=("ONL")</formula>
    </cfRule>
  </conditionalFormatting>
  <conditionalFormatting sqref="T4:U16">
    <cfRule type="beginsWith" dxfId="3" priority="342" operator="beginsWith" text="ATR">
      <formula>LEFT((T4),LEN("ATR"))=("ATR")</formula>
    </cfRule>
  </conditionalFormatting>
  <conditionalFormatting sqref="T4:U16">
    <cfRule type="beginsWith" dxfId="4" priority="343" operator="beginsWith" text="AUJ">
      <formula>LEFT((T4),LEN("AUJ"))=("AUJ")</formula>
    </cfRule>
  </conditionalFormatting>
  <conditionalFormatting sqref="T4:U16">
    <cfRule type="beginsWith" dxfId="5" priority="344" operator="beginsWith" text="REC">
      <formula>LEFT((T4),LEN("REC"))=("REC")</formula>
    </cfRule>
  </conditionalFormatting>
  <conditionalFormatting sqref="T4:U16">
    <cfRule type="beginsWith" dxfId="6" priority="345" operator="beginsWith" text="CLI">
      <formula>LEFT((T4),LEN("CLI"))=("CLI")</formula>
    </cfRule>
  </conditionalFormatting>
  <conditionalFormatting sqref="T4:U16">
    <cfRule type="beginsWith" dxfId="7" priority="346" operator="beginsWith" text="INT">
      <formula>LEFT((T4),LEN("INT"))=("INT")</formula>
    </cfRule>
  </conditionalFormatting>
  <conditionalFormatting sqref="R4:U16">
    <cfRule type="beginsWith" dxfId="0" priority="347" operator="beginsWith" text="PRE">
      <formula>LEFT((R4),LEN("PRE"))=("PRE")</formula>
    </cfRule>
  </conditionalFormatting>
  <conditionalFormatting sqref="R4:U16">
    <cfRule type="beginsWith" dxfId="1" priority="348" operator="beginsWith" text="VRE">
      <formula>LEFT((R4),LEN("VRE"))=("VRE")</formula>
    </cfRule>
  </conditionalFormatting>
  <conditionalFormatting sqref="R4:U16">
    <cfRule type="beginsWith" dxfId="2" priority="349" operator="beginsWith" text="ONL">
      <formula>LEFT((R4),LEN("ONL"))=("ONL")</formula>
    </cfRule>
  </conditionalFormatting>
  <conditionalFormatting sqref="R4:U16">
    <cfRule type="beginsWith" dxfId="3" priority="350" operator="beginsWith" text="ATR">
      <formula>LEFT((R4),LEN("ATR"))=("ATR")</formula>
    </cfRule>
  </conditionalFormatting>
  <conditionalFormatting sqref="R4:U16">
    <cfRule type="beginsWith" dxfId="4" priority="351" operator="beginsWith" text="AUJ">
      <formula>LEFT((R4),LEN("AUJ"))=("AUJ")</formula>
    </cfRule>
  </conditionalFormatting>
  <conditionalFormatting sqref="R4:U16">
    <cfRule type="beginsWith" dxfId="5" priority="352" operator="beginsWith" text="REC">
      <formula>LEFT((R4),LEN("REC"))=("REC")</formula>
    </cfRule>
  </conditionalFormatting>
  <conditionalFormatting sqref="R4:U16">
    <cfRule type="beginsWith" dxfId="6" priority="353" operator="beginsWith" text="CLI">
      <formula>LEFT((R4),LEN("CLI"))=("CLI")</formula>
    </cfRule>
  </conditionalFormatting>
  <conditionalFormatting sqref="R4:U16">
    <cfRule type="beginsWith" dxfId="7" priority="354" operator="beginsWith" text="INT">
      <formula>LEFT((R4),LEN("INT"))=("INT")</formula>
    </cfRule>
  </conditionalFormatting>
  <conditionalFormatting sqref="R4:U16">
    <cfRule type="beginsWith" dxfId="8" priority="355" operator="beginsWith" text="CLIC">
      <formula>LEFT((R4),LEN("CLIC"))=("CLIC")</formula>
    </cfRule>
  </conditionalFormatting>
  <conditionalFormatting sqref="R4:U16">
    <cfRule type="beginsWith" dxfId="0" priority="356" operator="beginsWith" text="PRE">
      <formula>LEFT((R4),LEN("PRE"))=("PRE")</formula>
    </cfRule>
  </conditionalFormatting>
  <conditionalFormatting sqref="R4:U16">
    <cfRule type="beginsWith" dxfId="1" priority="357" operator="beginsWith" text="VRE">
      <formula>LEFT((R4),LEN("VRE"))=("VRE")</formula>
    </cfRule>
  </conditionalFormatting>
  <conditionalFormatting sqref="R4:U16">
    <cfRule type="beginsWith" dxfId="2" priority="358" operator="beginsWith" text="ONL">
      <formula>LEFT((R4),LEN("ONL"))=("ONL")</formula>
    </cfRule>
  </conditionalFormatting>
  <conditionalFormatting sqref="R4:U16">
    <cfRule type="beginsWith" dxfId="3" priority="359" operator="beginsWith" text="ATR">
      <formula>LEFT((R4),LEN("ATR"))=("ATR")</formula>
    </cfRule>
  </conditionalFormatting>
  <conditionalFormatting sqref="R4:U16">
    <cfRule type="beginsWith" dxfId="4" priority="360" operator="beginsWith" text="AUJ">
      <formula>LEFT((R4),LEN("AUJ"))=("AUJ")</formula>
    </cfRule>
  </conditionalFormatting>
  <conditionalFormatting sqref="R4:U16">
    <cfRule type="beginsWith" dxfId="5" priority="361" operator="beginsWith" text="REC">
      <formula>LEFT((R4),LEN("REC"))=("REC")</formula>
    </cfRule>
  </conditionalFormatting>
  <conditionalFormatting sqref="R4:U16">
    <cfRule type="beginsWith" dxfId="6" priority="362" operator="beginsWith" text="CLI">
      <formula>LEFT((R4),LEN("CLI"))=("CLI")</formula>
    </cfRule>
  </conditionalFormatting>
  <conditionalFormatting sqref="R4:U16">
    <cfRule type="beginsWith" dxfId="7" priority="363" operator="beginsWith" text="INT">
      <formula>LEFT((R4),LEN("INT"))=("INT")</formula>
    </cfRule>
  </conditionalFormatting>
  <conditionalFormatting sqref="R4:U16">
    <cfRule type="beginsWith" dxfId="0" priority="364" operator="beginsWith" text="PRE">
      <formula>LEFT((R4),LEN("PRE"))=("PRE")</formula>
    </cfRule>
  </conditionalFormatting>
  <conditionalFormatting sqref="R4:U16">
    <cfRule type="beginsWith" dxfId="1" priority="365" operator="beginsWith" text="VRE">
      <formula>LEFT((R4),LEN("VRE"))=("VRE")</formula>
    </cfRule>
  </conditionalFormatting>
  <conditionalFormatting sqref="R4:U16">
    <cfRule type="beginsWith" dxfId="2" priority="366" operator="beginsWith" text="ONL">
      <formula>LEFT((R4),LEN("ONL"))=("ONL")</formula>
    </cfRule>
  </conditionalFormatting>
  <conditionalFormatting sqref="R4:U16">
    <cfRule type="beginsWith" dxfId="3" priority="367" operator="beginsWith" text="ATR">
      <formula>LEFT((R4),LEN("ATR"))=("ATR")</formula>
    </cfRule>
  </conditionalFormatting>
  <conditionalFormatting sqref="R4:U16">
    <cfRule type="beginsWith" dxfId="4" priority="368" operator="beginsWith" text="AUJ">
      <formula>LEFT((R4),LEN("AUJ"))=("AUJ")</formula>
    </cfRule>
  </conditionalFormatting>
  <conditionalFormatting sqref="R4:U16">
    <cfRule type="beginsWith" dxfId="5" priority="369" operator="beginsWith" text="REC">
      <formula>LEFT((R4),LEN("REC"))=("REC")</formula>
    </cfRule>
  </conditionalFormatting>
  <conditionalFormatting sqref="R4:U16">
    <cfRule type="beginsWith" dxfId="6" priority="370" operator="beginsWith" text="CLI">
      <formula>LEFT((R4),LEN("CLI"))=("CLI")</formula>
    </cfRule>
  </conditionalFormatting>
  <conditionalFormatting sqref="R4:U16">
    <cfRule type="beginsWith" dxfId="7" priority="371" operator="beginsWith" text="INT">
      <formula>LEFT((R4),LEN("INT"))=("INT")</formula>
    </cfRule>
  </conditionalFormatting>
  <conditionalFormatting sqref="R4:U16">
    <cfRule type="beginsWith" dxfId="0" priority="372" operator="beginsWith" text="PRE">
      <formula>LEFT((R4),LEN("PRE"))=("PRE")</formula>
    </cfRule>
  </conditionalFormatting>
  <conditionalFormatting sqref="R4:U16">
    <cfRule type="beginsWith" dxfId="1" priority="373" operator="beginsWith" text="VRE">
      <formula>LEFT((R4),LEN("VRE"))=("VRE")</formula>
    </cfRule>
  </conditionalFormatting>
  <conditionalFormatting sqref="R4:U16">
    <cfRule type="beginsWith" dxfId="2" priority="374" operator="beginsWith" text="ONL">
      <formula>LEFT((R4),LEN("ONL"))=("ONL")</formula>
    </cfRule>
  </conditionalFormatting>
  <conditionalFormatting sqref="R4:U16">
    <cfRule type="beginsWith" dxfId="3" priority="375" operator="beginsWith" text="ATR">
      <formula>LEFT((R4),LEN("ATR"))=("ATR")</formula>
    </cfRule>
  </conditionalFormatting>
  <conditionalFormatting sqref="R4:U16">
    <cfRule type="beginsWith" dxfId="4" priority="376" operator="beginsWith" text="AUJ">
      <formula>LEFT((R4),LEN("AUJ"))=("AUJ")</formula>
    </cfRule>
  </conditionalFormatting>
  <conditionalFormatting sqref="R4:U16">
    <cfRule type="beginsWith" dxfId="5" priority="377" operator="beginsWith" text="REC">
      <formula>LEFT((R4),LEN("REC"))=("REC")</formula>
    </cfRule>
  </conditionalFormatting>
  <conditionalFormatting sqref="R4:U16">
    <cfRule type="beginsWith" dxfId="6" priority="378" operator="beginsWith" text="CLI">
      <formula>LEFT((R4),LEN("CLI"))=("CLI")</formula>
    </cfRule>
  </conditionalFormatting>
  <conditionalFormatting sqref="R4:U16">
    <cfRule type="beginsWith" dxfId="7" priority="379" operator="beginsWith" text="INT">
      <formula>LEFT((R4),LEN("INT"))=("INT")</formula>
    </cfRule>
  </conditionalFormatting>
  <conditionalFormatting sqref="K5:O6 K8:O9 R5:V6 R8:V9 Y8:AC9">
    <cfRule type="beginsWith" dxfId="0" priority="380" operator="beginsWith" text="PRE">
      <formula>LEFT((K5),LEN("PRE"))=("PRE")</formula>
    </cfRule>
  </conditionalFormatting>
  <conditionalFormatting sqref="K5:O6 K8:O9 R5:V6 R8:V9 Y8:AC9">
    <cfRule type="beginsWith" dxfId="1" priority="381" operator="beginsWith" text="VRE">
      <formula>LEFT((K5),LEN("VRE"))=("VRE")</formula>
    </cfRule>
  </conditionalFormatting>
  <conditionalFormatting sqref="K5:O6 K8:O9 R5:V6 R8:V9 Y8:AC9">
    <cfRule type="beginsWith" dxfId="2" priority="382" operator="beginsWith" text="ONL">
      <formula>LEFT((K5),LEN("ONL"))=("ONL")</formula>
    </cfRule>
  </conditionalFormatting>
  <conditionalFormatting sqref="K5:O6 K8:O9 R5:V6 R8:V9 Y8:AC9">
    <cfRule type="beginsWith" dxfId="3" priority="383" operator="beginsWith" text="ATR">
      <formula>LEFT((K5),LEN("ATR"))=("ATR")</formula>
    </cfRule>
  </conditionalFormatting>
  <conditionalFormatting sqref="K5:O6 K8:O9 R5:V6 R8:V9 Y8:AC9">
    <cfRule type="beginsWith" dxfId="4" priority="384" operator="beginsWith" text="AUJ">
      <formula>LEFT((K5),LEN("AUJ"))=("AUJ")</formula>
    </cfRule>
  </conditionalFormatting>
  <conditionalFormatting sqref="K5:O6 K8:O9 R5:V6 R8:V9 Y8:AC9">
    <cfRule type="beginsWith" dxfId="5" priority="385" operator="beginsWith" text="REC">
      <formula>LEFT((K5),LEN("REC"))=("REC")</formula>
    </cfRule>
  </conditionalFormatting>
  <conditionalFormatting sqref="K5:O6 K8:O9 R5:V6 R8:V9 Y8:AC9">
    <cfRule type="beginsWith" dxfId="6" priority="386" operator="beginsWith" text="CLI">
      <formula>LEFT((K5),LEN("CLI"))=("CLI")</formula>
    </cfRule>
  </conditionalFormatting>
  <conditionalFormatting sqref="K5:O6 K8:O9 R5:V6 R8:V9 Y8:AC9">
    <cfRule type="beginsWith" dxfId="7" priority="387" operator="beginsWith" text="INT">
      <formula>LEFT((K5),LEN("INT"))=("INT")</formula>
    </cfRule>
  </conditionalFormatting>
  <conditionalFormatting sqref="K5:O6 K8:O9 R5:V6 R8:V9 Y8:AC9">
    <cfRule type="beginsWith" dxfId="8" priority="388" operator="beginsWith" text="CLIC">
      <formula>LEFT((K5),LEN("CLIC"))=("CLIC")</formula>
    </cfRule>
  </conditionalFormatting>
  <conditionalFormatting sqref="N4:O16 R5 K6:M6 V6 Y8:Y9">
    <cfRule type="beginsWith" dxfId="0" priority="389" operator="beginsWith" text="PRE">
      <formula>LEFT((N4),LEN("PRE"))=("PRE")</formula>
    </cfRule>
  </conditionalFormatting>
  <conditionalFormatting sqref="N4:O16 R5 K6:M6 V6 Y8:Y9">
    <cfRule type="beginsWith" dxfId="1" priority="390" operator="beginsWith" text="VRE">
      <formula>LEFT((N4),LEN("VRE"))=("VRE")</formula>
    </cfRule>
  </conditionalFormatting>
  <conditionalFormatting sqref="N4:O16 R5 K6:M6 V6 Y8:Y9">
    <cfRule type="beginsWith" dxfId="2" priority="391" operator="beginsWith" text="ONL">
      <formula>LEFT((N4),LEN("ONL"))=("ONL")</formula>
    </cfRule>
  </conditionalFormatting>
  <conditionalFormatting sqref="N4:O16 R5 K6:M6 V6 Y8:Y9">
    <cfRule type="beginsWith" dxfId="3" priority="392" operator="beginsWith" text="ATR">
      <formula>LEFT((N4),LEN("ATR"))=("ATR")</formula>
    </cfRule>
  </conditionalFormatting>
  <conditionalFormatting sqref="N4:O16 R5 K6:M6 V6 Y8:Y9">
    <cfRule type="beginsWith" dxfId="4" priority="393" operator="beginsWith" text="AUJ">
      <formula>LEFT((N4),LEN("AUJ"))=("AUJ")</formula>
    </cfRule>
  </conditionalFormatting>
  <conditionalFormatting sqref="N4:O16 R5 K6:M6 V6 Y8:Y9">
    <cfRule type="beginsWith" dxfId="5" priority="394" operator="beginsWith" text="REC">
      <formula>LEFT((N4),LEN("REC"))=("REC")</formula>
    </cfRule>
  </conditionalFormatting>
  <conditionalFormatting sqref="N4:O16 R5 K6:M6 V6 Y8:Y9">
    <cfRule type="beginsWith" dxfId="6" priority="395" operator="beginsWith" text="CLI">
      <formula>LEFT((N4),LEN("CLI"))=("CLI")</formula>
    </cfRule>
  </conditionalFormatting>
  <conditionalFormatting sqref="N4:O16 R5 K6:M6 V6 Y8:Y9">
    <cfRule type="beginsWith" dxfId="7" priority="396" operator="beginsWith" text="INT">
      <formula>LEFT((N4),LEN("INT"))=("INT")</formula>
    </cfRule>
  </conditionalFormatting>
  <conditionalFormatting sqref="N4:O16 R5 K6:M6 V6 Y8:Y9">
    <cfRule type="beginsWith" dxfId="8" priority="397" operator="beginsWith" text="CLIC">
      <formula>LEFT((N4),LEN("CLIC"))=("CLIC")</formula>
    </cfRule>
  </conditionalFormatting>
  <conditionalFormatting sqref="T4:V16">
    <cfRule type="beginsWith" dxfId="0" priority="398" operator="beginsWith" text="PRE">
      <formula>LEFT((T4),LEN("PRE"))=("PRE")</formula>
    </cfRule>
  </conditionalFormatting>
  <conditionalFormatting sqref="T4:V16">
    <cfRule type="beginsWith" dxfId="1" priority="399" operator="beginsWith" text="VRE">
      <formula>LEFT((T4),LEN("VRE"))=("VRE")</formula>
    </cfRule>
  </conditionalFormatting>
  <conditionalFormatting sqref="T4:V16">
    <cfRule type="beginsWith" dxfId="2" priority="400" operator="beginsWith" text="ONL">
      <formula>LEFT((T4),LEN("ONL"))=("ONL")</formula>
    </cfRule>
  </conditionalFormatting>
  <conditionalFormatting sqref="T4:V16">
    <cfRule type="beginsWith" dxfId="3" priority="401" operator="beginsWith" text="ATR">
      <formula>LEFT((T4),LEN("ATR"))=("ATR")</formula>
    </cfRule>
  </conditionalFormatting>
  <conditionalFormatting sqref="T4:V16">
    <cfRule type="beginsWith" dxfId="4" priority="402" operator="beginsWith" text="AUJ">
      <formula>LEFT((T4),LEN("AUJ"))=("AUJ")</formula>
    </cfRule>
  </conditionalFormatting>
  <conditionalFormatting sqref="T4:V16">
    <cfRule type="beginsWith" dxfId="5" priority="403" operator="beginsWith" text="REC">
      <formula>LEFT((T4),LEN("REC"))=("REC")</formula>
    </cfRule>
  </conditionalFormatting>
  <conditionalFormatting sqref="T4:V16">
    <cfRule type="beginsWith" dxfId="6" priority="404" operator="beginsWith" text="CLI">
      <formula>LEFT((T4),LEN("CLI"))=("CLI")</formula>
    </cfRule>
  </conditionalFormatting>
  <conditionalFormatting sqref="T4:V16">
    <cfRule type="beginsWith" dxfId="7" priority="405" operator="beginsWith" text="INT">
      <formula>LEFT((T4),LEN("INT"))=("INT")</formula>
    </cfRule>
  </conditionalFormatting>
  <conditionalFormatting sqref="T4:V16">
    <cfRule type="beginsWith" dxfId="8" priority="406" operator="beginsWith" text="CLIC">
      <formula>LEFT((T4),LEN("CLIC"))=("CLIC")</formula>
    </cfRule>
  </conditionalFormatting>
  <conditionalFormatting sqref="AC6">
    <cfRule type="beginsWith" dxfId="0" priority="407" operator="beginsWith" text="PRE">
      <formula>LEFT((AC6),LEN("PRE"))=("PRE")</formula>
    </cfRule>
  </conditionalFormatting>
  <conditionalFormatting sqref="AC6">
    <cfRule type="beginsWith" dxfId="1" priority="408" operator="beginsWith" text="VRE">
      <formula>LEFT((AC6),LEN("VRE"))=("VRE")</formula>
    </cfRule>
  </conditionalFormatting>
  <conditionalFormatting sqref="AC6">
    <cfRule type="beginsWith" dxfId="2" priority="409" operator="beginsWith" text="ONL">
      <formula>LEFT((AC6),LEN("ONL"))=("ONL")</formula>
    </cfRule>
  </conditionalFormatting>
  <conditionalFormatting sqref="AC6">
    <cfRule type="beginsWith" dxfId="3" priority="410" operator="beginsWith" text="ATR">
      <formula>LEFT((AC6),LEN("ATR"))=("ATR")</formula>
    </cfRule>
  </conditionalFormatting>
  <conditionalFormatting sqref="AC6">
    <cfRule type="beginsWith" dxfId="4" priority="411" operator="beginsWith" text="AUJ">
      <formula>LEFT((AC6),LEN("AUJ"))=("AUJ")</formula>
    </cfRule>
  </conditionalFormatting>
  <conditionalFormatting sqref="AC6">
    <cfRule type="beginsWith" dxfId="5" priority="412" operator="beginsWith" text="REC">
      <formula>LEFT((AC6),LEN("REC"))=("REC")</formula>
    </cfRule>
  </conditionalFormatting>
  <conditionalFormatting sqref="AC6">
    <cfRule type="beginsWith" dxfId="6" priority="413" operator="beginsWith" text="CLI">
      <formula>LEFT((AC6),LEN("CLI"))=("CLI")</formula>
    </cfRule>
  </conditionalFormatting>
  <conditionalFormatting sqref="AC6">
    <cfRule type="beginsWith" dxfId="7" priority="414" operator="beginsWith" text="INT">
      <formula>LEFT((AC6),LEN("INT"))=("INT")</formula>
    </cfRule>
  </conditionalFormatting>
  <conditionalFormatting sqref="AC6">
    <cfRule type="beginsWith" dxfId="8" priority="415" operator="beginsWith" text="CLIC">
      <formula>LEFT((AC6),LEN("CLIC"))=("CLIC")</formula>
    </cfRule>
  </conditionalFormatting>
  <conditionalFormatting sqref="Y4:AC16">
    <cfRule type="beginsWith" dxfId="0" priority="416" operator="beginsWith" text="PRE">
      <formula>LEFT((Y4),LEN("PRE"))=("PRE")</formula>
    </cfRule>
  </conditionalFormatting>
  <conditionalFormatting sqref="Y4:AC16">
    <cfRule type="beginsWith" dxfId="1" priority="417" operator="beginsWith" text="VRE">
      <formula>LEFT((Y4),LEN("VRE"))=("VRE")</formula>
    </cfRule>
  </conditionalFormatting>
  <conditionalFormatting sqref="Y4:AC16">
    <cfRule type="beginsWith" dxfId="2" priority="418" operator="beginsWith" text="ONL">
      <formula>LEFT((Y4),LEN("ONL"))=("ONL")</formula>
    </cfRule>
  </conditionalFormatting>
  <conditionalFormatting sqref="Y4:AC16">
    <cfRule type="beginsWith" dxfId="3" priority="419" operator="beginsWith" text="ATR">
      <formula>LEFT((Y4),LEN("ATR"))=("ATR")</formula>
    </cfRule>
  </conditionalFormatting>
  <conditionalFormatting sqref="Y4:AC16">
    <cfRule type="beginsWith" dxfId="4" priority="420" operator="beginsWith" text="AUJ">
      <formula>LEFT((Y4),LEN("AUJ"))=("AUJ")</formula>
    </cfRule>
  </conditionalFormatting>
  <conditionalFormatting sqref="Y4:AC16">
    <cfRule type="beginsWith" dxfId="5" priority="421" operator="beginsWith" text="REC">
      <formula>LEFT((Y4),LEN("REC"))=("REC")</formula>
    </cfRule>
  </conditionalFormatting>
  <conditionalFormatting sqref="Y4:AC16">
    <cfRule type="beginsWith" dxfId="6" priority="422" operator="beginsWith" text="CLI">
      <formula>LEFT((Y4),LEN("CLI"))=("CLI")</formula>
    </cfRule>
  </conditionalFormatting>
  <conditionalFormatting sqref="Y4:AC16">
    <cfRule type="beginsWith" dxfId="7" priority="423" operator="beginsWith" text="INT">
      <formula>LEFT((Y4),LEN("INT"))=("INT")</formula>
    </cfRule>
  </conditionalFormatting>
  <conditionalFormatting sqref="Y4:AC16">
    <cfRule type="beginsWith" dxfId="8" priority="424" operator="beginsWith" text="CLIC">
      <formula>LEFT((Y4),LEN("CLIC"))=("CLIC")</formula>
    </cfRule>
  </conditionalFormatting>
  <conditionalFormatting sqref="K4:O16 R5:V6 R8:V9 Y8:AC9">
    <cfRule type="beginsWith" dxfId="0" priority="425" operator="beginsWith" text="PRE">
      <formula>LEFT((K4),LEN("PRE"))=("PRE")</formula>
    </cfRule>
  </conditionalFormatting>
  <conditionalFormatting sqref="K4:O16 R5:V6 R8:V9 Y8:AC9">
    <cfRule type="beginsWith" dxfId="1" priority="426" operator="beginsWith" text="VRE">
      <formula>LEFT((K4),LEN("VRE"))=("VRE")</formula>
    </cfRule>
  </conditionalFormatting>
  <conditionalFormatting sqref="K4:O16 R5:V6 R8:V9 Y8:AC9">
    <cfRule type="beginsWith" dxfId="2" priority="427" operator="beginsWith" text="ONL">
      <formula>LEFT((K4),LEN("ONL"))=("ONL")</formula>
    </cfRule>
  </conditionalFormatting>
  <conditionalFormatting sqref="K4:O16 R5:V6 R8:V9 Y8:AC9">
    <cfRule type="beginsWith" dxfId="3" priority="428" operator="beginsWith" text="ATR">
      <formula>LEFT((K4),LEN("ATR"))=("ATR")</formula>
    </cfRule>
  </conditionalFormatting>
  <conditionalFormatting sqref="K4:O16 R5:V6 R8:V9 Y8:AC9">
    <cfRule type="beginsWith" dxfId="4" priority="429" operator="beginsWith" text="AUJ">
      <formula>LEFT((K4),LEN("AUJ"))=("AUJ")</formula>
    </cfRule>
  </conditionalFormatting>
  <conditionalFormatting sqref="K4:O16 R5:V6 R8:V9 Y8:AC9">
    <cfRule type="beginsWith" dxfId="5" priority="430" operator="beginsWith" text="REC">
      <formula>LEFT((K4),LEN("REC"))=("REC")</formula>
    </cfRule>
  </conditionalFormatting>
  <conditionalFormatting sqref="K4:O16 R5:V6 R8:V9 Y8:AC9">
    <cfRule type="beginsWith" dxfId="6" priority="431" operator="beginsWith" text="CLI">
      <formula>LEFT((K4),LEN("CLI"))=("CLI")</formula>
    </cfRule>
  </conditionalFormatting>
  <conditionalFormatting sqref="K4:O16 R5:V6 R8:V9 Y8:AC9">
    <cfRule type="beginsWith" dxfId="7" priority="432" operator="beginsWith" text="INT">
      <formula>LEFT((K4),LEN("INT"))=("INT")</formula>
    </cfRule>
  </conditionalFormatting>
  <conditionalFormatting sqref="K4:O16 R5:V6 R8:V9 Y8:AC9">
    <cfRule type="beginsWith" dxfId="8" priority="433" operator="beginsWith" text="CLIC">
      <formula>LEFT((K4),LEN("CLIC"))=("CLIC")</formula>
    </cfRule>
  </conditionalFormatting>
  <conditionalFormatting sqref="R4:S16 T5:V5">
    <cfRule type="beginsWith" dxfId="0" priority="434" operator="beginsWith" text="PRE">
      <formula>LEFT((R4),LEN("PRE"))=("PRE")</formula>
    </cfRule>
  </conditionalFormatting>
  <conditionalFormatting sqref="R4:S16 T5:V5">
    <cfRule type="beginsWith" dxfId="1" priority="435" operator="beginsWith" text="VRE">
      <formula>LEFT((R4),LEN("VRE"))=("VRE")</formula>
    </cfRule>
  </conditionalFormatting>
  <conditionalFormatting sqref="R4:S16 T5:V5">
    <cfRule type="beginsWith" dxfId="2" priority="436" operator="beginsWith" text="ONL">
      <formula>LEFT((R4),LEN("ONL"))=("ONL")</formula>
    </cfRule>
  </conditionalFormatting>
  <conditionalFormatting sqref="R4:S16 T5:V5">
    <cfRule type="beginsWith" dxfId="3" priority="437" operator="beginsWith" text="ATR">
      <formula>LEFT((R4),LEN("ATR"))=("ATR")</formula>
    </cfRule>
  </conditionalFormatting>
  <conditionalFormatting sqref="R4:S16 T5:V5">
    <cfRule type="beginsWith" dxfId="4" priority="438" operator="beginsWith" text="AUJ">
      <formula>LEFT((R4),LEN("AUJ"))=("AUJ")</formula>
    </cfRule>
  </conditionalFormatting>
  <conditionalFormatting sqref="R4:S16 T5:V5">
    <cfRule type="beginsWith" dxfId="5" priority="439" operator="beginsWith" text="REC">
      <formula>LEFT((R4),LEN("REC"))=("REC")</formula>
    </cfRule>
  </conditionalFormatting>
  <conditionalFormatting sqref="R4:S16 T5:V5">
    <cfRule type="beginsWith" dxfId="6" priority="440" operator="beginsWith" text="CLI">
      <formula>LEFT((R4),LEN("CLI"))=("CLI")</formula>
    </cfRule>
  </conditionalFormatting>
  <conditionalFormatting sqref="R4:S16 T5:V5">
    <cfRule type="beginsWith" dxfId="7" priority="441" operator="beginsWith" text="INT">
      <formula>LEFT((R4),LEN("INT"))=("INT")</formula>
    </cfRule>
  </conditionalFormatting>
  <conditionalFormatting sqref="R4:S16 T5:V5">
    <cfRule type="beginsWith" dxfId="8" priority="442" operator="beginsWith" text="CLIC">
      <formula>LEFT((R4),LEN("CLIC"))=("CLIC")</formula>
    </cfRule>
  </conditionalFormatting>
  <conditionalFormatting sqref="K8:O9 L6:O6 R6 R8:V9 S5:V6 Y8:AC9">
    <cfRule type="beginsWith" dxfId="0" priority="443" operator="beginsWith" text="PRE">
      <formula>LEFT((K8),LEN("PRE"))=("PRE")</formula>
    </cfRule>
  </conditionalFormatting>
  <conditionalFormatting sqref="K8:O9 L6:O6 R6 R8:V9 S5:V6 Y8:AC9">
    <cfRule type="beginsWith" dxfId="1" priority="444" operator="beginsWith" text="VRE">
      <formula>LEFT((K8),LEN("VRE"))=("VRE")</formula>
    </cfRule>
  </conditionalFormatting>
  <conditionalFormatting sqref="K8:O9 L6:O6 R6 R8:V9 S5:V6 Y8:AC9">
    <cfRule type="beginsWith" dxfId="2" priority="445" operator="beginsWith" text="ONL">
      <formula>LEFT((K8),LEN("ONL"))=("ONL")</formula>
    </cfRule>
  </conditionalFormatting>
  <conditionalFormatting sqref="K8:O9 L6:O6 R6 R8:V9 S5:V6 Y8:AC9">
    <cfRule type="beginsWith" dxfId="3" priority="446" operator="beginsWith" text="ATR">
      <formula>LEFT((K8),LEN("ATR"))=("ATR")</formula>
    </cfRule>
  </conditionalFormatting>
  <conditionalFormatting sqref="K8:O9 L6:O6 R6 R8:V9 S5:V6 Y8:AC9">
    <cfRule type="beginsWith" dxfId="4" priority="447" operator="beginsWith" text="AUJ">
      <formula>LEFT((K8),LEN("AUJ"))=("AUJ")</formula>
    </cfRule>
  </conditionalFormatting>
  <conditionalFormatting sqref="K8:O9 L6:O6 R6 R8:V9 S5:V6 Y8:AC9">
    <cfRule type="beginsWith" dxfId="5" priority="448" operator="beginsWith" text="REC">
      <formula>LEFT((K8),LEN("REC"))=("REC")</formula>
    </cfRule>
  </conditionalFormatting>
  <conditionalFormatting sqref="K8:O9 L6:O6 R6 R8:V9 S5:V6 Y8:AC9">
    <cfRule type="beginsWith" dxfId="6" priority="449" operator="beginsWith" text="CLI">
      <formula>LEFT((K8),LEN("CLI"))=("CLI")</formula>
    </cfRule>
  </conditionalFormatting>
  <conditionalFormatting sqref="K8:O9 L6:O6 R6 R8:V9 S5:V6 Y8:AC9">
    <cfRule type="beginsWith" dxfId="7" priority="450" operator="beginsWith" text="INT">
      <formula>LEFT((K8),LEN("INT"))=("INT")</formula>
    </cfRule>
  </conditionalFormatting>
  <conditionalFormatting sqref="K8:O9 L6:O6 R6 R8:V9 S5:V6 Y8:AC9">
    <cfRule type="beginsWith" dxfId="8" priority="451" operator="beginsWith" text="CLIC">
      <formula>LEFT((K8),LEN("CLIC"))=("CLIC")</formula>
    </cfRule>
  </conditionalFormatting>
  <conditionalFormatting sqref="Y6:AA6">
    <cfRule type="beginsWith" dxfId="0" priority="452" operator="beginsWith" text="PRE">
      <formula>LEFT((Y6),LEN("PRE"))=("PRE")</formula>
    </cfRule>
  </conditionalFormatting>
  <conditionalFormatting sqref="Y6:AA6">
    <cfRule type="beginsWith" dxfId="1" priority="453" operator="beginsWith" text="VRE">
      <formula>LEFT((Y6),LEN("VRE"))=("VRE")</formula>
    </cfRule>
  </conditionalFormatting>
  <conditionalFormatting sqref="Y6:AA6">
    <cfRule type="beginsWith" dxfId="2" priority="454" operator="beginsWith" text="ONL">
      <formula>LEFT((Y6),LEN("ONL"))=("ONL")</formula>
    </cfRule>
  </conditionalFormatting>
  <conditionalFormatting sqref="Y6:AA6">
    <cfRule type="beginsWith" dxfId="3" priority="455" operator="beginsWith" text="ATR">
      <formula>LEFT((Y6),LEN("ATR"))=("ATR")</formula>
    </cfRule>
  </conditionalFormatting>
  <conditionalFormatting sqref="Y6:AA6">
    <cfRule type="beginsWith" dxfId="4" priority="456" operator="beginsWith" text="AUJ">
      <formula>LEFT((Y6),LEN("AUJ"))=("AUJ")</formula>
    </cfRule>
  </conditionalFormatting>
  <conditionalFormatting sqref="Y6:AA6">
    <cfRule type="beginsWith" dxfId="5" priority="457" operator="beginsWith" text="REC">
      <formula>LEFT((Y6),LEN("REC"))=("REC")</formula>
    </cfRule>
  </conditionalFormatting>
  <conditionalFormatting sqref="Y6:AA6">
    <cfRule type="beginsWith" dxfId="6" priority="458" operator="beginsWith" text="CLI">
      <formula>LEFT((Y6),LEN("CLI"))=("CLI")</formula>
    </cfRule>
  </conditionalFormatting>
  <conditionalFormatting sqref="Y6:AA6">
    <cfRule type="beginsWith" dxfId="7" priority="459" operator="beginsWith" text="INT">
      <formula>LEFT((Y6),LEN("INT"))=("INT")</formula>
    </cfRule>
  </conditionalFormatting>
  <conditionalFormatting sqref="Y6:AA6">
    <cfRule type="beginsWith" dxfId="8" priority="460" operator="beginsWith" text="CLIC">
      <formula>LEFT((Y6),LEN("CLIC"))=("CLIC")</formula>
    </cfRule>
  </conditionalFormatting>
  <conditionalFormatting sqref="AB6">
    <cfRule type="beginsWith" dxfId="0" priority="461" operator="beginsWith" text="PRE">
      <formula>LEFT((AB6),LEN("PRE"))=("PRE")</formula>
    </cfRule>
  </conditionalFormatting>
  <conditionalFormatting sqref="AB6">
    <cfRule type="beginsWith" dxfId="1" priority="462" operator="beginsWith" text="VRE">
      <formula>LEFT((AB6),LEN("VRE"))=("VRE")</formula>
    </cfRule>
  </conditionalFormatting>
  <conditionalFormatting sqref="AB6">
    <cfRule type="beginsWith" dxfId="2" priority="463" operator="beginsWith" text="ONL">
      <formula>LEFT((AB6),LEN("ONL"))=("ONL")</formula>
    </cfRule>
  </conditionalFormatting>
  <conditionalFormatting sqref="AB6">
    <cfRule type="beginsWith" dxfId="3" priority="464" operator="beginsWith" text="ATR">
      <formula>LEFT((AB6),LEN("ATR"))=("ATR")</formula>
    </cfRule>
  </conditionalFormatting>
  <conditionalFormatting sqref="AB6">
    <cfRule type="beginsWith" dxfId="4" priority="465" operator="beginsWith" text="AUJ">
      <formula>LEFT((AB6),LEN("AUJ"))=("AUJ")</formula>
    </cfRule>
  </conditionalFormatting>
  <conditionalFormatting sqref="AB6">
    <cfRule type="beginsWith" dxfId="5" priority="466" operator="beginsWith" text="REC">
      <formula>LEFT((AB6),LEN("REC"))=("REC")</formula>
    </cfRule>
  </conditionalFormatting>
  <conditionalFormatting sqref="AB6">
    <cfRule type="beginsWith" dxfId="6" priority="467" operator="beginsWith" text="CLI">
      <formula>LEFT((AB6),LEN("CLI"))=("CLI")</formula>
    </cfRule>
  </conditionalFormatting>
  <conditionalFormatting sqref="AB6">
    <cfRule type="beginsWith" dxfId="7" priority="468" operator="beginsWith" text="INT">
      <formula>LEFT((AB6),LEN("INT"))=("INT")</formula>
    </cfRule>
  </conditionalFormatting>
  <conditionalFormatting sqref="AB6">
    <cfRule type="beginsWith" dxfId="8" priority="469" operator="beginsWith" text="CLIC">
      <formula>LEFT((AB6),LEN("CLIC"))=("CLIC")</formula>
    </cfRule>
  </conditionalFormatting>
  <conditionalFormatting sqref="C18:C19 C21:C23 C25">
    <cfRule type="beginsWith" dxfId="2" priority="470" operator="beginsWith" text="ONL">
      <formula>LEFT((C18),LEN("ONL"))=("ONL")</formula>
    </cfRule>
  </conditionalFormatting>
  <conditionalFormatting sqref="C18:C19 C21:C23 C25">
    <cfRule type="beginsWith" dxfId="3" priority="471" operator="beginsWith" text="ATR">
      <formula>LEFT((C18),LEN("ATR"))=("ATR")</formula>
    </cfRule>
  </conditionalFormatting>
  <conditionalFormatting sqref="C18:C19 C21:C23 C25">
    <cfRule type="beginsWith" dxfId="4" priority="472" operator="beginsWith" text="AUJ">
      <formula>LEFT((C18),LEN("AUJ"))=("AUJ")</formula>
    </cfRule>
  </conditionalFormatting>
  <conditionalFormatting sqref="C18:C19 C21:C23 C25">
    <cfRule type="beginsWith" dxfId="5" priority="473" operator="beginsWith" text="REC">
      <formula>LEFT((C18),LEN("REC"))=("REC")</formula>
    </cfRule>
  </conditionalFormatting>
  <conditionalFormatting sqref="C18:C19 C21:C23 C25">
    <cfRule type="beginsWith" dxfId="6" priority="474" operator="beginsWith" text="CLI">
      <formula>LEFT((C18),LEN("CLI"))=("CLI")</formula>
    </cfRule>
  </conditionalFormatting>
  <conditionalFormatting sqref="C18:C19 C21:C23 C25">
    <cfRule type="beginsWith" dxfId="7" priority="475" operator="beginsWith" text="INT">
      <formula>LEFT((C18),LEN("INT"))=("INT")</formula>
    </cfRule>
  </conditionalFormatting>
  <conditionalFormatting sqref="C26">
    <cfRule type="beginsWith" dxfId="2" priority="476" operator="beginsWith" text="ONL">
      <formula>LEFT((C26),LEN("ONL"))=("ONL")</formula>
    </cfRule>
  </conditionalFormatting>
  <conditionalFormatting sqref="C26">
    <cfRule type="beginsWith" dxfId="3" priority="477" operator="beginsWith" text="ATR">
      <formula>LEFT((C26),LEN("ATR"))=("ATR")</formula>
    </cfRule>
  </conditionalFormatting>
  <conditionalFormatting sqref="C26">
    <cfRule type="beginsWith" dxfId="4" priority="478" operator="beginsWith" text="AUJ">
      <formula>LEFT((C26),LEN("AUJ"))=("AUJ")</formula>
    </cfRule>
  </conditionalFormatting>
  <conditionalFormatting sqref="C26">
    <cfRule type="beginsWith" dxfId="5" priority="479" operator="beginsWith" text="REC">
      <formula>LEFT((C26),LEN("REC"))=("REC")</formula>
    </cfRule>
  </conditionalFormatting>
  <conditionalFormatting sqref="C26">
    <cfRule type="beginsWith" dxfId="6" priority="480" operator="beginsWith" text="CLI">
      <formula>LEFT((C26),LEN("CLI"))=("CLI")</formula>
    </cfRule>
  </conditionalFormatting>
  <conditionalFormatting sqref="C26">
    <cfRule type="beginsWith" dxfId="7" priority="481" operator="beginsWith" text="INT">
      <formula>LEFT((C26),LEN("INT"))=("INT")</formula>
    </cfRule>
  </conditionalFormatting>
  <conditionalFormatting sqref="C20">
    <cfRule type="beginsWith" dxfId="2" priority="482" operator="beginsWith" text="ONL">
      <formula>LEFT((C20),LEN("ONL"))=("ONL")</formula>
    </cfRule>
  </conditionalFormatting>
  <conditionalFormatting sqref="C20">
    <cfRule type="beginsWith" dxfId="3" priority="483" operator="beginsWith" text="ATR">
      <formula>LEFT((C20),LEN("ATR"))=("ATR")</formula>
    </cfRule>
  </conditionalFormatting>
  <conditionalFormatting sqref="C20">
    <cfRule type="beginsWith" dxfId="4" priority="484" operator="beginsWith" text="AUJ">
      <formula>LEFT((C20),LEN("AUJ"))=("AUJ")</formula>
    </cfRule>
  </conditionalFormatting>
  <conditionalFormatting sqref="C20">
    <cfRule type="beginsWith" dxfId="5" priority="485" operator="beginsWith" text="REC">
      <formula>LEFT((C20),LEN("REC"))=("REC")</formula>
    </cfRule>
  </conditionalFormatting>
  <conditionalFormatting sqref="C20">
    <cfRule type="beginsWith" dxfId="6" priority="486" operator="beginsWith" text="CLI">
      <formula>LEFT((C20),LEN("CLI"))=("CLI")</formula>
    </cfRule>
  </conditionalFormatting>
  <conditionalFormatting sqref="C20">
    <cfRule type="beginsWith" dxfId="7" priority="487" operator="beginsWith" text="INT">
      <formula>LEFT((C20),LEN("INT"))=("INT")</formula>
    </cfRule>
  </conditionalFormatting>
  <conditionalFormatting sqref="C24">
    <cfRule type="beginsWith" dxfId="0" priority="488" operator="beginsWith" text="PRE">
      <formula>LEFT((C24),LEN("PRE"))=("PRE")</formula>
    </cfRule>
  </conditionalFormatting>
  <conditionalFormatting sqref="C24">
    <cfRule type="beginsWith" dxfId="1" priority="489" operator="beginsWith" text="VRE">
      <formula>LEFT((C24),LEN("VRE"))=("VRE")</formula>
    </cfRule>
  </conditionalFormatting>
  <conditionalFormatting sqref="C24">
    <cfRule type="beginsWith" dxfId="2" priority="490" operator="beginsWith" text="ONL">
      <formula>LEFT((C24),LEN("ONL"))=("ONL")</formula>
    </cfRule>
  </conditionalFormatting>
  <conditionalFormatting sqref="C24">
    <cfRule type="beginsWith" dxfId="3" priority="491" operator="beginsWith" text="ATR">
      <formula>LEFT((C24),LEN("ATR"))=("ATR")</formula>
    </cfRule>
  </conditionalFormatting>
  <conditionalFormatting sqref="C24">
    <cfRule type="beginsWith" dxfId="4" priority="492" operator="beginsWith" text="AUJ">
      <formula>LEFT((C24),LEN("AUJ"))=("AUJ")</formula>
    </cfRule>
  </conditionalFormatting>
  <conditionalFormatting sqref="C24">
    <cfRule type="beginsWith" dxfId="5" priority="493" operator="beginsWith" text="REC">
      <formula>LEFT((C24),LEN("REC"))=("REC")</formula>
    </cfRule>
  </conditionalFormatting>
  <conditionalFormatting sqref="C24">
    <cfRule type="beginsWith" dxfId="6" priority="494" operator="beginsWith" text="CLI">
      <formula>LEFT((C24),LEN("CLI"))=("CLI")</formula>
    </cfRule>
  </conditionalFormatting>
  <conditionalFormatting sqref="C24">
    <cfRule type="beginsWith" dxfId="7" priority="495" operator="beginsWith" text="INT">
      <formula>LEFT((C24),LEN("INT"))=("INT")</formula>
    </cfRule>
  </conditionalFormatting>
  <dataValidations>
    <dataValidation type="list" allowBlank="1" showInputMessage="1" showErrorMessage="1" prompt="Selecione o mês de início do calendário na lista suspensa. Pressione Alt+Seta para baixo para abrir a lista suspensa e pressione Enter para selecionar um dos itens." sqref="E1">
      <formula1>"janeiro,fevereiro,março,abril,maio,junho,julho,agosto,setembro,outubro,novembro,dezembro"</formula1>
    </dataValidation>
    <dataValidation type="list" allowBlank="1" showInputMessage="1" showErrorMessage="1" prompt="Selecione o dia inicial da semana na lista suspensa. Pressione Alt+Seta para baixo para abrir a lista suspensa e pressione Enter para selecionar um dia. O calendário será atualizado automaticamente." sqref="D2">
      <formula1>"DOMINGO,SEGUNDA-FEIRA,TERÇA-FEIRA,QUARTA-FEIRA,QUINTA-FEIRA,SEXTA-FEIRA,SÁBADO"</formula1>
    </dataValidation>
  </dataValidations>
  <printOptions horizontalCentered="1" verticalCentered="1"/>
  <pageMargins bottom="0.4330708661417323" footer="0.0" header="0.0" left="0.2362204724409449" right="0.2362204724409449" top="0.433070866141732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outlinePr summaryBelow="0" summaryRight="0"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5.43"/>
    <col customWidth="1" min="3" max="3" width="22.0"/>
    <col customWidth="1" min="4" max="4" width="22.57"/>
    <col customWidth="1" min="6" max="6" width="15.43"/>
    <col customWidth="1" min="8" max="8" width="22.0"/>
    <col customWidth="1" min="9" max="9" width="22.57"/>
    <col customWidth="1" min="11" max="11" width="15.43"/>
    <col customWidth="1" min="13" max="13" width="22.0"/>
    <col customWidth="1" min="14" max="14" width="22.57"/>
  </cols>
  <sheetData>
    <row r="1" ht="22.5" customHeight="1">
      <c r="A1" s="162" t="s">
        <v>606</v>
      </c>
      <c r="B1" s="162" t="s">
        <v>607</v>
      </c>
      <c r="C1" s="162" t="s">
        <v>608</v>
      </c>
      <c r="D1" s="162" t="s">
        <v>609</v>
      </c>
      <c r="E1" s="163"/>
      <c r="F1" s="162" t="s">
        <v>606</v>
      </c>
      <c r="G1" s="162" t="s">
        <v>610</v>
      </c>
      <c r="H1" s="162" t="s">
        <v>608</v>
      </c>
      <c r="I1" s="162" t="s">
        <v>609</v>
      </c>
      <c r="J1" s="163"/>
      <c r="K1" s="162" t="s">
        <v>606</v>
      </c>
      <c r="L1" s="162" t="s">
        <v>607</v>
      </c>
      <c r="M1" s="162" t="s">
        <v>608</v>
      </c>
      <c r="N1" s="162" t="s">
        <v>609</v>
      </c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</row>
    <row r="2" ht="22.5" customHeight="1">
      <c r="A2" s="164">
        <v>20.0</v>
      </c>
      <c r="B2" s="165" t="s">
        <v>610</v>
      </c>
      <c r="C2" s="165">
        <v>20.0</v>
      </c>
      <c r="D2" s="166">
        <f t="shared" ref="D2:D8" si="1">A2-C2</f>
        <v>0</v>
      </c>
      <c r="E2" s="163"/>
      <c r="F2" s="164">
        <v>18.0</v>
      </c>
      <c r="G2" s="165" t="s">
        <v>610</v>
      </c>
      <c r="H2" s="165">
        <v>13.0</v>
      </c>
      <c r="I2" s="166">
        <f t="shared" ref="I2:I8" si="2">18-H2</f>
        <v>5</v>
      </c>
      <c r="J2" s="163"/>
      <c r="K2" s="164">
        <v>22.0</v>
      </c>
      <c r="L2" s="165" t="s">
        <v>610</v>
      </c>
      <c r="M2" s="165">
        <v>13.0</v>
      </c>
      <c r="N2" s="166">
        <f t="shared" ref="N2:N8" si="3">22-M2</f>
        <v>9</v>
      </c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</row>
    <row r="3" ht="22.5" customHeight="1">
      <c r="A3" s="167">
        <v>20.0</v>
      </c>
      <c r="B3" s="168" t="s">
        <v>611</v>
      </c>
      <c r="C3" s="168">
        <v>19.0</v>
      </c>
      <c r="D3" s="166">
        <f t="shared" si="1"/>
        <v>1</v>
      </c>
      <c r="E3" s="163"/>
      <c r="F3" s="167">
        <v>18.0</v>
      </c>
      <c r="G3" s="168" t="s">
        <v>611</v>
      </c>
      <c r="H3" s="168">
        <v>17.0</v>
      </c>
      <c r="I3" s="169">
        <f t="shared" si="2"/>
        <v>1</v>
      </c>
      <c r="J3" s="163"/>
      <c r="K3" s="167">
        <v>22.0</v>
      </c>
      <c r="L3" s="168" t="s">
        <v>611</v>
      </c>
      <c r="M3" s="168">
        <v>19.0</v>
      </c>
      <c r="N3" s="169">
        <f t="shared" si="3"/>
        <v>3</v>
      </c>
      <c r="O3" s="163"/>
      <c r="P3" s="170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</row>
    <row r="4" ht="22.5" customHeight="1">
      <c r="A4" s="164">
        <v>20.0</v>
      </c>
      <c r="B4" s="165" t="s">
        <v>612</v>
      </c>
      <c r="C4" s="165">
        <v>15.0</v>
      </c>
      <c r="D4" s="166">
        <f t="shared" si="1"/>
        <v>5</v>
      </c>
      <c r="E4" s="163"/>
      <c r="F4" s="164">
        <v>18.0</v>
      </c>
      <c r="G4" s="165" t="s">
        <v>612</v>
      </c>
      <c r="H4" s="165">
        <v>17.0</v>
      </c>
      <c r="I4" s="166">
        <f t="shared" si="2"/>
        <v>1</v>
      </c>
      <c r="J4" s="163"/>
      <c r="K4" s="164">
        <v>22.0</v>
      </c>
      <c r="L4" s="165" t="s">
        <v>612</v>
      </c>
      <c r="M4" s="165">
        <v>17.0</v>
      </c>
      <c r="N4" s="166">
        <f t="shared" si="3"/>
        <v>5</v>
      </c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</row>
    <row r="5" ht="22.5" customHeight="1">
      <c r="A5" s="167">
        <v>20.0</v>
      </c>
      <c r="B5" s="168" t="s">
        <v>613</v>
      </c>
      <c r="C5" s="168">
        <v>15.0</v>
      </c>
      <c r="D5" s="166">
        <f t="shared" si="1"/>
        <v>5</v>
      </c>
      <c r="E5" s="163"/>
      <c r="F5" s="167">
        <v>18.0</v>
      </c>
      <c r="G5" s="168" t="s">
        <v>613</v>
      </c>
      <c r="H5" s="168">
        <v>17.0</v>
      </c>
      <c r="I5" s="169">
        <f t="shared" si="2"/>
        <v>1</v>
      </c>
      <c r="J5" s="163"/>
      <c r="K5" s="167">
        <v>22.0</v>
      </c>
      <c r="L5" s="168" t="s">
        <v>613</v>
      </c>
      <c r="M5" s="168">
        <v>17.0</v>
      </c>
      <c r="N5" s="169">
        <f t="shared" si="3"/>
        <v>5</v>
      </c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</row>
    <row r="6" ht="22.5" customHeight="1">
      <c r="A6" s="164">
        <v>20.0</v>
      </c>
      <c r="B6" s="165" t="s">
        <v>614</v>
      </c>
      <c r="C6" s="165">
        <v>14.0</v>
      </c>
      <c r="D6" s="166">
        <f t="shared" si="1"/>
        <v>6</v>
      </c>
      <c r="E6" s="163"/>
      <c r="F6" s="164">
        <v>18.0</v>
      </c>
      <c r="G6" s="165" t="s">
        <v>614</v>
      </c>
      <c r="H6" s="165">
        <v>2.0</v>
      </c>
      <c r="I6" s="166">
        <f t="shared" si="2"/>
        <v>16</v>
      </c>
      <c r="J6" s="163"/>
      <c r="K6" s="164">
        <v>22.0</v>
      </c>
      <c r="L6" s="165" t="s">
        <v>614</v>
      </c>
      <c r="M6" s="165">
        <v>6.0</v>
      </c>
      <c r="N6" s="166">
        <f t="shared" si="3"/>
        <v>16</v>
      </c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</row>
    <row r="7" ht="22.5" customHeight="1">
      <c r="A7" s="167">
        <v>20.0</v>
      </c>
      <c r="B7" s="168" t="s">
        <v>615</v>
      </c>
      <c r="C7" s="168">
        <v>15.0</v>
      </c>
      <c r="D7" s="166">
        <f t="shared" si="1"/>
        <v>5</v>
      </c>
      <c r="E7" s="163"/>
      <c r="F7" s="167">
        <v>18.0</v>
      </c>
      <c r="G7" s="168" t="s">
        <v>615</v>
      </c>
      <c r="H7" s="168">
        <v>13.0</v>
      </c>
      <c r="I7" s="169">
        <f t="shared" si="2"/>
        <v>5</v>
      </c>
      <c r="J7" s="163"/>
      <c r="K7" s="167">
        <v>22.0</v>
      </c>
      <c r="L7" s="168" t="s">
        <v>615</v>
      </c>
      <c r="M7" s="168">
        <v>15.0</v>
      </c>
      <c r="N7" s="169">
        <f t="shared" si="3"/>
        <v>7</v>
      </c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</row>
    <row r="8" ht="22.5" customHeight="1">
      <c r="A8" s="164">
        <v>20.0</v>
      </c>
      <c r="B8" s="165" t="s">
        <v>616</v>
      </c>
      <c r="C8" s="165">
        <v>7.0</v>
      </c>
      <c r="D8" s="166">
        <f t="shared" si="1"/>
        <v>13</v>
      </c>
      <c r="E8" s="163"/>
      <c r="F8" s="164">
        <v>18.0</v>
      </c>
      <c r="G8" s="165" t="s">
        <v>616</v>
      </c>
      <c r="H8" s="165">
        <v>14.0</v>
      </c>
      <c r="I8" s="166">
        <f t="shared" si="2"/>
        <v>4</v>
      </c>
      <c r="J8" s="163"/>
      <c r="K8" s="164">
        <v>22.0</v>
      </c>
      <c r="L8" s="165" t="s">
        <v>616</v>
      </c>
      <c r="M8" s="165">
        <v>13.0</v>
      </c>
      <c r="N8" s="166">
        <f t="shared" si="3"/>
        <v>9</v>
      </c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</row>
    <row r="9" ht="22.5" customHeight="1">
      <c r="A9" s="171">
        <f>SUM(JANEIRO[Dias úteis])</f>
        <v>140</v>
      </c>
      <c r="B9" s="172" t="s">
        <v>617</v>
      </c>
      <c r="C9" s="172">
        <f>SUM(JANEIRO[Dias Ministrando])</f>
        <v>105</v>
      </c>
      <c r="D9" s="173">
        <f>SUM(JANEIRO[Outras atividades])</f>
        <v>35</v>
      </c>
      <c r="E9" s="163"/>
      <c r="F9" s="171">
        <f>SUM(FEVEREIRO[Dias úteis])</f>
        <v>126</v>
      </c>
      <c r="G9" s="172" t="s">
        <v>617</v>
      </c>
      <c r="H9" s="172">
        <f>SUM(FEVEREIRO[Dias Ministrando])</f>
        <v>93</v>
      </c>
      <c r="I9" s="173">
        <f>SUM(FEVEREIRO[Outras atividades])</f>
        <v>33</v>
      </c>
      <c r="J9" s="163"/>
      <c r="K9" s="171">
        <f>SUM(MARÇO[Dias úteis])</f>
        <v>154</v>
      </c>
      <c r="L9" s="172" t="s">
        <v>617</v>
      </c>
      <c r="M9" s="172">
        <f>SUM(MARÇO[Dias Ministrando])</f>
        <v>100</v>
      </c>
      <c r="N9" s="173">
        <f>SUM(MARÇO[Outras atividades])</f>
        <v>54</v>
      </c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</row>
    <row r="10">
      <c r="A10" s="163"/>
      <c r="B10" s="163"/>
      <c r="C10" s="174">
        <f>JANEIRO[[#TOTALS],[Dias Ministrando]]/JANEIRO[[#TOTALS],[Dias úteis]]</f>
        <v>0.75</v>
      </c>
      <c r="D10" s="174">
        <f>JANEIRO[[#TOTALS],[Outras atividades]]/JANEIRO[[#TOTALS],[Dias úteis]]</f>
        <v>0.25</v>
      </c>
      <c r="E10" s="163"/>
      <c r="F10" s="163"/>
      <c r="G10" s="163"/>
      <c r="H10" s="174">
        <f>FEVEREIRO[[#TOTALS],[Dias Ministrando]]/FEVEREIRO[[#TOTALS],[Dias úteis]]</f>
        <v>0.7380952381</v>
      </c>
      <c r="I10" s="174">
        <f>FEVEREIRO[[#TOTALS],[Outras atividades]]/FEVEREIRO[[#TOTALS],[Dias úteis]]</f>
        <v>0.2619047619</v>
      </c>
      <c r="J10" s="163"/>
      <c r="K10" s="163"/>
      <c r="L10" s="163"/>
      <c r="M10" s="174">
        <f>MARÇO[[#TOTALS],[Dias Ministrando]]/MARÇO[[#TOTALS],[Dias úteis]]</f>
        <v>0.6493506494</v>
      </c>
      <c r="N10" s="174">
        <f>MARÇO[[#TOTALS],[Outras atividades]]/MARÇO[[#TOTALS],[Dias úteis]]</f>
        <v>0.3506493506</v>
      </c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</row>
    <row r="11">
      <c r="A11" s="175" t="s">
        <v>618</v>
      </c>
      <c r="B11" s="176">
        <f>AVERAGE(C10,H10,M10)</f>
        <v>0.7124819625</v>
      </c>
      <c r="C11" s="177"/>
      <c r="D11" s="177"/>
      <c r="E11" s="163"/>
      <c r="F11" s="163"/>
      <c r="G11" s="163"/>
      <c r="H11" s="163"/>
      <c r="I11" s="177"/>
      <c r="J11" s="163"/>
      <c r="K11" s="163"/>
      <c r="L11" s="163"/>
      <c r="M11" s="163"/>
      <c r="N11" s="177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</row>
    <row r="12">
      <c r="A12" s="163"/>
      <c r="B12" s="163"/>
      <c r="C12" s="177"/>
      <c r="D12" s="177"/>
      <c r="E12" s="163"/>
      <c r="F12" s="163"/>
      <c r="G12" s="163"/>
      <c r="H12" s="163"/>
      <c r="I12" s="177"/>
      <c r="J12" s="163"/>
      <c r="K12" s="163"/>
      <c r="L12" s="163"/>
      <c r="M12" s="163"/>
      <c r="N12" s="177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</row>
    <row r="13">
      <c r="A13" s="163"/>
      <c r="B13" s="163"/>
      <c r="C13" s="177"/>
      <c r="D13" s="177"/>
      <c r="E13" s="163"/>
      <c r="F13" s="163"/>
      <c r="G13" s="163"/>
      <c r="H13" s="163"/>
      <c r="I13" s="177"/>
      <c r="J13" s="163"/>
      <c r="K13" s="163"/>
      <c r="L13" s="163"/>
      <c r="M13" s="163"/>
      <c r="N13" s="177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</row>
    <row r="14">
      <c r="A14" s="163"/>
      <c r="B14" s="163"/>
      <c r="C14" s="177"/>
      <c r="D14" s="177"/>
      <c r="E14" s="163"/>
      <c r="F14" s="163"/>
      <c r="G14" s="163"/>
      <c r="H14" s="163"/>
      <c r="I14" s="177"/>
      <c r="J14" s="163"/>
      <c r="K14" s="163"/>
      <c r="L14" s="163"/>
      <c r="M14" s="163"/>
      <c r="N14" s="177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</row>
    <row r="15" ht="22.5" customHeight="1">
      <c r="A15" s="162" t="s">
        <v>606</v>
      </c>
      <c r="B15" s="162" t="s">
        <v>607</v>
      </c>
      <c r="C15" s="162" t="s">
        <v>608</v>
      </c>
      <c r="D15" s="162" t="s">
        <v>609</v>
      </c>
      <c r="E15" s="163"/>
      <c r="F15" s="162" t="s">
        <v>606</v>
      </c>
      <c r="G15" s="162" t="s">
        <v>610</v>
      </c>
      <c r="H15" s="162" t="s">
        <v>608</v>
      </c>
      <c r="I15" s="162" t="s">
        <v>609</v>
      </c>
      <c r="J15" s="163"/>
      <c r="K15" s="162" t="s">
        <v>606</v>
      </c>
      <c r="L15" s="162" t="s">
        <v>607</v>
      </c>
      <c r="M15" s="162" t="s">
        <v>608</v>
      </c>
      <c r="N15" s="162" t="s">
        <v>609</v>
      </c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</row>
    <row r="16" ht="22.5" customHeight="1">
      <c r="A16" s="178">
        <v>13.0</v>
      </c>
      <c r="B16" s="165" t="s">
        <v>610</v>
      </c>
      <c r="C16" s="179">
        <v>13.0</v>
      </c>
      <c r="D16" s="166">
        <f t="shared" ref="D16:D24" si="4">A16-C16</f>
        <v>0</v>
      </c>
      <c r="E16" s="163"/>
      <c r="F16" s="178">
        <v>20.0</v>
      </c>
      <c r="G16" s="165" t="s">
        <v>610</v>
      </c>
      <c r="H16" s="179">
        <v>19.0</v>
      </c>
      <c r="I16" s="166">
        <f>F16-H16</f>
        <v>1</v>
      </c>
      <c r="J16" s="163"/>
      <c r="K16" s="178">
        <v>21.0</v>
      </c>
      <c r="L16" s="165" t="s">
        <v>610</v>
      </c>
      <c r="M16" s="179">
        <v>18.0</v>
      </c>
      <c r="N16" s="166">
        <f t="shared" ref="N16:N24" si="5">K16-M16</f>
        <v>3</v>
      </c>
      <c r="O16" s="163"/>
      <c r="P16" s="170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</row>
    <row r="17" ht="22.5" customHeight="1">
      <c r="A17" s="180">
        <v>19.0</v>
      </c>
      <c r="B17" s="168" t="s">
        <v>611</v>
      </c>
      <c r="C17" s="181">
        <v>19.0</v>
      </c>
      <c r="D17" s="166">
        <f t="shared" si="4"/>
        <v>0</v>
      </c>
      <c r="E17" s="163"/>
      <c r="F17" s="180">
        <v>20.0</v>
      </c>
      <c r="G17" s="168" t="s">
        <v>611</v>
      </c>
      <c r="H17" s="181">
        <v>19.0</v>
      </c>
      <c r="I17" s="182">
        <v>1.0</v>
      </c>
      <c r="J17" s="163"/>
      <c r="K17" s="178">
        <v>21.0</v>
      </c>
      <c r="L17" s="168" t="s">
        <v>611</v>
      </c>
      <c r="M17" s="181">
        <v>16.0</v>
      </c>
      <c r="N17" s="169">
        <f t="shared" si="5"/>
        <v>5</v>
      </c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</row>
    <row r="18" ht="22.5" customHeight="1">
      <c r="A18" s="178">
        <v>9.0</v>
      </c>
      <c r="B18" s="165" t="s">
        <v>612</v>
      </c>
      <c r="C18" s="179">
        <v>9.0</v>
      </c>
      <c r="D18" s="166">
        <f t="shared" si="4"/>
        <v>0</v>
      </c>
      <c r="E18" s="163"/>
      <c r="F18" s="178">
        <v>20.0</v>
      </c>
      <c r="G18" s="165" t="s">
        <v>612</v>
      </c>
      <c r="H18" s="179">
        <v>15.0</v>
      </c>
      <c r="I18" s="166">
        <f t="shared" ref="I18:I24" si="6">F18-H18</f>
        <v>5</v>
      </c>
      <c r="J18" s="163"/>
      <c r="K18" s="178">
        <v>17.0</v>
      </c>
      <c r="L18" s="165" t="s">
        <v>612</v>
      </c>
      <c r="M18" s="179">
        <v>15.0</v>
      </c>
      <c r="N18" s="166">
        <f t="shared" si="5"/>
        <v>2</v>
      </c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</row>
    <row r="19" ht="22.5" customHeight="1">
      <c r="A19" s="180">
        <v>19.0</v>
      </c>
      <c r="B19" s="168" t="s">
        <v>613</v>
      </c>
      <c r="C19" s="181">
        <v>19.0</v>
      </c>
      <c r="D19" s="166">
        <f t="shared" si="4"/>
        <v>0</v>
      </c>
      <c r="E19" s="163"/>
      <c r="F19" s="180">
        <v>20.0</v>
      </c>
      <c r="G19" s="168" t="s">
        <v>613</v>
      </c>
      <c r="H19" s="181">
        <v>20.0</v>
      </c>
      <c r="I19" s="169">
        <f t="shared" si="6"/>
        <v>0</v>
      </c>
      <c r="J19" s="163"/>
      <c r="K19" s="180">
        <v>11.0</v>
      </c>
      <c r="L19" s="168" t="s">
        <v>613</v>
      </c>
      <c r="M19" s="181">
        <v>10.0</v>
      </c>
      <c r="N19" s="169">
        <f t="shared" si="5"/>
        <v>1</v>
      </c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</row>
    <row r="20" ht="22.5" customHeight="1">
      <c r="A20" s="178">
        <v>19.0</v>
      </c>
      <c r="B20" s="165" t="s">
        <v>614</v>
      </c>
      <c r="C20" s="179">
        <v>13.0</v>
      </c>
      <c r="D20" s="166">
        <f t="shared" si="4"/>
        <v>6</v>
      </c>
      <c r="E20" s="163"/>
      <c r="F20" s="178">
        <v>20.0</v>
      </c>
      <c r="G20" s="165" t="s">
        <v>614</v>
      </c>
      <c r="H20" s="179">
        <v>14.0</v>
      </c>
      <c r="I20" s="166">
        <f t="shared" si="6"/>
        <v>6</v>
      </c>
      <c r="J20" s="163"/>
      <c r="K20" s="178">
        <v>21.0</v>
      </c>
      <c r="L20" s="165" t="s">
        <v>614</v>
      </c>
      <c r="M20" s="179">
        <v>9.0</v>
      </c>
      <c r="N20" s="166">
        <f t="shared" si="5"/>
        <v>12</v>
      </c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</row>
    <row r="21" ht="22.5" customHeight="1">
      <c r="A21" s="180">
        <v>19.0</v>
      </c>
      <c r="B21" s="168" t="s">
        <v>615</v>
      </c>
      <c r="C21" s="181">
        <v>19.0</v>
      </c>
      <c r="D21" s="166">
        <f t="shared" si="4"/>
        <v>0</v>
      </c>
      <c r="E21" s="163"/>
      <c r="F21" s="180">
        <v>20.0</v>
      </c>
      <c r="G21" s="168" t="s">
        <v>615</v>
      </c>
      <c r="H21" s="181">
        <v>3.0</v>
      </c>
      <c r="I21" s="169">
        <f t="shared" si="6"/>
        <v>17</v>
      </c>
      <c r="J21" s="163"/>
      <c r="K21" s="178">
        <v>21.0</v>
      </c>
      <c r="L21" s="168" t="s">
        <v>615</v>
      </c>
      <c r="M21" s="181">
        <v>13.0</v>
      </c>
      <c r="N21" s="169">
        <f t="shared" si="5"/>
        <v>8</v>
      </c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</row>
    <row r="22" ht="22.5" customHeight="1">
      <c r="A22" s="178">
        <v>18.0</v>
      </c>
      <c r="B22" s="165" t="s">
        <v>616</v>
      </c>
      <c r="C22" s="179">
        <v>10.0</v>
      </c>
      <c r="D22" s="166">
        <f t="shared" si="4"/>
        <v>8</v>
      </c>
      <c r="E22" s="163"/>
      <c r="F22" s="178">
        <v>20.0</v>
      </c>
      <c r="G22" s="165" t="s">
        <v>616</v>
      </c>
      <c r="H22" s="179">
        <v>10.0</v>
      </c>
      <c r="I22" s="166">
        <f t="shared" si="6"/>
        <v>10</v>
      </c>
      <c r="J22" s="163"/>
      <c r="K22" s="178">
        <v>21.0</v>
      </c>
      <c r="L22" s="165" t="s">
        <v>616</v>
      </c>
      <c r="M22" s="179">
        <v>10.0</v>
      </c>
      <c r="N22" s="166">
        <f t="shared" si="5"/>
        <v>11</v>
      </c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</row>
    <row r="23" ht="22.5" customHeight="1">
      <c r="A23" s="183">
        <v>22.0</v>
      </c>
      <c r="B23" s="184" t="s">
        <v>619</v>
      </c>
      <c r="C23" s="184">
        <v>0.0</v>
      </c>
      <c r="D23" s="166">
        <f t="shared" si="4"/>
        <v>22</v>
      </c>
      <c r="E23" s="163"/>
      <c r="F23" s="183">
        <v>20.0</v>
      </c>
      <c r="G23" s="184" t="s">
        <v>619</v>
      </c>
      <c r="H23" s="184">
        <v>0.0</v>
      </c>
      <c r="I23" s="185">
        <f t="shared" si="6"/>
        <v>20</v>
      </c>
      <c r="J23" s="163"/>
      <c r="K23" s="178">
        <v>21.0</v>
      </c>
      <c r="L23" s="184" t="s">
        <v>619</v>
      </c>
      <c r="M23" s="184">
        <v>5.0</v>
      </c>
      <c r="N23" s="186">
        <f t="shared" si="5"/>
        <v>16</v>
      </c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</row>
    <row r="24" ht="22.5" customHeight="1">
      <c r="A24" s="187">
        <v>8.0</v>
      </c>
      <c r="B24" s="188" t="s">
        <v>620</v>
      </c>
      <c r="C24" s="188">
        <v>0.0</v>
      </c>
      <c r="D24" s="166">
        <f t="shared" si="4"/>
        <v>8</v>
      </c>
      <c r="E24" s="163"/>
      <c r="F24" s="187">
        <v>20.0</v>
      </c>
      <c r="G24" s="188" t="s">
        <v>620</v>
      </c>
      <c r="H24" s="188">
        <v>2.0</v>
      </c>
      <c r="I24" s="185">
        <f t="shared" si="6"/>
        <v>18</v>
      </c>
      <c r="J24" s="163"/>
      <c r="K24" s="178">
        <v>21.0</v>
      </c>
      <c r="L24" s="188" t="s">
        <v>620</v>
      </c>
      <c r="M24" s="188">
        <v>2.0</v>
      </c>
      <c r="N24" s="186">
        <f t="shared" si="5"/>
        <v>19</v>
      </c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</row>
    <row r="25" ht="22.5" customHeight="1">
      <c r="A25" s="171">
        <f>SUM(ABRIL[Dias úteis])</f>
        <v>146</v>
      </c>
      <c r="B25" s="172" t="s">
        <v>617</v>
      </c>
      <c r="C25" s="172">
        <f>SUM(ABRIL[Dias Ministrando])</f>
        <v>102</v>
      </c>
      <c r="D25" s="173">
        <f>SUM(ABRIL[Outras atividades])</f>
        <v>44</v>
      </c>
      <c r="E25" s="163"/>
      <c r="F25" s="171">
        <f>SUM(MAIO[Dias úteis])</f>
        <v>180</v>
      </c>
      <c r="G25" s="172" t="s">
        <v>617</v>
      </c>
      <c r="H25" s="172">
        <f>SUM(MAIO[Dias Ministrando])</f>
        <v>102</v>
      </c>
      <c r="I25" s="173">
        <f>SUM(MAIO[Outras atividades])</f>
        <v>78</v>
      </c>
      <c r="J25" s="163"/>
      <c r="K25" s="171">
        <f>SUM(JUNHO[Dias úteis])</f>
        <v>175</v>
      </c>
      <c r="L25" s="172" t="s">
        <v>617</v>
      </c>
      <c r="M25" s="172">
        <f>SUM(JUNHO[Dias Ministrando])</f>
        <v>98</v>
      </c>
      <c r="N25" s="173">
        <f>SUM(JUNHO[Outras atividades])</f>
        <v>77</v>
      </c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</row>
    <row r="26">
      <c r="A26" s="163"/>
      <c r="B26" s="163"/>
      <c r="C26" s="174">
        <f>ABRIL[[#TOTALS],[Dias Ministrando]]/ABRIL[[#TOTALS],[Dias úteis]]</f>
        <v>0.698630137</v>
      </c>
      <c r="D26" s="174">
        <f>ABRIL[[#TOTALS],[Outras atividades]]/ABRIL[[#TOTALS],[Dias úteis]]</f>
        <v>0.301369863</v>
      </c>
      <c r="E26" s="163"/>
      <c r="F26" s="163"/>
      <c r="G26" s="163"/>
      <c r="H26" s="174">
        <f>MAIO[[#TOTALS],[Dias Ministrando]]/MAIO[[#TOTALS],[Dias úteis]]</f>
        <v>0.5666666667</v>
      </c>
      <c r="I26" s="174">
        <f>MAIO[[#TOTALS],[Outras atividades]]/MAIO[[#TOTALS],[Dias úteis]]</f>
        <v>0.4333333333</v>
      </c>
      <c r="J26" s="163"/>
      <c r="K26" s="163"/>
      <c r="L26" s="163"/>
      <c r="M26" s="174">
        <f>JUNHO[[#TOTALS],[Dias Ministrando]]/JUNHO[[#TOTALS],[Dias úteis]]</f>
        <v>0.56</v>
      </c>
      <c r="N26" s="174">
        <f>JUNHO[[#TOTALS],[Outras atividades]]/JUNHO[[#TOTALS],[Dias úteis]]</f>
        <v>0.44</v>
      </c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</row>
    <row r="27">
      <c r="A27" s="175" t="s">
        <v>621</v>
      </c>
      <c r="B27" s="176">
        <f>AVERAGE(C26,H26,M26)</f>
        <v>0.6084322679</v>
      </c>
      <c r="C27" s="177"/>
      <c r="D27" s="177"/>
      <c r="E27" s="163"/>
      <c r="F27" s="163"/>
      <c r="G27" s="163"/>
      <c r="H27" s="163"/>
      <c r="I27" s="177"/>
      <c r="J27" s="163"/>
      <c r="K27" s="163"/>
      <c r="L27" s="163"/>
      <c r="M27" s="163"/>
      <c r="N27" s="177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</row>
    <row r="28">
      <c r="A28" s="163"/>
      <c r="B28" s="163"/>
      <c r="C28" s="177"/>
      <c r="D28" s="177"/>
      <c r="E28" s="163"/>
      <c r="F28" s="163"/>
      <c r="G28" s="163"/>
      <c r="H28" s="163"/>
      <c r="I28" s="177"/>
      <c r="J28" s="163"/>
      <c r="K28" s="163"/>
      <c r="L28" s="163"/>
      <c r="M28" s="163"/>
      <c r="N28" s="177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</row>
    <row r="29">
      <c r="A29" s="163"/>
      <c r="B29" s="163"/>
      <c r="C29" s="177"/>
      <c r="D29" s="177"/>
      <c r="E29" s="163"/>
      <c r="F29" s="163"/>
      <c r="G29" s="163"/>
      <c r="H29" s="163"/>
      <c r="I29" s="177"/>
      <c r="J29" s="163"/>
      <c r="K29" s="163"/>
      <c r="L29" s="163"/>
      <c r="M29" s="163"/>
      <c r="N29" s="177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</row>
    <row r="30">
      <c r="A30" s="163"/>
      <c r="B30" s="163"/>
      <c r="C30" s="177"/>
      <c r="D30" s="177"/>
      <c r="E30" s="163"/>
      <c r="F30" s="163"/>
      <c r="G30" s="163"/>
      <c r="H30" s="163"/>
      <c r="I30" s="177"/>
      <c r="J30" s="163"/>
      <c r="K30" s="163"/>
      <c r="L30" s="163"/>
      <c r="M30" s="163"/>
      <c r="N30" s="177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</row>
    <row r="31" ht="22.5" customHeight="1">
      <c r="A31" s="162" t="s">
        <v>606</v>
      </c>
      <c r="B31" s="162" t="s">
        <v>607</v>
      </c>
      <c r="C31" s="162" t="s">
        <v>608</v>
      </c>
      <c r="D31" s="162" t="s">
        <v>609</v>
      </c>
      <c r="E31" s="163"/>
      <c r="F31" s="162" t="s">
        <v>606</v>
      </c>
      <c r="G31" s="162" t="s">
        <v>610</v>
      </c>
      <c r="H31" s="162" t="s">
        <v>608</v>
      </c>
      <c r="I31" s="162" t="s">
        <v>609</v>
      </c>
      <c r="J31" s="163"/>
      <c r="K31" s="162" t="s">
        <v>606</v>
      </c>
      <c r="L31" s="162" t="s">
        <v>607</v>
      </c>
      <c r="M31" s="162" t="s">
        <v>608</v>
      </c>
      <c r="N31" s="162" t="s">
        <v>609</v>
      </c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</row>
    <row r="32" ht="22.5" customHeight="1">
      <c r="A32" s="178">
        <v>13.0</v>
      </c>
      <c r="B32" s="165" t="s">
        <v>610</v>
      </c>
      <c r="C32" s="179">
        <v>13.0</v>
      </c>
      <c r="D32" s="166">
        <f t="shared" ref="D32:D40" si="7">A32-C32</f>
        <v>0</v>
      </c>
      <c r="E32" s="163"/>
      <c r="F32" s="178">
        <v>21.0</v>
      </c>
      <c r="G32" s="165" t="s">
        <v>610</v>
      </c>
      <c r="H32" s="179">
        <v>21.0</v>
      </c>
      <c r="I32" s="166">
        <f t="shared" ref="I32:I40" si="8">F32-H32</f>
        <v>0</v>
      </c>
      <c r="J32" s="163"/>
      <c r="K32" s="178">
        <v>21.0</v>
      </c>
      <c r="L32" s="165" t="s">
        <v>610</v>
      </c>
      <c r="M32" s="179">
        <v>21.0</v>
      </c>
      <c r="N32" s="166">
        <f t="shared" ref="N32:N40" si="9">K32-M32</f>
        <v>0</v>
      </c>
      <c r="O32" s="163"/>
      <c r="P32" s="170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</row>
    <row r="33" ht="22.5" customHeight="1">
      <c r="A33" s="180">
        <v>9.0</v>
      </c>
      <c r="B33" s="168" t="s">
        <v>611</v>
      </c>
      <c r="C33" s="181">
        <v>7.0</v>
      </c>
      <c r="D33" s="166">
        <f t="shared" si="7"/>
        <v>2</v>
      </c>
      <c r="E33" s="163"/>
      <c r="F33" s="180">
        <v>14.0</v>
      </c>
      <c r="G33" s="168" t="s">
        <v>611</v>
      </c>
      <c r="H33" s="181">
        <v>14.0</v>
      </c>
      <c r="I33" s="169">
        <f t="shared" si="8"/>
        <v>0</v>
      </c>
      <c r="J33" s="163"/>
      <c r="K33" s="180">
        <v>21.0</v>
      </c>
      <c r="L33" s="168" t="s">
        <v>611</v>
      </c>
      <c r="M33" s="181">
        <v>21.0</v>
      </c>
      <c r="N33" s="166">
        <f t="shared" si="9"/>
        <v>0</v>
      </c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</row>
    <row r="34" ht="22.5" customHeight="1">
      <c r="A34" s="178">
        <v>22.0</v>
      </c>
      <c r="B34" s="165" t="s">
        <v>612</v>
      </c>
      <c r="C34" s="179">
        <v>16.0</v>
      </c>
      <c r="D34" s="166">
        <f t="shared" si="7"/>
        <v>6</v>
      </c>
      <c r="E34" s="163"/>
      <c r="F34" s="178">
        <v>21.0</v>
      </c>
      <c r="G34" s="165" t="s">
        <v>612</v>
      </c>
      <c r="H34" s="179">
        <v>10.0</v>
      </c>
      <c r="I34" s="166">
        <f t="shared" si="8"/>
        <v>11</v>
      </c>
      <c r="J34" s="163"/>
      <c r="K34" s="178">
        <v>18.0</v>
      </c>
      <c r="L34" s="165" t="s">
        <v>612</v>
      </c>
      <c r="M34" s="179">
        <v>17.0</v>
      </c>
      <c r="N34" s="166">
        <f t="shared" si="9"/>
        <v>1</v>
      </c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</row>
    <row r="35" ht="22.5" customHeight="1">
      <c r="A35" s="180">
        <v>22.0</v>
      </c>
      <c r="B35" s="168" t="s">
        <v>613</v>
      </c>
      <c r="C35" s="181">
        <v>18.0</v>
      </c>
      <c r="D35" s="166">
        <f t="shared" si="7"/>
        <v>4</v>
      </c>
      <c r="E35" s="163"/>
      <c r="F35" s="180">
        <v>21.0</v>
      </c>
      <c r="G35" s="168" t="s">
        <v>613</v>
      </c>
      <c r="H35" s="181">
        <v>17.0</v>
      </c>
      <c r="I35" s="169">
        <f t="shared" si="8"/>
        <v>4</v>
      </c>
      <c r="J35" s="163"/>
      <c r="K35" s="180">
        <v>8.0</v>
      </c>
      <c r="L35" s="168" t="s">
        <v>613</v>
      </c>
      <c r="M35" s="181">
        <v>5.0</v>
      </c>
      <c r="N35" s="166">
        <f t="shared" si="9"/>
        <v>3</v>
      </c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</row>
    <row r="36" ht="22.5" customHeight="1">
      <c r="A36" s="178">
        <v>22.0</v>
      </c>
      <c r="B36" s="165" t="s">
        <v>614</v>
      </c>
      <c r="C36" s="179">
        <v>22.0</v>
      </c>
      <c r="D36" s="166">
        <f t="shared" si="7"/>
        <v>0</v>
      </c>
      <c r="E36" s="163"/>
      <c r="F36" s="178">
        <v>21.0</v>
      </c>
      <c r="G36" s="165" t="s">
        <v>614</v>
      </c>
      <c r="H36" s="179">
        <v>7.0</v>
      </c>
      <c r="I36" s="166">
        <f t="shared" si="8"/>
        <v>14</v>
      </c>
      <c r="J36" s="163"/>
      <c r="K36" s="178">
        <v>21.0</v>
      </c>
      <c r="L36" s="165" t="s">
        <v>614</v>
      </c>
      <c r="M36" s="179">
        <v>14.0</v>
      </c>
      <c r="N36" s="166">
        <f t="shared" si="9"/>
        <v>7</v>
      </c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</row>
    <row r="37" ht="22.5" customHeight="1">
      <c r="A37" s="180">
        <v>23.0</v>
      </c>
      <c r="B37" s="168" t="s">
        <v>615</v>
      </c>
      <c r="C37" s="181">
        <v>19.0</v>
      </c>
      <c r="D37" s="166">
        <f t="shared" si="7"/>
        <v>4</v>
      </c>
      <c r="E37" s="163"/>
      <c r="F37" s="180">
        <v>21.0</v>
      </c>
      <c r="G37" s="168" t="s">
        <v>615</v>
      </c>
      <c r="H37" s="181">
        <v>20.0</v>
      </c>
      <c r="I37" s="169">
        <f t="shared" si="8"/>
        <v>1</v>
      </c>
      <c r="J37" s="163"/>
      <c r="K37" s="180">
        <v>21.0</v>
      </c>
      <c r="L37" s="168" t="s">
        <v>615</v>
      </c>
      <c r="M37" s="181">
        <v>20.0</v>
      </c>
      <c r="N37" s="166">
        <f t="shared" si="9"/>
        <v>1</v>
      </c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</row>
    <row r="38" ht="22.5" customHeight="1">
      <c r="A38" s="178">
        <v>23.0</v>
      </c>
      <c r="B38" s="165" t="s">
        <v>616</v>
      </c>
      <c r="C38" s="179">
        <v>10.0</v>
      </c>
      <c r="D38" s="166">
        <f t="shared" si="7"/>
        <v>13</v>
      </c>
      <c r="E38" s="163"/>
      <c r="F38" s="178">
        <v>20.0</v>
      </c>
      <c r="G38" s="165" t="s">
        <v>616</v>
      </c>
      <c r="H38" s="179">
        <v>12.0</v>
      </c>
      <c r="I38" s="166">
        <f t="shared" si="8"/>
        <v>8</v>
      </c>
      <c r="J38" s="163"/>
      <c r="K38" s="178">
        <v>22.0</v>
      </c>
      <c r="L38" s="165" t="s">
        <v>616</v>
      </c>
      <c r="M38" s="179">
        <v>11.0</v>
      </c>
      <c r="N38" s="166">
        <f t="shared" si="9"/>
        <v>11</v>
      </c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</row>
    <row r="39" ht="22.5" customHeight="1">
      <c r="A39" s="183">
        <v>23.0</v>
      </c>
      <c r="B39" s="184" t="s">
        <v>619</v>
      </c>
      <c r="C39" s="184">
        <v>11.0</v>
      </c>
      <c r="D39" s="166">
        <f t="shared" si="7"/>
        <v>12</v>
      </c>
      <c r="E39" s="163"/>
      <c r="F39" s="183">
        <v>21.0</v>
      </c>
      <c r="G39" s="184" t="s">
        <v>619</v>
      </c>
      <c r="H39" s="184">
        <v>12.0</v>
      </c>
      <c r="I39" s="185">
        <f t="shared" si="8"/>
        <v>9</v>
      </c>
      <c r="J39" s="163"/>
      <c r="K39" s="183">
        <v>21.0</v>
      </c>
      <c r="L39" s="184" t="s">
        <v>619</v>
      </c>
      <c r="M39" s="184">
        <v>21.0</v>
      </c>
      <c r="N39" s="166">
        <f t="shared" si="9"/>
        <v>0</v>
      </c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</row>
    <row r="40" ht="22.5" customHeight="1">
      <c r="A40" s="183">
        <v>22.0</v>
      </c>
      <c r="B40" s="188" t="s">
        <v>620</v>
      </c>
      <c r="C40" s="184">
        <v>18.0</v>
      </c>
      <c r="D40" s="185">
        <f t="shared" si="7"/>
        <v>4</v>
      </c>
      <c r="E40" s="163"/>
      <c r="F40" s="183">
        <v>22.0</v>
      </c>
      <c r="G40" s="188" t="s">
        <v>620</v>
      </c>
      <c r="H40" s="184">
        <v>17.0</v>
      </c>
      <c r="I40" s="185">
        <f t="shared" si="8"/>
        <v>5</v>
      </c>
      <c r="J40" s="163"/>
      <c r="K40" s="183">
        <v>21.0</v>
      </c>
      <c r="L40" s="188" t="s">
        <v>620</v>
      </c>
      <c r="M40" s="184">
        <v>19.0</v>
      </c>
      <c r="N40" s="185">
        <f t="shared" si="9"/>
        <v>2</v>
      </c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</row>
    <row r="41" ht="22.5" customHeight="1">
      <c r="A41" s="171">
        <f>SUM(JULHO[Dias úteis])</f>
        <v>179</v>
      </c>
      <c r="B41" s="172" t="s">
        <v>617</v>
      </c>
      <c r="C41" s="172">
        <f>SUM(JULHO[Dias Ministrando])</f>
        <v>134</v>
      </c>
      <c r="D41" s="173">
        <f>SUM(JULHO[Outras atividades])</f>
        <v>45</v>
      </c>
      <c r="E41" s="163"/>
      <c r="F41" s="171">
        <f>SUM(AGOSTO[Dias úteis])</f>
        <v>182</v>
      </c>
      <c r="G41" s="172" t="s">
        <v>617</v>
      </c>
      <c r="H41" s="172">
        <f>SUM(AGOSTO[Dias Ministrando])</f>
        <v>130</v>
      </c>
      <c r="I41" s="173">
        <f>SUM(AGOSTO[Outras atividades])</f>
        <v>52</v>
      </c>
      <c r="J41" s="163"/>
      <c r="K41" s="171">
        <f>SUM(SETEMBRO[Dias úteis])</f>
        <v>174</v>
      </c>
      <c r="L41" s="172" t="s">
        <v>617</v>
      </c>
      <c r="M41" s="172">
        <f>SUM(SETEMBRO[Dias Ministrando])</f>
        <v>149</v>
      </c>
      <c r="N41" s="173">
        <f>SUM(SETEMBRO[Outras atividades])</f>
        <v>25</v>
      </c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</row>
    <row r="42">
      <c r="A42" s="163"/>
      <c r="B42" s="163"/>
      <c r="C42" s="174">
        <f>JULHO[[#TOTALS],[Dias Ministrando]]/JULHO[[#TOTALS],[Dias úteis]]</f>
        <v>0.748603352</v>
      </c>
      <c r="D42" s="174">
        <f>JULHO[[#TOTALS],[Outras atividades]]/JULHO[[#TOTALS],[Dias úteis]]</f>
        <v>0.251396648</v>
      </c>
      <c r="E42" s="163"/>
      <c r="F42" s="163"/>
      <c r="G42" s="163"/>
      <c r="H42" s="174">
        <f>AGOSTO[[#TOTALS],[Dias Ministrando]]/AGOSTO[[#TOTALS],[Dias úteis]]</f>
        <v>0.7142857143</v>
      </c>
      <c r="I42" s="174">
        <f>AGOSTO[[#TOTALS],[Outras atividades]]/AGOSTO[[#TOTALS],[Dias úteis]]</f>
        <v>0.2857142857</v>
      </c>
      <c r="J42" s="163"/>
      <c r="K42" s="163"/>
      <c r="L42" s="163"/>
      <c r="M42" s="174">
        <f>SETEMBRO[[#TOTALS],[Dias Ministrando]]/SETEMBRO[[#TOTALS],[Dias úteis]]</f>
        <v>0.8563218391</v>
      </c>
      <c r="N42" s="174">
        <f>SETEMBRO[[#TOTALS],[Outras atividades]]/SETEMBRO[[#TOTALS],[Dias úteis]]</f>
        <v>0.1436781609</v>
      </c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</row>
    <row r="43">
      <c r="A43" s="175" t="s">
        <v>622</v>
      </c>
      <c r="B43" s="176">
        <f>AVERAGE(C42,H42,M42)</f>
        <v>0.7730703018</v>
      </c>
      <c r="C43" s="177"/>
      <c r="D43" s="177"/>
      <c r="E43" s="163"/>
      <c r="F43" s="163"/>
      <c r="G43" s="163"/>
      <c r="H43" s="163"/>
      <c r="I43" s="177"/>
      <c r="J43" s="163"/>
      <c r="K43" s="163"/>
      <c r="L43" s="163"/>
      <c r="M43" s="163"/>
      <c r="N43" s="177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</row>
    <row r="44">
      <c r="A44" s="163"/>
      <c r="B44" s="163"/>
      <c r="C44" s="177"/>
      <c r="D44" s="177"/>
      <c r="E44" s="163"/>
      <c r="F44" s="163"/>
      <c r="G44" s="163"/>
      <c r="H44" s="163"/>
      <c r="I44" s="177"/>
      <c r="J44" s="163"/>
      <c r="K44" s="163"/>
      <c r="L44" s="163"/>
      <c r="M44" s="163"/>
      <c r="N44" s="177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</row>
    <row r="45">
      <c r="A45" s="163"/>
      <c r="B45" s="163"/>
      <c r="C45" s="177"/>
      <c r="D45" s="177"/>
      <c r="E45" s="163"/>
      <c r="F45" s="163"/>
      <c r="G45" s="163"/>
      <c r="H45" s="163"/>
      <c r="I45" s="177"/>
      <c r="J45" s="163"/>
      <c r="K45" s="163"/>
      <c r="L45" s="163"/>
      <c r="M45" s="163"/>
      <c r="N45" s="177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</row>
    <row r="46">
      <c r="A46" s="163"/>
      <c r="B46" s="163"/>
      <c r="C46" s="177"/>
      <c r="D46" s="177"/>
      <c r="E46" s="163"/>
      <c r="F46" s="163"/>
      <c r="G46" s="163"/>
      <c r="H46" s="163"/>
      <c r="I46" s="177"/>
      <c r="J46" s="163"/>
      <c r="K46" s="163"/>
      <c r="L46" s="163"/>
      <c r="M46" s="163"/>
      <c r="N46" s="177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</row>
    <row r="47" ht="22.5" customHeight="1">
      <c r="A47" s="162" t="s">
        <v>606</v>
      </c>
      <c r="B47" s="189" t="s">
        <v>607</v>
      </c>
      <c r="C47" s="162" t="s">
        <v>608</v>
      </c>
      <c r="D47" s="189" t="s">
        <v>609</v>
      </c>
      <c r="E47" s="190"/>
      <c r="F47" s="162" t="s">
        <v>606</v>
      </c>
      <c r="G47" s="189" t="s">
        <v>610</v>
      </c>
      <c r="H47" s="162" t="s">
        <v>608</v>
      </c>
      <c r="I47" s="189" t="s">
        <v>609</v>
      </c>
      <c r="J47" s="190"/>
      <c r="K47" s="162" t="s">
        <v>606</v>
      </c>
      <c r="L47" s="189" t="s">
        <v>607</v>
      </c>
      <c r="M47" s="162" t="s">
        <v>608</v>
      </c>
      <c r="N47" s="189" t="s">
        <v>609</v>
      </c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</row>
    <row r="48" ht="22.5" customHeight="1">
      <c r="A48" s="191"/>
      <c r="B48" s="192" t="s">
        <v>610</v>
      </c>
      <c r="C48" s="193"/>
      <c r="D48" s="194">
        <f t="shared" ref="D48:D58" si="10">A48-C48</f>
        <v>0</v>
      </c>
      <c r="E48" s="190"/>
      <c r="F48" s="191"/>
      <c r="G48" s="192" t="s">
        <v>610</v>
      </c>
      <c r="H48" s="195"/>
      <c r="I48" s="194">
        <f t="shared" ref="I48:I58" si="11">F48-H48</f>
        <v>0</v>
      </c>
      <c r="J48" s="190"/>
      <c r="K48" s="191"/>
      <c r="L48" s="192" t="s">
        <v>610</v>
      </c>
      <c r="M48" s="195"/>
      <c r="N48" s="194">
        <f t="shared" ref="N48:N58" si="12">K48-M48</f>
        <v>0</v>
      </c>
      <c r="O48" s="163"/>
      <c r="P48" s="170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</row>
    <row r="49" ht="22.5" customHeight="1">
      <c r="A49" s="196"/>
      <c r="B49" s="197" t="s">
        <v>611</v>
      </c>
      <c r="C49" s="198"/>
      <c r="D49" s="199">
        <f t="shared" si="10"/>
        <v>0</v>
      </c>
      <c r="E49" s="190"/>
      <c r="F49" s="196"/>
      <c r="G49" s="197" t="s">
        <v>611</v>
      </c>
      <c r="H49" s="200"/>
      <c r="I49" s="199">
        <f t="shared" si="11"/>
        <v>0</v>
      </c>
      <c r="J49" s="190"/>
      <c r="K49" s="196"/>
      <c r="L49" s="197" t="s">
        <v>611</v>
      </c>
      <c r="M49" s="200"/>
      <c r="N49" s="199">
        <f t="shared" si="12"/>
        <v>0</v>
      </c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</row>
    <row r="50" ht="22.5" customHeight="1">
      <c r="A50" s="191"/>
      <c r="B50" s="192" t="s">
        <v>612</v>
      </c>
      <c r="C50" s="193"/>
      <c r="D50" s="194">
        <f t="shared" si="10"/>
        <v>0</v>
      </c>
      <c r="E50" s="190"/>
      <c r="F50" s="191"/>
      <c r="G50" s="192" t="s">
        <v>612</v>
      </c>
      <c r="H50" s="195"/>
      <c r="I50" s="194">
        <f t="shared" si="11"/>
        <v>0</v>
      </c>
      <c r="J50" s="190"/>
      <c r="K50" s="191"/>
      <c r="L50" s="192" t="s">
        <v>612</v>
      </c>
      <c r="M50" s="195"/>
      <c r="N50" s="194">
        <f t="shared" si="12"/>
        <v>0</v>
      </c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</row>
    <row r="51" ht="22.5" customHeight="1">
      <c r="A51" s="196"/>
      <c r="B51" s="197" t="s">
        <v>613</v>
      </c>
      <c r="C51" s="198"/>
      <c r="D51" s="199">
        <f t="shared" si="10"/>
        <v>0</v>
      </c>
      <c r="E51" s="190"/>
      <c r="F51" s="196"/>
      <c r="G51" s="197" t="s">
        <v>613</v>
      </c>
      <c r="H51" s="200"/>
      <c r="I51" s="199">
        <f t="shared" si="11"/>
        <v>0</v>
      </c>
      <c r="J51" s="190"/>
      <c r="K51" s="196"/>
      <c r="L51" s="197" t="s">
        <v>613</v>
      </c>
      <c r="M51" s="200"/>
      <c r="N51" s="199">
        <f t="shared" si="12"/>
        <v>0</v>
      </c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</row>
    <row r="52" ht="22.5" customHeight="1">
      <c r="A52" s="191"/>
      <c r="B52" s="192" t="s">
        <v>614</v>
      </c>
      <c r="C52" s="193"/>
      <c r="D52" s="194">
        <f t="shared" si="10"/>
        <v>0</v>
      </c>
      <c r="E52" s="190"/>
      <c r="F52" s="201"/>
      <c r="G52" s="192" t="s">
        <v>614</v>
      </c>
      <c r="H52" s="202"/>
      <c r="I52" s="203">
        <f t="shared" si="11"/>
        <v>0</v>
      </c>
      <c r="J52" s="190"/>
      <c r="K52" s="201"/>
      <c r="L52" s="192" t="s">
        <v>614</v>
      </c>
      <c r="M52" s="195"/>
      <c r="N52" s="194">
        <f t="shared" si="12"/>
        <v>0</v>
      </c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</row>
    <row r="53" ht="22.5" customHeight="1">
      <c r="A53" s="196"/>
      <c r="B53" s="197" t="s">
        <v>615</v>
      </c>
      <c r="C53" s="198"/>
      <c r="D53" s="199">
        <f t="shared" si="10"/>
        <v>0</v>
      </c>
      <c r="E53" s="190"/>
      <c r="F53" s="196"/>
      <c r="G53" s="197" t="s">
        <v>615</v>
      </c>
      <c r="H53" s="200"/>
      <c r="I53" s="199">
        <f t="shared" si="11"/>
        <v>0</v>
      </c>
      <c r="J53" s="190"/>
      <c r="K53" s="196"/>
      <c r="L53" s="197" t="s">
        <v>615</v>
      </c>
      <c r="M53" s="200"/>
      <c r="N53" s="199">
        <f t="shared" si="12"/>
        <v>0</v>
      </c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ht="22.5" customHeight="1">
      <c r="A54" s="191"/>
      <c r="B54" s="192" t="s">
        <v>616</v>
      </c>
      <c r="C54" s="204"/>
      <c r="D54" s="203">
        <f t="shared" si="10"/>
        <v>0</v>
      </c>
      <c r="E54" s="190"/>
      <c r="F54" s="191"/>
      <c r="G54" s="192" t="s">
        <v>616</v>
      </c>
      <c r="H54" s="195"/>
      <c r="I54" s="194">
        <f t="shared" si="11"/>
        <v>0</v>
      </c>
      <c r="J54" s="190"/>
      <c r="K54" s="191"/>
      <c r="L54" s="192" t="s">
        <v>616</v>
      </c>
      <c r="M54" s="195"/>
      <c r="N54" s="203">
        <f t="shared" si="12"/>
        <v>0</v>
      </c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ht="22.5" customHeight="1">
      <c r="A55" s="205"/>
      <c r="B55" s="197" t="s">
        <v>619</v>
      </c>
      <c r="C55" s="198"/>
      <c r="D55" s="199">
        <f t="shared" si="10"/>
        <v>0</v>
      </c>
      <c r="E55" s="190"/>
      <c r="F55" s="196"/>
      <c r="G55" s="197" t="s">
        <v>619</v>
      </c>
      <c r="H55" s="200"/>
      <c r="I55" s="199">
        <f t="shared" si="11"/>
        <v>0</v>
      </c>
      <c r="J55" s="190"/>
      <c r="K55" s="196"/>
      <c r="L55" s="197" t="s">
        <v>619</v>
      </c>
      <c r="M55" s="206"/>
      <c r="N55" s="199">
        <f t="shared" si="12"/>
        <v>0</v>
      </c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</row>
    <row r="56" ht="22.5" customHeight="1">
      <c r="A56" s="207"/>
      <c r="B56" s="188" t="s">
        <v>620</v>
      </c>
      <c r="C56" s="208"/>
      <c r="D56" s="209">
        <f t="shared" si="10"/>
        <v>0</v>
      </c>
      <c r="E56" s="190"/>
      <c r="F56" s="210"/>
      <c r="G56" s="188" t="s">
        <v>620</v>
      </c>
      <c r="H56" s="211"/>
      <c r="I56" s="209">
        <f t="shared" si="11"/>
        <v>0</v>
      </c>
      <c r="J56" s="190"/>
      <c r="K56" s="210"/>
      <c r="L56" s="188" t="s">
        <v>620</v>
      </c>
      <c r="M56" s="212"/>
      <c r="N56" s="209">
        <f t="shared" si="12"/>
        <v>0</v>
      </c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</row>
    <row r="57" ht="22.5" customHeight="1">
      <c r="A57" s="207"/>
      <c r="B57" s="188" t="s">
        <v>623</v>
      </c>
      <c r="C57" s="208"/>
      <c r="D57" s="209">
        <f t="shared" si="10"/>
        <v>0</v>
      </c>
      <c r="E57" s="190"/>
      <c r="F57" s="210"/>
      <c r="G57" s="188" t="s">
        <v>623</v>
      </c>
      <c r="H57" s="211"/>
      <c r="I57" s="209">
        <f t="shared" si="11"/>
        <v>0</v>
      </c>
      <c r="J57" s="190"/>
      <c r="K57" s="210"/>
      <c r="L57" s="188" t="s">
        <v>623</v>
      </c>
      <c r="M57" s="212"/>
      <c r="N57" s="209">
        <f t="shared" si="12"/>
        <v>0</v>
      </c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ht="22.5" customHeight="1">
      <c r="A58" s="207"/>
      <c r="B58" s="188" t="s">
        <v>624</v>
      </c>
      <c r="C58" s="208"/>
      <c r="D58" s="209">
        <f t="shared" si="10"/>
        <v>0</v>
      </c>
      <c r="E58" s="190"/>
      <c r="F58" s="210"/>
      <c r="G58" s="188" t="s">
        <v>624</v>
      </c>
      <c r="H58" s="211"/>
      <c r="I58" s="209">
        <f t="shared" si="11"/>
        <v>0</v>
      </c>
      <c r="J58" s="190"/>
      <c r="K58" s="210"/>
      <c r="L58" s="188" t="s">
        <v>624</v>
      </c>
      <c r="M58" s="212"/>
      <c r="N58" s="209">
        <f t="shared" si="12"/>
        <v>0</v>
      </c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ht="22.5" customHeight="1">
      <c r="A59" s="213">
        <f>SUM(OUTUBRO[Dias úteis])</f>
        <v>0</v>
      </c>
      <c r="B59" s="214" t="s">
        <v>617</v>
      </c>
      <c r="C59" s="214">
        <f>SUM(OUTUBRO[Dias Ministrando])</f>
        <v>0</v>
      </c>
      <c r="D59" s="215">
        <f>SUM(OUTUBRO[Outras atividades])</f>
        <v>0</v>
      </c>
      <c r="E59" s="190"/>
      <c r="F59" s="216">
        <f>SUM(NOVEMBRO[Dias úteis])</f>
        <v>0</v>
      </c>
      <c r="G59" s="214" t="s">
        <v>617</v>
      </c>
      <c r="H59" s="214">
        <f>SUM(NOVEMBRO[Dias Ministrando])</f>
        <v>0</v>
      </c>
      <c r="I59" s="215">
        <f>SUM(NOVEMBRO[Outras atividades])</f>
        <v>0</v>
      </c>
      <c r="J59" s="190"/>
      <c r="K59" s="216">
        <f>SUM(DEZEMBRO[Dias úteis])</f>
        <v>0</v>
      </c>
      <c r="L59" s="214" t="s">
        <v>617</v>
      </c>
      <c r="M59" s="214">
        <f>SUM(DEZEMBRO[Dias Ministrando])</f>
        <v>0</v>
      </c>
      <c r="N59" s="215">
        <f>SUM(DEZEMBRO[Outras atividades])</f>
        <v>0</v>
      </c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</row>
    <row r="60">
      <c r="A60" s="163"/>
      <c r="B60" s="163"/>
      <c r="C60" s="174" t="str">
        <f>OUTUBRO[[#TOTALS],[Dias Ministrando]]/OUTUBRO[[#TOTALS],[Dias úteis]]</f>
        <v>#DIV/0!</v>
      </c>
      <c r="D60" s="174" t="str">
        <f>OUTUBRO[[#TOTALS],[Outras atividades]]/OUTUBRO[[#TOTALS],[Dias úteis]]</f>
        <v>#DIV/0!</v>
      </c>
      <c r="E60" s="163"/>
      <c r="F60" s="163"/>
      <c r="G60" s="163"/>
      <c r="H60" s="174" t="str">
        <f>NOVEMBRO[[#TOTALS],[Dias Ministrando]]/NOVEMBRO[[#TOTALS],[Dias úteis]]</f>
        <v>#DIV/0!</v>
      </c>
      <c r="I60" s="174" t="str">
        <f>NOVEMBRO[[#TOTALS],[Outras atividades]]/NOVEMBRO[[#TOTALS],[Dias úteis]]</f>
        <v>#DIV/0!</v>
      </c>
      <c r="J60" s="163"/>
      <c r="K60" s="163"/>
      <c r="L60" s="163"/>
      <c r="M60" s="174" t="str">
        <f>DEZEMBRO[[#TOTALS],[Dias Ministrando]]/DEZEMBRO[[#TOTALS],[Dias úteis]]</f>
        <v>#DIV/0!</v>
      </c>
      <c r="N60" s="174" t="str">
        <f>DEZEMBRO[[#TOTALS],[Outras atividades]]/DEZEMBRO[[#TOTALS],[Dias úteis]]</f>
        <v>#DIV/0!</v>
      </c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</row>
    <row r="61">
      <c r="A61" s="175" t="s">
        <v>625</v>
      </c>
      <c r="B61" s="217" t="str">
        <f>AVERAGE(C60,H60,M60)</f>
        <v>#DIV/0!</v>
      </c>
      <c r="C61" s="177"/>
      <c r="D61" s="177"/>
      <c r="E61" s="163"/>
      <c r="F61" s="163"/>
      <c r="G61" s="163"/>
      <c r="H61" s="163"/>
      <c r="I61" s="177"/>
      <c r="J61" s="163"/>
      <c r="K61" s="163"/>
      <c r="L61" s="163"/>
      <c r="M61" s="163"/>
      <c r="N61" s="177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</row>
    <row r="62">
      <c r="A62" s="163"/>
      <c r="B62" s="163"/>
      <c r="C62" s="177"/>
      <c r="D62" s="177"/>
      <c r="E62" s="163"/>
      <c r="F62" s="163"/>
      <c r="G62" s="163"/>
      <c r="H62" s="163"/>
      <c r="I62" s="177"/>
      <c r="J62" s="163"/>
      <c r="K62" s="163"/>
      <c r="L62" s="163"/>
      <c r="M62" s="163"/>
      <c r="N62" s="177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</row>
    <row r="63">
      <c r="A63" s="163"/>
      <c r="B63" s="163"/>
      <c r="C63" s="177"/>
      <c r="D63" s="177"/>
      <c r="E63" s="163"/>
      <c r="F63" s="163"/>
      <c r="G63" s="163"/>
      <c r="H63" s="163"/>
      <c r="I63" s="177"/>
      <c r="J63" s="163"/>
      <c r="K63" s="163"/>
      <c r="L63" s="163"/>
      <c r="M63" s="163"/>
      <c r="N63" s="177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</row>
    <row r="64">
      <c r="A64" s="163"/>
      <c r="B64" s="163"/>
      <c r="C64" s="177"/>
      <c r="D64" s="177"/>
      <c r="E64" s="163"/>
      <c r="F64" s="163"/>
      <c r="G64" s="163"/>
      <c r="H64" s="163"/>
      <c r="I64" s="177"/>
      <c r="J64" s="163"/>
      <c r="K64" s="163"/>
      <c r="L64" s="163"/>
      <c r="M64" s="163"/>
      <c r="N64" s="177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</row>
    <row r="65">
      <c r="A65" s="163"/>
      <c r="B65" s="163"/>
      <c r="C65" s="177"/>
      <c r="D65" s="177"/>
      <c r="E65" s="163"/>
      <c r="F65" s="163"/>
      <c r="G65" s="163"/>
      <c r="H65" s="163"/>
      <c r="I65" s="177"/>
      <c r="J65" s="163"/>
      <c r="K65" s="163"/>
      <c r="L65" s="163"/>
      <c r="M65" s="163"/>
      <c r="N65" s="177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</row>
    <row r="66">
      <c r="A66" s="163"/>
      <c r="B66" s="163"/>
      <c r="C66" s="177"/>
      <c r="D66" s="177"/>
      <c r="E66" s="163"/>
      <c r="F66" s="163"/>
      <c r="G66" s="163"/>
      <c r="H66" s="163"/>
      <c r="I66" s="177"/>
      <c r="J66" s="163"/>
      <c r="K66" s="163"/>
      <c r="L66" s="163"/>
      <c r="M66" s="163"/>
      <c r="N66" s="177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</row>
    <row r="67">
      <c r="A67" s="163"/>
      <c r="B67" s="163"/>
      <c r="C67" s="177"/>
      <c r="D67" s="177"/>
      <c r="E67" s="163"/>
      <c r="F67" s="163"/>
      <c r="G67" s="163"/>
      <c r="H67" s="163"/>
      <c r="I67" s="177"/>
      <c r="J67" s="163"/>
      <c r="K67" s="163"/>
      <c r="L67" s="163"/>
      <c r="M67" s="163"/>
      <c r="N67" s="177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</row>
    <row r="68">
      <c r="A68" s="163"/>
      <c r="B68" s="163"/>
      <c r="C68" s="177"/>
      <c r="D68" s="177"/>
      <c r="E68" s="163"/>
      <c r="F68" s="163"/>
      <c r="G68" s="163"/>
      <c r="H68" s="163"/>
      <c r="I68" s="177"/>
      <c r="J68" s="163"/>
      <c r="K68" s="163"/>
      <c r="L68" s="163"/>
      <c r="M68" s="163"/>
      <c r="N68" s="177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</row>
    <row r="69">
      <c r="A69" s="163"/>
      <c r="B69" s="163"/>
      <c r="C69" s="177"/>
      <c r="D69" s="177"/>
      <c r="E69" s="163"/>
      <c r="F69" s="163"/>
      <c r="G69" s="163"/>
      <c r="H69" s="163"/>
      <c r="I69" s="177"/>
      <c r="J69" s="163"/>
      <c r="K69" s="163"/>
      <c r="L69" s="163"/>
      <c r="M69" s="163"/>
      <c r="N69" s="177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</row>
    <row r="70">
      <c r="A70" s="163"/>
      <c r="B70" s="163"/>
      <c r="C70" s="177"/>
      <c r="D70" s="177"/>
      <c r="E70" s="163"/>
      <c r="F70" s="163"/>
      <c r="G70" s="163"/>
      <c r="H70" s="163"/>
      <c r="I70" s="177"/>
      <c r="J70" s="163"/>
      <c r="K70" s="163"/>
      <c r="L70" s="163"/>
      <c r="M70" s="163"/>
      <c r="N70" s="177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</row>
    <row r="71">
      <c r="A71" s="163"/>
      <c r="B71" s="163"/>
      <c r="C71" s="177"/>
      <c r="D71" s="177"/>
      <c r="E71" s="163"/>
      <c r="F71" s="163"/>
      <c r="G71" s="163"/>
      <c r="H71" s="163"/>
      <c r="I71" s="177"/>
      <c r="J71" s="163"/>
      <c r="K71" s="163"/>
      <c r="L71" s="163"/>
      <c r="M71" s="163"/>
      <c r="N71" s="177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</row>
    <row r="72">
      <c r="A72" s="163"/>
      <c r="B72" s="163"/>
      <c r="C72" s="177"/>
      <c r="D72" s="177"/>
      <c r="E72" s="163"/>
      <c r="F72" s="163"/>
      <c r="G72" s="163"/>
      <c r="H72" s="163"/>
      <c r="I72" s="177"/>
      <c r="J72" s="163"/>
      <c r="K72" s="163"/>
      <c r="L72" s="163"/>
      <c r="M72" s="163"/>
      <c r="N72" s="177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</row>
    <row r="73">
      <c r="A73" s="163"/>
      <c r="B73" s="163"/>
      <c r="C73" s="177"/>
      <c r="D73" s="177"/>
      <c r="E73" s="163"/>
      <c r="F73" s="163"/>
      <c r="G73" s="163"/>
      <c r="H73" s="163"/>
      <c r="I73" s="177"/>
      <c r="J73" s="163"/>
      <c r="K73" s="163"/>
      <c r="L73" s="163"/>
      <c r="M73" s="163"/>
      <c r="N73" s="177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</row>
    <row r="74">
      <c r="A74" s="163"/>
      <c r="B74" s="163"/>
      <c r="C74" s="177"/>
      <c r="D74" s="177"/>
      <c r="E74" s="163"/>
      <c r="F74" s="163"/>
      <c r="G74" s="163"/>
      <c r="H74" s="163"/>
      <c r="I74" s="177"/>
      <c r="J74" s="163"/>
      <c r="K74" s="163"/>
      <c r="L74" s="163"/>
      <c r="M74" s="163"/>
      <c r="N74" s="177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</row>
    <row r="75">
      <c r="A75" s="163"/>
      <c r="B75" s="163"/>
      <c r="C75" s="177"/>
      <c r="D75" s="177"/>
      <c r="E75" s="163"/>
      <c r="F75" s="163"/>
      <c r="G75" s="163"/>
      <c r="H75" s="163"/>
      <c r="I75" s="177"/>
      <c r="J75" s="163"/>
      <c r="K75" s="163"/>
      <c r="L75" s="163"/>
      <c r="M75" s="163"/>
      <c r="N75" s="177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</row>
    <row r="76">
      <c r="A76" s="163"/>
      <c r="B76" s="163"/>
      <c r="C76" s="177"/>
      <c r="D76" s="177"/>
      <c r="E76" s="163"/>
      <c r="F76" s="163"/>
      <c r="G76" s="163"/>
      <c r="H76" s="163"/>
      <c r="I76" s="177"/>
      <c r="J76" s="163"/>
      <c r="K76" s="163"/>
      <c r="L76" s="163"/>
      <c r="M76" s="163"/>
      <c r="N76" s="177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</row>
    <row r="77">
      <c r="A77" s="163"/>
      <c r="B77" s="163"/>
      <c r="C77" s="177"/>
      <c r="D77" s="177"/>
      <c r="E77" s="163"/>
      <c r="F77" s="163"/>
      <c r="G77" s="163"/>
      <c r="H77" s="163"/>
      <c r="I77" s="177"/>
      <c r="J77" s="163"/>
      <c r="K77" s="163"/>
      <c r="L77" s="163"/>
      <c r="M77" s="163"/>
      <c r="N77" s="177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</row>
    <row r="78">
      <c r="A78" s="163"/>
      <c r="B78" s="163"/>
      <c r="C78" s="177"/>
      <c r="D78" s="177"/>
      <c r="E78" s="163"/>
      <c r="F78" s="163"/>
      <c r="G78" s="163"/>
      <c r="H78" s="163"/>
      <c r="I78" s="177"/>
      <c r="J78" s="163"/>
      <c r="K78" s="163"/>
      <c r="L78" s="163"/>
      <c r="M78" s="163"/>
      <c r="N78" s="177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</row>
    <row r="79">
      <c r="A79" s="163"/>
      <c r="B79" s="163"/>
      <c r="C79" s="177"/>
      <c r="D79" s="177"/>
      <c r="E79" s="163"/>
      <c r="F79" s="163"/>
      <c r="G79" s="163"/>
      <c r="H79" s="163"/>
      <c r="I79" s="177"/>
      <c r="J79" s="163"/>
      <c r="K79" s="163"/>
      <c r="L79" s="163"/>
      <c r="M79" s="163"/>
      <c r="N79" s="177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</row>
    <row r="80">
      <c r="A80" s="163"/>
      <c r="B80" s="163"/>
      <c r="C80" s="177"/>
      <c r="D80" s="177"/>
      <c r="E80" s="163"/>
      <c r="F80" s="163"/>
      <c r="G80" s="163"/>
      <c r="H80" s="163"/>
      <c r="I80" s="177"/>
      <c r="J80" s="163"/>
      <c r="K80" s="163"/>
      <c r="L80" s="163"/>
      <c r="M80" s="163"/>
      <c r="N80" s="177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</row>
    <row r="81">
      <c r="A81" s="163"/>
      <c r="B81" s="163"/>
      <c r="C81" s="177"/>
      <c r="D81" s="177"/>
      <c r="E81" s="163"/>
      <c r="F81" s="163"/>
      <c r="G81" s="163"/>
      <c r="H81" s="163"/>
      <c r="I81" s="177"/>
      <c r="J81" s="163"/>
      <c r="K81" s="163"/>
      <c r="L81" s="163"/>
      <c r="M81" s="163"/>
      <c r="N81" s="177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</row>
    <row r="82">
      <c r="A82" s="163"/>
      <c r="B82" s="163"/>
      <c r="C82" s="177"/>
      <c r="D82" s="177"/>
      <c r="E82" s="163"/>
      <c r="F82" s="163"/>
      <c r="G82" s="163"/>
      <c r="H82" s="163"/>
      <c r="I82" s="177"/>
      <c r="J82" s="163"/>
      <c r="K82" s="163"/>
      <c r="L82" s="163"/>
      <c r="M82" s="163"/>
      <c r="N82" s="177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</row>
    <row r="83">
      <c r="A83" s="163"/>
      <c r="B83" s="163"/>
      <c r="C83" s="177"/>
      <c r="D83" s="177"/>
      <c r="E83" s="163"/>
      <c r="F83" s="163"/>
      <c r="G83" s="163"/>
      <c r="H83" s="163"/>
      <c r="I83" s="177"/>
      <c r="J83" s="163"/>
      <c r="K83" s="163"/>
      <c r="L83" s="163"/>
      <c r="M83" s="163"/>
      <c r="N83" s="177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</row>
    <row r="84">
      <c r="A84" s="163"/>
      <c r="B84" s="163"/>
      <c r="C84" s="177"/>
      <c r="D84" s="177"/>
      <c r="E84" s="163"/>
      <c r="F84" s="163"/>
      <c r="G84" s="163"/>
      <c r="H84" s="163"/>
      <c r="I84" s="177"/>
      <c r="J84" s="163"/>
      <c r="K84" s="163"/>
      <c r="L84" s="163"/>
      <c r="M84" s="163"/>
      <c r="N84" s="177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</row>
    <row r="85">
      <c r="A85" s="163"/>
      <c r="B85" s="163"/>
      <c r="C85" s="177"/>
      <c r="D85" s="177"/>
      <c r="E85" s="163"/>
      <c r="F85" s="163"/>
      <c r="G85" s="163"/>
      <c r="H85" s="163"/>
      <c r="I85" s="177"/>
      <c r="J85" s="163"/>
      <c r="K85" s="163"/>
      <c r="L85" s="163"/>
      <c r="M85" s="163"/>
      <c r="N85" s="177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</row>
    <row r="86">
      <c r="A86" s="163"/>
      <c r="B86" s="163"/>
      <c r="C86" s="177"/>
      <c r="D86" s="177"/>
      <c r="E86" s="163"/>
      <c r="F86" s="163"/>
      <c r="G86" s="163"/>
      <c r="H86" s="163"/>
      <c r="I86" s="177"/>
      <c r="J86" s="163"/>
      <c r="K86" s="163"/>
      <c r="L86" s="163"/>
      <c r="M86" s="163"/>
      <c r="N86" s="177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</row>
    <row r="87">
      <c r="A87" s="163"/>
      <c r="B87" s="163"/>
      <c r="C87" s="177"/>
      <c r="D87" s="177"/>
      <c r="E87" s="163"/>
      <c r="F87" s="163"/>
      <c r="G87" s="163"/>
      <c r="H87" s="163"/>
      <c r="I87" s="177"/>
      <c r="J87" s="163"/>
      <c r="K87" s="163"/>
      <c r="L87" s="163"/>
      <c r="M87" s="163"/>
      <c r="N87" s="177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</row>
    <row r="88">
      <c r="A88" s="163"/>
      <c r="B88" s="163"/>
      <c r="C88" s="177"/>
      <c r="D88" s="177"/>
      <c r="E88" s="163"/>
      <c r="F88" s="163"/>
      <c r="G88" s="163"/>
      <c r="H88" s="163"/>
      <c r="I88" s="177"/>
      <c r="J88" s="163"/>
      <c r="K88" s="163"/>
      <c r="L88" s="163"/>
      <c r="M88" s="163"/>
      <c r="N88" s="177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</row>
    <row r="89">
      <c r="A89" s="163"/>
      <c r="B89" s="163"/>
      <c r="C89" s="177"/>
      <c r="D89" s="177"/>
      <c r="E89" s="163"/>
      <c r="F89" s="163"/>
      <c r="G89" s="163"/>
      <c r="H89" s="163"/>
      <c r="I89" s="177"/>
      <c r="J89" s="163"/>
      <c r="K89" s="163"/>
      <c r="L89" s="163"/>
      <c r="M89" s="163"/>
      <c r="N89" s="177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</row>
    <row r="90">
      <c r="A90" s="163"/>
      <c r="B90" s="163"/>
      <c r="C90" s="177"/>
      <c r="D90" s="177"/>
      <c r="E90" s="163"/>
      <c r="F90" s="163"/>
      <c r="G90" s="163"/>
      <c r="H90" s="163"/>
      <c r="I90" s="177"/>
      <c r="J90" s="163"/>
      <c r="K90" s="163"/>
      <c r="L90" s="163"/>
      <c r="M90" s="163"/>
      <c r="N90" s="177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</row>
    <row r="91">
      <c r="A91" s="163"/>
      <c r="B91" s="163"/>
      <c r="C91" s="177"/>
      <c r="D91" s="177"/>
      <c r="E91" s="163"/>
      <c r="F91" s="163"/>
      <c r="G91" s="163"/>
      <c r="H91" s="163"/>
      <c r="I91" s="177"/>
      <c r="J91" s="163"/>
      <c r="K91" s="163"/>
      <c r="L91" s="163"/>
      <c r="M91" s="163"/>
      <c r="N91" s="177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</row>
    <row r="92">
      <c r="A92" s="163"/>
      <c r="B92" s="163"/>
      <c r="C92" s="177"/>
      <c r="D92" s="177"/>
      <c r="E92" s="163"/>
      <c r="F92" s="163"/>
      <c r="G92" s="163"/>
      <c r="H92" s="163"/>
      <c r="I92" s="177"/>
      <c r="J92" s="163"/>
      <c r="K92" s="163"/>
      <c r="L92" s="163"/>
      <c r="M92" s="163"/>
      <c r="N92" s="177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</row>
    <row r="93">
      <c r="A93" s="163"/>
      <c r="B93" s="163"/>
      <c r="C93" s="177"/>
      <c r="D93" s="177"/>
      <c r="E93" s="163"/>
      <c r="F93" s="163"/>
      <c r="G93" s="163"/>
      <c r="H93" s="163"/>
      <c r="I93" s="177"/>
      <c r="J93" s="163"/>
      <c r="K93" s="163"/>
      <c r="L93" s="163"/>
      <c r="M93" s="163"/>
      <c r="N93" s="177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</row>
    <row r="94">
      <c r="A94" s="163"/>
      <c r="B94" s="163"/>
      <c r="C94" s="177"/>
      <c r="D94" s="177"/>
      <c r="E94" s="163"/>
      <c r="F94" s="163"/>
      <c r="G94" s="163"/>
      <c r="H94" s="163"/>
      <c r="I94" s="177"/>
      <c r="J94" s="163"/>
      <c r="K94" s="163"/>
      <c r="L94" s="163"/>
      <c r="M94" s="163"/>
      <c r="N94" s="177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</row>
    <row r="95">
      <c r="A95" s="163"/>
      <c r="B95" s="163"/>
      <c r="C95" s="177"/>
      <c r="D95" s="177"/>
      <c r="E95" s="163"/>
      <c r="F95" s="163"/>
      <c r="G95" s="163"/>
      <c r="H95" s="163"/>
      <c r="I95" s="177"/>
      <c r="J95" s="163"/>
      <c r="K95" s="163"/>
      <c r="L95" s="163"/>
      <c r="M95" s="163"/>
      <c r="N95" s="177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</row>
    <row r="96">
      <c r="A96" s="163"/>
      <c r="B96" s="163"/>
      <c r="C96" s="177"/>
      <c r="D96" s="177"/>
      <c r="E96" s="163"/>
      <c r="F96" s="163"/>
      <c r="G96" s="163"/>
      <c r="H96" s="163"/>
      <c r="I96" s="177"/>
      <c r="J96" s="163"/>
      <c r="K96" s="163"/>
      <c r="L96" s="163"/>
      <c r="M96" s="163"/>
      <c r="N96" s="177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</row>
    <row r="97">
      <c r="A97" s="163"/>
      <c r="B97" s="163"/>
      <c r="C97" s="177"/>
      <c r="D97" s="177"/>
      <c r="E97" s="163"/>
      <c r="F97" s="163"/>
      <c r="G97" s="163"/>
      <c r="H97" s="163"/>
      <c r="I97" s="177"/>
      <c r="J97" s="163"/>
      <c r="K97" s="163"/>
      <c r="L97" s="163"/>
      <c r="M97" s="163"/>
      <c r="N97" s="177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</row>
    <row r="98">
      <c r="A98" s="163"/>
      <c r="B98" s="163"/>
      <c r="C98" s="177"/>
      <c r="D98" s="177"/>
      <c r="E98" s="163"/>
      <c r="F98" s="163"/>
      <c r="G98" s="163"/>
      <c r="H98" s="163"/>
      <c r="I98" s="177"/>
      <c r="J98" s="163"/>
      <c r="K98" s="163"/>
      <c r="L98" s="163"/>
      <c r="M98" s="163"/>
      <c r="N98" s="177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</row>
    <row r="99">
      <c r="A99" s="163"/>
      <c r="B99" s="163"/>
      <c r="C99" s="177"/>
      <c r="D99" s="177"/>
      <c r="E99" s="163"/>
      <c r="F99" s="163"/>
      <c r="G99" s="163"/>
      <c r="H99" s="163"/>
      <c r="I99" s="177"/>
      <c r="J99" s="163"/>
      <c r="K99" s="163"/>
      <c r="L99" s="163"/>
      <c r="M99" s="163"/>
      <c r="N99" s="177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</row>
    <row r="100">
      <c r="A100" s="163"/>
      <c r="B100" s="163"/>
      <c r="C100" s="177"/>
      <c r="D100" s="177"/>
      <c r="E100" s="163"/>
      <c r="F100" s="163"/>
      <c r="G100" s="163"/>
      <c r="H100" s="163"/>
      <c r="I100" s="177"/>
      <c r="J100" s="163"/>
      <c r="K100" s="163"/>
      <c r="L100" s="163"/>
      <c r="M100" s="163"/>
      <c r="N100" s="177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</row>
    <row r="101">
      <c r="A101" s="163"/>
      <c r="B101" s="163"/>
      <c r="C101" s="177"/>
      <c r="D101" s="177"/>
      <c r="E101" s="163"/>
      <c r="F101" s="163"/>
      <c r="G101" s="163"/>
      <c r="H101" s="163"/>
      <c r="I101" s="177"/>
      <c r="J101" s="163"/>
      <c r="K101" s="163"/>
      <c r="L101" s="163"/>
      <c r="M101" s="163"/>
      <c r="N101" s="177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</row>
    <row r="102">
      <c r="A102" s="163"/>
      <c r="B102" s="163"/>
      <c r="C102" s="177"/>
      <c r="D102" s="177"/>
      <c r="E102" s="163"/>
      <c r="F102" s="163"/>
      <c r="G102" s="163"/>
      <c r="H102" s="163"/>
      <c r="I102" s="177"/>
      <c r="J102" s="163"/>
      <c r="K102" s="163"/>
      <c r="L102" s="163"/>
      <c r="M102" s="163"/>
      <c r="N102" s="177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</row>
    <row r="103">
      <c r="A103" s="163"/>
      <c r="B103" s="163"/>
      <c r="C103" s="177"/>
      <c r="D103" s="177"/>
      <c r="E103" s="163"/>
      <c r="F103" s="163"/>
      <c r="G103" s="163"/>
      <c r="H103" s="163"/>
      <c r="I103" s="177"/>
      <c r="J103" s="163"/>
      <c r="K103" s="163"/>
      <c r="L103" s="163"/>
      <c r="M103" s="163"/>
      <c r="N103" s="177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</row>
    <row r="104">
      <c r="A104" s="163"/>
      <c r="B104" s="163"/>
      <c r="C104" s="177"/>
      <c r="D104" s="177"/>
      <c r="E104" s="163"/>
      <c r="F104" s="163"/>
      <c r="G104" s="163"/>
      <c r="H104" s="163"/>
      <c r="I104" s="177"/>
      <c r="J104" s="163"/>
      <c r="K104" s="163"/>
      <c r="L104" s="163"/>
      <c r="M104" s="163"/>
      <c r="N104" s="177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</row>
    <row r="105">
      <c r="A105" s="163"/>
      <c r="B105" s="163"/>
      <c r="C105" s="177"/>
      <c r="D105" s="177"/>
      <c r="E105" s="163"/>
      <c r="F105" s="163"/>
      <c r="G105" s="163"/>
      <c r="H105" s="163"/>
      <c r="I105" s="177"/>
      <c r="J105" s="163"/>
      <c r="K105" s="163"/>
      <c r="L105" s="163"/>
      <c r="M105" s="163"/>
      <c r="N105" s="177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</row>
    <row r="106">
      <c r="A106" s="163"/>
      <c r="B106" s="163"/>
      <c r="C106" s="177"/>
      <c r="D106" s="177"/>
      <c r="E106" s="163"/>
      <c r="F106" s="163"/>
      <c r="G106" s="163"/>
      <c r="H106" s="163"/>
      <c r="I106" s="177"/>
      <c r="J106" s="163"/>
      <c r="K106" s="163"/>
      <c r="L106" s="163"/>
      <c r="M106" s="163"/>
      <c r="N106" s="177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</row>
    <row r="107">
      <c r="A107" s="163"/>
      <c r="B107" s="163"/>
      <c r="C107" s="177"/>
      <c r="D107" s="177"/>
      <c r="E107" s="163"/>
      <c r="F107" s="163"/>
      <c r="G107" s="163"/>
      <c r="H107" s="163"/>
      <c r="I107" s="177"/>
      <c r="J107" s="163"/>
      <c r="K107" s="163"/>
      <c r="L107" s="163"/>
      <c r="M107" s="163"/>
      <c r="N107" s="177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</row>
    <row r="108">
      <c r="A108" s="163"/>
      <c r="B108" s="163"/>
      <c r="C108" s="177"/>
      <c r="D108" s="177"/>
      <c r="E108" s="163"/>
      <c r="F108" s="163"/>
      <c r="G108" s="163"/>
      <c r="H108" s="163"/>
      <c r="I108" s="177"/>
      <c r="J108" s="163"/>
      <c r="K108" s="163"/>
      <c r="L108" s="163"/>
      <c r="M108" s="163"/>
      <c r="N108" s="177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</row>
    <row r="109">
      <c r="A109" s="163"/>
      <c r="B109" s="163"/>
      <c r="C109" s="177"/>
      <c r="D109" s="177"/>
      <c r="E109" s="163"/>
      <c r="F109" s="163"/>
      <c r="G109" s="163"/>
      <c r="H109" s="163"/>
      <c r="I109" s="177"/>
      <c r="J109" s="163"/>
      <c r="K109" s="163"/>
      <c r="L109" s="163"/>
      <c r="M109" s="163"/>
      <c r="N109" s="177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</row>
    <row r="110">
      <c r="A110" s="163"/>
      <c r="B110" s="163"/>
      <c r="C110" s="177"/>
      <c r="D110" s="177"/>
      <c r="E110" s="163"/>
      <c r="F110" s="163"/>
      <c r="G110" s="163"/>
      <c r="H110" s="163"/>
      <c r="I110" s="177"/>
      <c r="J110" s="163"/>
      <c r="K110" s="163"/>
      <c r="L110" s="163"/>
      <c r="M110" s="163"/>
      <c r="N110" s="177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</row>
    <row r="111">
      <c r="A111" s="163"/>
      <c r="B111" s="163"/>
      <c r="C111" s="177"/>
      <c r="D111" s="177"/>
      <c r="E111" s="163"/>
      <c r="F111" s="163"/>
      <c r="G111" s="163"/>
      <c r="H111" s="163"/>
      <c r="I111" s="177"/>
      <c r="J111" s="163"/>
      <c r="K111" s="163"/>
      <c r="L111" s="163"/>
      <c r="M111" s="163"/>
      <c r="N111" s="177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</row>
    <row r="112">
      <c r="A112" s="163"/>
      <c r="B112" s="163"/>
      <c r="C112" s="177"/>
      <c r="D112" s="177"/>
      <c r="E112" s="163"/>
      <c r="F112" s="163"/>
      <c r="G112" s="163"/>
      <c r="H112" s="163"/>
      <c r="I112" s="177"/>
      <c r="J112" s="163"/>
      <c r="K112" s="163"/>
      <c r="L112" s="163"/>
      <c r="M112" s="163"/>
      <c r="N112" s="177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</row>
    <row r="113">
      <c r="A113" s="163"/>
      <c r="B113" s="163"/>
      <c r="C113" s="177"/>
      <c r="D113" s="177"/>
      <c r="E113" s="163"/>
      <c r="F113" s="163"/>
      <c r="G113" s="163"/>
      <c r="H113" s="163"/>
      <c r="I113" s="177"/>
      <c r="J113" s="163"/>
      <c r="K113" s="163"/>
      <c r="L113" s="163"/>
      <c r="M113" s="163"/>
      <c r="N113" s="177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</row>
    <row r="114">
      <c r="A114" s="163"/>
      <c r="B114" s="163"/>
      <c r="C114" s="177"/>
      <c r="D114" s="177"/>
      <c r="E114" s="163"/>
      <c r="F114" s="163"/>
      <c r="G114" s="163"/>
      <c r="H114" s="163"/>
      <c r="I114" s="177"/>
      <c r="J114" s="163"/>
      <c r="K114" s="163"/>
      <c r="L114" s="163"/>
      <c r="M114" s="163"/>
      <c r="N114" s="177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</row>
    <row r="115">
      <c r="A115" s="163"/>
      <c r="B115" s="163"/>
      <c r="C115" s="177"/>
      <c r="D115" s="177"/>
      <c r="E115" s="163"/>
      <c r="F115" s="163"/>
      <c r="G115" s="163"/>
      <c r="H115" s="163"/>
      <c r="I115" s="177"/>
      <c r="J115" s="163"/>
      <c r="K115" s="163"/>
      <c r="L115" s="163"/>
      <c r="M115" s="163"/>
      <c r="N115" s="177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</row>
    <row r="116">
      <c r="A116" s="163"/>
      <c r="B116" s="163"/>
      <c r="C116" s="177"/>
      <c r="D116" s="177"/>
      <c r="E116" s="163"/>
      <c r="F116" s="163"/>
      <c r="G116" s="163"/>
      <c r="H116" s="163"/>
      <c r="I116" s="177"/>
      <c r="J116" s="163"/>
      <c r="K116" s="163"/>
      <c r="L116" s="163"/>
      <c r="M116" s="163"/>
      <c r="N116" s="177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</row>
    <row r="117">
      <c r="A117" s="163"/>
      <c r="B117" s="163"/>
      <c r="C117" s="177"/>
      <c r="D117" s="177"/>
      <c r="E117" s="163"/>
      <c r="F117" s="163"/>
      <c r="G117" s="163"/>
      <c r="H117" s="163"/>
      <c r="I117" s="177"/>
      <c r="J117" s="163"/>
      <c r="K117" s="163"/>
      <c r="L117" s="163"/>
      <c r="M117" s="163"/>
      <c r="N117" s="177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</row>
    <row r="118">
      <c r="A118" s="163"/>
      <c r="B118" s="163"/>
      <c r="C118" s="177"/>
      <c r="D118" s="177"/>
      <c r="E118" s="163"/>
      <c r="F118" s="163"/>
      <c r="G118" s="163"/>
      <c r="H118" s="163"/>
      <c r="I118" s="177"/>
      <c r="J118" s="163"/>
      <c r="K118" s="163"/>
      <c r="L118" s="163"/>
      <c r="M118" s="163"/>
      <c r="N118" s="177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</row>
    <row r="119">
      <c r="A119" s="163"/>
      <c r="B119" s="163"/>
      <c r="C119" s="177"/>
      <c r="D119" s="177"/>
      <c r="E119" s="163"/>
      <c r="F119" s="163"/>
      <c r="G119" s="163"/>
      <c r="H119" s="163"/>
      <c r="I119" s="177"/>
      <c r="J119" s="163"/>
      <c r="K119" s="163"/>
      <c r="L119" s="163"/>
      <c r="M119" s="163"/>
      <c r="N119" s="177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</row>
    <row r="120">
      <c r="A120" s="163"/>
      <c r="B120" s="163"/>
      <c r="C120" s="177"/>
      <c r="D120" s="177"/>
      <c r="E120" s="163"/>
      <c r="F120" s="163"/>
      <c r="G120" s="163"/>
      <c r="H120" s="163"/>
      <c r="I120" s="177"/>
      <c r="J120" s="163"/>
      <c r="K120" s="163"/>
      <c r="L120" s="163"/>
      <c r="M120" s="163"/>
      <c r="N120" s="177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</row>
    <row r="121">
      <c r="A121" s="163"/>
      <c r="B121" s="163"/>
      <c r="C121" s="177"/>
      <c r="D121" s="177"/>
      <c r="E121" s="163"/>
      <c r="F121" s="163"/>
      <c r="G121" s="163"/>
      <c r="H121" s="163"/>
      <c r="I121" s="177"/>
      <c r="J121" s="163"/>
      <c r="K121" s="163"/>
      <c r="L121" s="163"/>
      <c r="M121" s="163"/>
      <c r="N121" s="177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</row>
    <row r="122">
      <c r="A122" s="163"/>
      <c r="B122" s="163"/>
      <c r="C122" s="177"/>
      <c r="D122" s="177"/>
      <c r="E122" s="163"/>
      <c r="F122" s="163"/>
      <c r="G122" s="163"/>
      <c r="H122" s="163"/>
      <c r="I122" s="177"/>
      <c r="J122" s="163"/>
      <c r="K122" s="163"/>
      <c r="L122" s="163"/>
      <c r="M122" s="163"/>
      <c r="N122" s="177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</row>
    <row r="123">
      <c r="A123" s="163"/>
      <c r="B123" s="163"/>
      <c r="C123" s="177"/>
      <c r="D123" s="177"/>
      <c r="E123" s="163"/>
      <c r="F123" s="163"/>
      <c r="G123" s="163"/>
      <c r="H123" s="163"/>
      <c r="I123" s="177"/>
      <c r="J123" s="163"/>
      <c r="K123" s="163"/>
      <c r="L123" s="163"/>
      <c r="M123" s="163"/>
      <c r="N123" s="177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</row>
    <row r="124">
      <c r="A124" s="163"/>
      <c r="B124" s="163"/>
      <c r="C124" s="177"/>
      <c r="D124" s="177"/>
      <c r="E124" s="163"/>
      <c r="F124" s="163"/>
      <c r="G124" s="163"/>
      <c r="H124" s="163"/>
      <c r="I124" s="177"/>
      <c r="J124" s="163"/>
      <c r="K124" s="163"/>
      <c r="L124" s="163"/>
      <c r="M124" s="163"/>
      <c r="N124" s="177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</row>
    <row r="125">
      <c r="A125" s="163"/>
      <c r="B125" s="163"/>
      <c r="C125" s="177"/>
      <c r="D125" s="177"/>
      <c r="E125" s="163"/>
      <c r="F125" s="163"/>
      <c r="G125" s="163"/>
      <c r="H125" s="163"/>
      <c r="I125" s="177"/>
      <c r="J125" s="163"/>
      <c r="K125" s="163"/>
      <c r="L125" s="163"/>
      <c r="M125" s="163"/>
      <c r="N125" s="177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</row>
    <row r="126">
      <c r="A126" s="163"/>
      <c r="B126" s="163"/>
      <c r="C126" s="177"/>
      <c r="D126" s="177"/>
      <c r="E126" s="163"/>
      <c r="F126" s="163"/>
      <c r="G126" s="163"/>
      <c r="H126" s="163"/>
      <c r="I126" s="177"/>
      <c r="J126" s="163"/>
      <c r="K126" s="163"/>
      <c r="L126" s="163"/>
      <c r="M126" s="163"/>
      <c r="N126" s="177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</row>
    <row r="127">
      <c r="A127" s="163"/>
      <c r="B127" s="163"/>
      <c r="C127" s="177"/>
      <c r="D127" s="177"/>
      <c r="E127" s="163"/>
      <c r="F127" s="163"/>
      <c r="G127" s="163"/>
      <c r="H127" s="163"/>
      <c r="I127" s="177"/>
      <c r="J127" s="163"/>
      <c r="K127" s="163"/>
      <c r="L127" s="163"/>
      <c r="M127" s="163"/>
      <c r="N127" s="177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</row>
    <row r="128">
      <c r="A128" s="163"/>
      <c r="B128" s="163"/>
      <c r="C128" s="177"/>
      <c r="D128" s="177"/>
      <c r="E128" s="163"/>
      <c r="F128" s="163"/>
      <c r="G128" s="163"/>
      <c r="H128" s="163"/>
      <c r="I128" s="177"/>
      <c r="J128" s="163"/>
      <c r="K128" s="163"/>
      <c r="L128" s="163"/>
      <c r="M128" s="163"/>
      <c r="N128" s="177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</row>
    <row r="129">
      <c r="A129" s="163"/>
      <c r="B129" s="163"/>
      <c r="C129" s="177"/>
      <c r="D129" s="177"/>
      <c r="E129" s="163"/>
      <c r="F129" s="163"/>
      <c r="G129" s="163"/>
      <c r="H129" s="163"/>
      <c r="I129" s="177"/>
      <c r="J129" s="163"/>
      <c r="K129" s="163"/>
      <c r="L129" s="163"/>
      <c r="M129" s="163"/>
      <c r="N129" s="177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</row>
    <row r="130">
      <c r="A130" s="163"/>
      <c r="B130" s="163"/>
      <c r="C130" s="177"/>
      <c r="D130" s="177"/>
      <c r="E130" s="163"/>
      <c r="F130" s="163"/>
      <c r="G130" s="163"/>
      <c r="H130" s="163"/>
      <c r="I130" s="177"/>
      <c r="J130" s="163"/>
      <c r="K130" s="163"/>
      <c r="L130" s="163"/>
      <c r="M130" s="163"/>
      <c r="N130" s="177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</row>
    <row r="131">
      <c r="A131" s="163"/>
      <c r="B131" s="163"/>
      <c r="C131" s="177"/>
      <c r="D131" s="177"/>
      <c r="E131" s="163"/>
      <c r="F131" s="163"/>
      <c r="G131" s="163"/>
      <c r="H131" s="163"/>
      <c r="I131" s="177"/>
      <c r="J131" s="163"/>
      <c r="K131" s="163"/>
      <c r="L131" s="163"/>
      <c r="M131" s="163"/>
      <c r="N131" s="177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</row>
    <row r="132">
      <c r="A132" s="163"/>
      <c r="B132" s="163"/>
      <c r="C132" s="177"/>
      <c r="D132" s="177"/>
      <c r="E132" s="163"/>
      <c r="F132" s="163"/>
      <c r="G132" s="163"/>
      <c r="H132" s="163"/>
      <c r="I132" s="177"/>
      <c r="J132" s="163"/>
      <c r="K132" s="163"/>
      <c r="L132" s="163"/>
      <c r="M132" s="163"/>
      <c r="N132" s="177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</row>
    <row r="133">
      <c r="A133" s="163"/>
      <c r="B133" s="163"/>
      <c r="C133" s="177"/>
      <c r="D133" s="177"/>
      <c r="E133" s="163"/>
      <c r="F133" s="163"/>
      <c r="G133" s="163"/>
      <c r="H133" s="163"/>
      <c r="I133" s="177"/>
      <c r="J133" s="163"/>
      <c r="K133" s="163"/>
      <c r="L133" s="163"/>
      <c r="M133" s="163"/>
      <c r="N133" s="177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</row>
    <row r="134">
      <c r="A134" s="163"/>
      <c r="B134" s="163"/>
      <c r="C134" s="177"/>
      <c r="D134" s="177"/>
      <c r="E134" s="163"/>
      <c r="F134" s="163"/>
      <c r="G134" s="163"/>
      <c r="H134" s="163"/>
      <c r="I134" s="177"/>
      <c r="J134" s="163"/>
      <c r="K134" s="163"/>
      <c r="L134" s="163"/>
      <c r="M134" s="163"/>
      <c r="N134" s="177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</row>
    <row r="135">
      <c r="A135" s="163"/>
      <c r="B135" s="163"/>
      <c r="C135" s="177"/>
      <c r="D135" s="177"/>
      <c r="E135" s="163"/>
      <c r="F135" s="163"/>
      <c r="G135" s="163"/>
      <c r="H135" s="163"/>
      <c r="I135" s="177"/>
      <c r="J135" s="163"/>
      <c r="K135" s="163"/>
      <c r="L135" s="163"/>
      <c r="M135" s="163"/>
      <c r="N135" s="177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</row>
    <row r="136">
      <c r="A136" s="163"/>
      <c r="B136" s="163"/>
      <c r="C136" s="177"/>
      <c r="D136" s="177"/>
      <c r="E136" s="163"/>
      <c r="F136" s="163"/>
      <c r="G136" s="163"/>
      <c r="H136" s="163"/>
      <c r="I136" s="177"/>
      <c r="J136" s="163"/>
      <c r="K136" s="163"/>
      <c r="L136" s="163"/>
      <c r="M136" s="163"/>
      <c r="N136" s="177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</row>
    <row r="137">
      <c r="A137" s="163"/>
      <c r="B137" s="163"/>
      <c r="C137" s="177"/>
      <c r="D137" s="177"/>
      <c r="E137" s="163"/>
      <c r="F137" s="163"/>
      <c r="G137" s="163"/>
      <c r="H137" s="163"/>
      <c r="I137" s="177"/>
      <c r="J137" s="163"/>
      <c r="K137" s="163"/>
      <c r="L137" s="163"/>
      <c r="M137" s="163"/>
      <c r="N137" s="177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</row>
    <row r="138">
      <c r="A138" s="163"/>
      <c r="B138" s="163"/>
      <c r="C138" s="177"/>
      <c r="D138" s="177"/>
      <c r="E138" s="163"/>
      <c r="F138" s="163"/>
      <c r="G138" s="163"/>
      <c r="H138" s="163"/>
      <c r="I138" s="177"/>
      <c r="J138" s="163"/>
      <c r="K138" s="163"/>
      <c r="L138" s="163"/>
      <c r="M138" s="163"/>
      <c r="N138" s="177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</row>
    <row r="139">
      <c r="A139" s="163"/>
      <c r="B139" s="163"/>
      <c r="C139" s="177"/>
      <c r="D139" s="177"/>
      <c r="E139" s="163"/>
      <c r="F139" s="163"/>
      <c r="G139" s="163"/>
      <c r="H139" s="163"/>
      <c r="I139" s="177"/>
      <c r="J139" s="163"/>
      <c r="K139" s="163"/>
      <c r="L139" s="163"/>
      <c r="M139" s="163"/>
      <c r="N139" s="177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</row>
    <row r="140">
      <c r="A140" s="163"/>
      <c r="B140" s="163"/>
      <c r="C140" s="177"/>
      <c r="D140" s="177"/>
      <c r="E140" s="163"/>
      <c r="F140" s="163"/>
      <c r="G140" s="163"/>
      <c r="H140" s="163"/>
      <c r="I140" s="177"/>
      <c r="J140" s="163"/>
      <c r="K140" s="163"/>
      <c r="L140" s="163"/>
      <c r="M140" s="163"/>
      <c r="N140" s="177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</row>
    <row r="141">
      <c r="A141" s="163"/>
      <c r="B141" s="163"/>
      <c r="C141" s="177"/>
      <c r="D141" s="177"/>
      <c r="E141" s="163"/>
      <c r="F141" s="163"/>
      <c r="G141" s="163"/>
      <c r="H141" s="163"/>
      <c r="I141" s="177"/>
      <c r="J141" s="163"/>
      <c r="K141" s="163"/>
      <c r="L141" s="163"/>
      <c r="M141" s="163"/>
      <c r="N141" s="177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</row>
    <row r="142">
      <c r="A142" s="163"/>
      <c r="B142" s="163"/>
      <c r="C142" s="177"/>
      <c r="D142" s="177"/>
      <c r="E142" s="163"/>
      <c r="F142" s="163"/>
      <c r="G142" s="163"/>
      <c r="H142" s="163"/>
      <c r="I142" s="177"/>
      <c r="J142" s="163"/>
      <c r="K142" s="163"/>
      <c r="L142" s="163"/>
      <c r="M142" s="163"/>
      <c r="N142" s="177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</row>
    <row r="143">
      <c r="A143" s="163"/>
      <c r="B143" s="163"/>
      <c r="C143" s="177"/>
      <c r="D143" s="177"/>
      <c r="E143" s="163"/>
      <c r="F143" s="163"/>
      <c r="G143" s="163"/>
      <c r="H143" s="163"/>
      <c r="I143" s="177"/>
      <c r="J143" s="163"/>
      <c r="K143" s="163"/>
      <c r="L143" s="163"/>
      <c r="M143" s="163"/>
      <c r="N143" s="177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</row>
    <row r="144">
      <c r="A144" s="163"/>
      <c r="B144" s="163"/>
      <c r="C144" s="177"/>
      <c r="D144" s="177"/>
      <c r="E144" s="163"/>
      <c r="F144" s="163"/>
      <c r="G144" s="163"/>
      <c r="H144" s="163"/>
      <c r="I144" s="177"/>
      <c r="J144" s="163"/>
      <c r="K144" s="163"/>
      <c r="L144" s="163"/>
      <c r="M144" s="163"/>
      <c r="N144" s="177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</row>
    <row r="145">
      <c r="A145" s="163"/>
      <c r="B145" s="163"/>
      <c r="C145" s="177"/>
      <c r="D145" s="177"/>
      <c r="E145" s="163"/>
      <c r="F145" s="163"/>
      <c r="G145" s="163"/>
      <c r="H145" s="163"/>
      <c r="I145" s="177"/>
      <c r="J145" s="163"/>
      <c r="K145" s="163"/>
      <c r="L145" s="163"/>
      <c r="M145" s="163"/>
      <c r="N145" s="177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</row>
    <row r="146">
      <c r="A146" s="163"/>
      <c r="B146" s="163"/>
      <c r="C146" s="177"/>
      <c r="D146" s="177"/>
      <c r="E146" s="163"/>
      <c r="F146" s="163"/>
      <c r="G146" s="163"/>
      <c r="H146" s="163"/>
      <c r="I146" s="177"/>
      <c r="J146" s="163"/>
      <c r="K146" s="163"/>
      <c r="L146" s="163"/>
      <c r="M146" s="163"/>
      <c r="N146" s="177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</row>
    <row r="147">
      <c r="A147" s="163"/>
      <c r="B147" s="163"/>
      <c r="C147" s="177"/>
      <c r="D147" s="177"/>
      <c r="E147" s="163"/>
      <c r="F147" s="163"/>
      <c r="G147" s="163"/>
      <c r="H147" s="163"/>
      <c r="I147" s="177"/>
      <c r="J147" s="163"/>
      <c r="K147" s="163"/>
      <c r="L147" s="163"/>
      <c r="M147" s="163"/>
      <c r="N147" s="177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</row>
    <row r="148">
      <c r="A148" s="163"/>
      <c r="B148" s="163"/>
      <c r="C148" s="177"/>
      <c r="D148" s="177"/>
      <c r="E148" s="163"/>
      <c r="F148" s="163"/>
      <c r="G148" s="163"/>
      <c r="H148" s="163"/>
      <c r="I148" s="177"/>
      <c r="J148" s="163"/>
      <c r="K148" s="163"/>
      <c r="L148" s="163"/>
      <c r="M148" s="163"/>
      <c r="N148" s="177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</row>
    <row r="149">
      <c r="A149" s="163"/>
      <c r="B149" s="163"/>
      <c r="C149" s="177"/>
      <c r="D149" s="177"/>
      <c r="E149" s="163"/>
      <c r="F149" s="163"/>
      <c r="G149" s="163"/>
      <c r="H149" s="163"/>
      <c r="I149" s="177"/>
      <c r="J149" s="163"/>
      <c r="K149" s="163"/>
      <c r="L149" s="163"/>
      <c r="M149" s="163"/>
      <c r="N149" s="177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</row>
    <row r="150">
      <c r="A150" s="163"/>
      <c r="B150" s="163"/>
      <c r="C150" s="177"/>
      <c r="D150" s="177"/>
      <c r="E150" s="163"/>
      <c r="F150" s="163"/>
      <c r="G150" s="163"/>
      <c r="H150" s="163"/>
      <c r="I150" s="177"/>
      <c r="J150" s="163"/>
      <c r="K150" s="163"/>
      <c r="L150" s="163"/>
      <c r="M150" s="163"/>
      <c r="N150" s="177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</row>
    <row r="151">
      <c r="A151" s="163"/>
      <c r="B151" s="163"/>
      <c r="C151" s="177"/>
      <c r="D151" s="177"/>
      <c r="E151" s="163"/>
      <c r="F151" s="163"/>
      <c r="G151" s="163"/>
      <c r="H151" s="163"/>
      <c r="I151" s="177"/>
      <c r="J151" s="163"/>
      <c r="K151" s="163"/>
      <c r="L151" s="163"/>
      <c r="M151" s="163"/>
      <c r="N151" s="177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</row>
    <row r="152">
      <c r="A152" s="163"/>
      <c r="B152" s="163"/>
      <c r="C152" s="177"/>
      <c r="D152" s="177"/>
      <c r="E152" s="163"/>
      <c r="F152" s="163"/>
      <c r="G152" s="163"/>
      <c r="H152" s="163"/>
      <c r="I152" s="177"/>
      <c r="J152" s="163"/>
      <c r="K152" s="163"/>
      <c r="L152" s="163"/>
      <c r="M152" s="163"/>
      <c r="N152" s="177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</row>
    <row r="153">
      <c r="A153" s="163"/>
      <c r="B153" s="163"/>
      <c r="C153" s="177"/>
      <c r="D153" s="177"/>
      <c r="E153" s="163"/>
      <c r="F153" s="163"/>
      <c r="G153" s="163"/>
      <c r="H153" s="163"/>
      <c r="I153" s="177"/>
      <c r="J153" s="163"/>
      <c r="K153" s="163"/>
      <c r="L153" s="163"/>
      <c r="M153" s="163"/>
      <c r="N153" s="177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</row>
    <row r="154">
      <c r="A154" s="163"/>
      <c r="B154" s="163"/>
      <c r="C154" s="177"/>
      <c r="D154" s="177"/>
      <c r="E154" s="163"/>
      <c r="F154" s="163"/>
      <c r="G154" s="163"/>
      <c r="H154" s="163"/>
      <c r="I154" s="177"/>
      <c r="J154" s="163"/>
      <c r="K154" s="163"/>
      <c r="L154" s="163"/>
      <c r="M154" s="163"/>
      <c r="N154" s="177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</row>
    <row r="155">
      <c r="A155" s="163"/>
      <c r="B155" s="163"/>
      <c r="C155" s="177"/>
      <c r="D155" s="177"/>
      <c r="E155" s="163"/>
      <c r="F155" s="163"/>
      <c r="G155" s="163"/>
      <c r="H155" s="163"/>
      <c r="I155" s="177"/>
      <c r="J155" s="163"/>
      <c r="K155" s="163"/>
      <c r="L155" s="163"/>
      <c r="M155" s="163"/>
      <c r="N155" s="177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</row>
    <row r="156">
      <c r="A156" s="163"/>
      <c r="B156" s="163"/>
      <c r="C156" s="177"/>
      <c r="D156" s="177"/>
      <c r="E156" s="163"/>
      <c r="F156" s="163"/>
      <c r="G156" s="163"/>
      <c r="H156" s="163"/>
      <c r="I156" s="177"/>
      <c r="J156" s="163"/>
      <c r="K156" s="163"/>
      <c r="L156" s="163"/>
      <c r="M156" s="163"/>
      <c r="N156" s="177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</row>
    <row r="157">
      <c r="A157" s="163"/>
      <c r="B157" s="163"/>
      <c r="C157" s="177"/>
      <c r="D157" s="177"/>
      <c r="E157" s="163"/>
      <c r="F157" s="163"/>
      <c r="G157" s="163"/>
      <c r="H157" s="163"/>
      <c r="I157" s="177"/>
      <c r="J157" s="163"/>
      <c r="K157" s="163"/>
      <c r="L157" s="163"/>
      <c r="M157" s="163"/>
      <c r="N157" s="177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</row>
    <row r="158">
      <c r="A158" s="163"/>
      <c r="B158" s="163"/>
      <c r="C158" s="177"/>
      <c r="D158" s="177"/>
      <c r="E158" s="163"/>
      <c r="F158" s="163"/>
      <c r="G158" s="163"/>
      <c r="H158" s="163"/>
      <c r="I158" s="177"/>
      <c r="J158" s="163"/>
      <c r="K158" s="163"/>
      <c r="L158" s="163"/>
      <c r="M158" s="163"/>
      <c r="N158" s="177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</row>
    <row r="159">
      <c r="A159" s="163"/>
      <c r="B159" s="163"/>
      <c r="C159" s="177"/>
      <c r="D159" s="177"/>
      <c r="E159" s="163"/>
      <c r="F159" s="163"/>
      <c r="G159" s="163"/>
      <c r="H159" s="163"/>
      <c r="I159" s="177"/>
      <c r="J159" s="163"/>
      <c r="K159" s="163"/>
      <c r="L159" s="163"/>
      <c r="M159" s="163"/>
      <c r="N159" s="177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</row>
    <row r="160">
      <c r="A160" s="163"/>
      <c r="B160" s="163"/>
      <c r="C160" s="177"/>
      <c r="D160" s="177"/>
      <c r="E160" s="163"/>
      <c r="F160" s="163"/>
      <c r="G160" s="163"/>
      <c r="H160" s="163"/>
      <c r="I160" s="177"/>
      <c r="J160" s="163"/>
      <c r="K160" s="163"/>
      <c r="L160" s="163"/>
      <c r="M160" s="163"/>
      <c r="N160" s="177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</row>
    <row r="161">
      <c r="A161" s="163"/>
      <c r="B161" s="163"/>
      <c r="C161" s="177"/>
      <c r="D161" s="177"/>
      <c r="E161" s="163"/>
      <c r="F161" s="163"/>
      <c r="G161" s="163"/>
      <c r="H161" s="163"/>
      <c r="I161" s="177"/>
      <c r="J161" s="163"/>
      <c r="K161" s="163"/>
      <c r="L161" s="163"/>
      <c r="M161" s="163"/>
      <c r="N161" s="177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</row>
    <row r="162">
      <c r="A162" s="163"/>
      <c r="B162" s="163"/>
      <c r="C162" s="177"/>
      <c r="D162" s="177"/>
      <c r="E162" s="163"/>
      <c r="F162" s="163"/>
      <c r="G162" s="163"/>
      <c r="H162" s="163"/>
      <c r="I162" s="177"/>
      <c r="J162" s="163"/>
      <c r="K162" s="163"/>
      <c r="L162" s="163"/>
      <c r="M162" s="163"/>
      <c r="N162" s="177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</row>
    <row r="163">
      <c r="A163" s="163"/>
      <c r="B163" s="163"/>
      <c r="C163" s="177"/>
      <c r="D163" s="177"/>
      <c r="E163" s="163"/>
      <c r="F163" s="163"/>
      <c r="G163" s="163"/>
      <c r="H163" s="163"/>
      <c r="I163" s="177"/>
      <c r="J163" s="163"/>
      <c r="K163" s="163"/>
      <c r="L163" s="163"/>
      <c r="M163" s="163"/>
      <c r="N163" s="177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</row>
    <row r="164">
      <c r="A164" s="163"/>
      <c r="B164" s="163"/>
      <c r="C164" s="177"/>
      <c r="D164" s="177"/>
      <c r="E164" s="163"/>
      <c r="F164" s="163"/>
      <c r="G164" s="163"/>
      <c r="H164" s="163"/>
      <c r="I164" s="177"/>
      <c r="J164" s="163"/>
      <c r="K164" s="163"/>
      <c r="L164" s="163"/>
      <c r="M164" s="163"/>
      <c r="N164" s="177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</row>
    <row r="165">
      <c r="A165" s="163"/>
      <c r="B165" s="163"/>
      <c r="C165" s="177"/>
      <c r="D165" s="177"/>
      <c r="E165" s="163"/>
      <c r="F165" s="163"/>
      <c r="G165" s="163"/>
      <c r="H165" s="163"/>
      <c r="I165" s="177"/>
      <c r="J165" s="163"/>
      <c r="K165" s="163"/>
      <c r="L165" s="163"/>
      <c r="M165" s="163"/>
      <c r="N165" s="177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</row>
    <row r="166">
      <c r="A166" s="163"/>
      <c r="B166" s="163"/>
      <c r="C166" s="177"/>
      <c r="D166" s="177"/>
      <c r="E166" s="163"/>
      <c r="F166" s="163"/>
      <c r="G166" s="163"/>
      <c r="H166" s="163"/>
      <c r="I166" s="177"/>
      <c r="J166" s="163"/>
      <c r="K166" s="163"/>
      <c r="L166" s="163"/>
      <c r="M166" s="163"/>
      <c r="N166" s="177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</row>
    <row r="167">
      <c r="A167" s="163"/>
      <c r="B167" s="163"/>
      <c r="C167" s="177"/>
      <c r="D167" s="177"/>
      <c r="E167" s="163"/>
      <c r="F167" s="163"/>
      <c r="G167" s="163"/>
      <c r="H167" s="163"/>
      <c r="I167" s="177"/>
      <c r="J167" s="163"/>
      <c r="K167" s="163"/>
      <c r="L167" s="163"/>
      <c r="M167" s="163"/>
      <c r="N167" s="177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</row>
    <row r="168">
      <c r="A168" s="163"/>
      <c r="B168" s="163"/>
      <c r="C168" s="177"/>
      <c r="D168" s="177"/>
      <c r="E168" s="163"/>
      <c r="F168" s="163"/>
      <c r="G168" s="163"/>
      <c r="H168" s="163"/>
      <c r="I168" s="177"/>
      <c r="J168" s="163"/>
      <c r="K168" s="163"/>
      <c r="L168" s="163"/>
      <c r="M168" s="163"/>
      <c r="N168" s="177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</row>
    <row r="169">
      <c r="A169" s="163"/>
      <c r="B169" s="163"/>
      <c r="C169" s="177"/>
      <c r="D169" s="177"/>
      <c r="E169" s="163"/>
      <c r="F169" s="163"/>
      <c r="G169" s="163"/>
      <c r="H169" s="163"/>
      <c r="I169" s="177"/>
      <c r="J169" s="163"/>
      <c r="K169" s="163"/>
      <c r="L169" s="163"/>
      <c r="M169" s="163"/>
      <c r="N169" s="177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</row>
    <row r="170">
      <c r="A170" s="163"/>
      <c r="B170" s="163"/>
      <c r="C170" s="177"/>
      <c r="D170" s="177"/>
      <c r="E170" s="163"/>
      <c r="F170" s="163"/>
      <c r="G170" s="163"/>
      <c r="H170" s="163"/>
      <c r="I170" s="177"/>
      <c r="J170" s="163"/>
      <c r="K170" s="163"/>
      <c r="L170" s="163"/>
      <c r="M170" s="163"/>
      <c r="N170" s="177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</row>
    <row r="171">
      <c r="A171" s="163"/>
      <c r="B171" s="163"/>
      <c r="C171" s="177"/>
      <c r="D171" s="177"/>
      <c r="E171" s="163"/>
      <c r="F171" s="163"/>
      <c r="G171" s="163"/>
      <c r="H171" s="163"/>
      <c r="I171" s="177"/>
      <c r="J171" s="163"/>
      <c r="K171" s="163"/>
      <c r="L171" s="163"/>
      <c r="M171" s="163"/>
      <c r="N171" s="177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</row>
    <row r="172">
      <c r="A172" s="163"/>
      <c r="B172" s="163"/>
      <c r="C172" s="177"/>
      <c r="D172" s="177"/>
      <c r="E172" s="163"/>
      <c r="F172" s="163"/>
      <c r="G172" s="163"/>
      <c r="H172" s="163"/>
      <c r="I172" s="177"/>
      <c r="J172" s="163"/>
      <c r="K172" s="163"/>
      <c r="L172" s="163"/>
      <c r="M172" s="163"/>
      <c r="N172" s="177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</row>
    <row r="173">
      <c r="A173" s="163"/>
      <c r="B173" s="163"/>
      <c r="C173" s="177"/>
      <c r="D173" s="177"/>
      <c r="E173" s="163"/>
      <c r="F173" s="163"/>
      <c r="G173" s="163"/>
      <c r="H173" s="163"/>
      <c r="I173" s="177"/>
      <c r="J173" s="163"/>
      <c r="K173" s="163"/>
      <c r="L173" s="163"/>
      <c r="M173" s="163"/>
      <c r="N173" s="177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</row>
    <row r="174">
      <c r="A174" s="163"/>
      <c r="B174" s="163"/>
      <c r="C174" s="177"/>
      <c r="D174" s="177"/>
      <c r="E174" s="163"/>
      <c r="F174" s="163"/>
      <c r="G174" s="163"/>
      <c r="H174" s="163"/>
      <c r="I174" s="177"/>
      <c r="J174" s="163"/>
      <c r="K174" s="163"/>
      <c r="L174" s="163"/>
      <c r="M174" s="163"/>
      <c r="N174" s="177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</row>
    <row r="175">
      <c r="A175" s="163"/>
      <c r="B175" s="163"/>
      <c r="C175" s="177"/>
      <c r="D175" s="177"/>
      <c r="E175" s="163"/>
      <c r="F175" s="163"/>
      <c r="G175" s="163"/>
      <c r="H175" s="163"/>
      <c r="I175" s="177"/>
      <c r="J175" s="163"/>
      <c r="K175" s="163"/>
      <c r="L175" s="163"/>
      <c r="M175" s="163"/>
      <c r="N175" s="177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</row>
    <row r="176">
      <c r="A176" s="163"/>
      <c r="B176" s="163"/>
      <c r="C176" s="177"/>
      <c r="D176" s="177"/>
      <c r="E176" s="163"/>
      <c r="F176" s="163"/>
      <c r="G176" s="163"/>
      <c r="H176" s="163"/>
      <c r="I176" s="177"/>
      <c r="J176" s="163"/>
      <c r="K176" s="163"/>
      <c r="L176" s="163"/>
      <c r="M176" s="163"/>
      <c r="N176" s="177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</row>
    <row r="177">
      <c r="A177" s="163"/>
      <c r="B177" s="163"/>
      <c r="C177" s="177"/>
      <c r="D177" s="177"/>
      <c r="E177" s="163"/>
      <c r="F177" s="163"/>
      <c r="G177" s="163"/>
      <c r="H177" s="163"/>
      <c r="I177" s="177"/>
      <c r="J177" s="163"/>
      <c r="K177" s="163"/>
      <c r="L177" s="163"/>
      <c r="M177" s="163"/>
      <c r="N177" s="177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</row>
    <row r="178">
      <c r="A178" s="163"/>
      <c r="B178" s="163"/>
      <c r="C178" s="177"/>
      <c r="D178" s="177"/>
      <c r="E178" s="163"/>
      <c r="F178" s="163"/>
      <c r="G178" s="163"/>
      <c r="H178" s="163"/>
      <c r="I178" s="177"/>
      <c r="J178" s="163"/>
      <c r="K178" s="163"/>
      <c r="L178" s="163"/>
      <c r="M178" s="163"/>
      <c r="N178" s="177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</row>
    <row r="179">
      <c r="A179" s="163"/>
      <c r="B179" s="163"/>
      <c r="C179" s="177"/>
      <c r="D179" s="177"/>
      <c r="E179" s="163"/>
      <c r="F179" s="163"/>
      <c r="G179" s="163"/>
      <c r="H179" s="163"/>
      <c r="I179" s="177"/>
      <c r="J179" s="163"/>
      <c r="K179" s="163"/>
      <c r="L179" s="163"/>
      <c r="M179" s="163"/>
      <c r="N179" s="177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</row>
    <row r="180">
      <c r="A180" s="163"/>
      <c r="B180" s="163"/>
      <c r="C180" s="177"/>
      <c r="D180" s="177"/>
      <c r="E180" s="163"/>
      <c r="F180" s="163"/>
      <c r="G180" s="163"/>
      <c r="H180" s="163"/>
      <c r="I180" s="177"/>
      <c r="J180" s="163"/>
      <c r="K180" s="163"/>
      <c r="L180" s="163"/>
      <c r="M180" s="163"/>
      <c r="N180" s="177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</row>
    <row r="181">
      <c r="A181" s="163"/>
      <c r="B181" s="163"/>
      <c r="C181" s="177"/>
      <c r="D181" s="177"/>
      <c r="E181" s="163"/>
      <c r="F181" s="163"/>
      <c r="G181" s="163"/>
      <c r="H181" s="163"/>
      <c r="I181" s="177"/>
      <c r="J181" s="163"/>
      <c r="K181" s="163"/>
      <c r="L181" s="163"/>
      <c r="M181" s="163"/>
      <c r="N181" s="177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</row>
    <row r="182">
      <c r="A182" s="163"/>
      <c r="B182" s="163"/>
      <c r="C182" s="177"/>
      <c r="D182" s="177"/>
      <c r="E182" s="163"/>
      <c r="F182" s="163"/>
      <c r="G182" s="163"/>
      <c r="H182" s="163"/>
      <c r="I182" s="177"/>
      <c r="J182" s="163"/>
      <c r="K182" s="163"/>
      <c r="L182" s="163"/>
      <c r="M182" s="163"/>
      <c r="N182" s="177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</row>
    <row r="183">
      <c r="A183" s="163"/>
      <c r="B183" s="163"/>
      <c r="C183" s="177"/>
      <c r="D183" s="177"/>
      <c r="E183" s="163"/>
      <c r="F183" s="163"/>
      <c r="G183" s="163"/>
      <c r="H183" s="163"/>
      <c r="I183" s="177"/>
      <c r="J183" s="163"/>
      <c r="K183" s="163"/>
      <c r="L183" s="163"/>
      <c r="M183" s="163"/>
      <c r="N183" s="177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</row>
    <row r="184">
      <c r="A184" s="163"/>
      <c r="B184" s="163"/>
      <c r="C184" s="177"/>
      <c r="D184" s="177"/>
      <c r="E184" s="163"/>
      <c r="F184" s="163"/>
      <c r="G184" s="163"/>
      <c r="H184" s="163"/>
      <c r="I184" s="177"/>
      <c r="J184" s="163"/>
      <c r="K184" s="163"/>
      <c r="L184" s="163"/>
      <c r="M184" s="163"/>
      <c r="N184" s="177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</row>
    <row r="185">
      <c r="A185" s="163"/>
      <c r="B185" s="163"/>
      <c r="C185" s="177"/>
      <c r="D185" s="177"/>
      <c r="E185" s="163"/>
      <c r="F185" s="163"/>
      <c r="G185" s="163"/>
      <c r="H185" s="163"/>
      <c r="I185" s="177"/>
      <c r="J185" s="163"/>
      <c r="K185" s="163"/>
      <c r="L185" s="163"/>
      <c r="M185" s="163"/>
      <c r="N185" s="177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</row>
    <row r="186">
      <c r="A186" s="163"/>
      <c r="B186" s="163"/>
      <c r="C186" s="177"/>
      <c r="D186" s="177"/>
      <c r="E186" s="163"/>
      <c r="F186" s="163"/>
      <c r="G186" s="163"/>
      <c r="H186" s="163"/>
      <c r="I186" s="177"/>
      <c r="J186" s="163"/>
      <c r="K186" s="163"/>
      <c r="L186" s="163"/>
      <c r="M186" s="163"/>
      <c r="N186" s="177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</row>
    <row r="187">
      <c r="A187" s="163"/>
      <c r="B187" s="163"/>
      <c r="C187" s="177"/>
      <c r="D187" s="177"/>
      <c r="E187" s="163"/>
      <c r="F187" s="163"/>
      <c r="G187" s="163"/>
      <c r="H187" s="163"/>
      <c r="I187" s="177"/>
      <c r="J187" s="163"/>
      <c r="K187" s="163"/>
      <c r="L187" s="163"/>
      <c r="M187" s="163"/>
      <c r="N187" s="177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</row>
    <row r="188">
      <c r="A188" s="163"/>
      <c r="B188" s="163"/>
      <c r="C188" s="177"/>
      <c r="D188" s="177"/>
      <c r="E188" s="163"/>
      <c r="F188" s="163"/>
      <c r="G188" s="163"/>
      <c r="H188" s="163"/>
      <c r="I188" s="177"/>
      <c r="J188" s="163"/>
      <c r="K188" s="163"/>
      <c r="L188" s="163"/>
      <c r="M188" s="163"/>
      <c r="N188" s="177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</row>
    <row r="189">
      <c r="A189" s="163"/>
      <c r="B189" s="163"/>
      <c r="C189" s="177"/>
      <c r="D189" s="177"/>
      <c r="E189" s="163"/>
      <c r="F189" s="163"/>
      <c r="G189" s="163"/>
      <c r="H189" s="163"/>
      <c r="I189" s="177"/>
      <c r="J189" s="163"/>
      <c r="K189" s="163"/>
      <c r="L189" s="163"/>
      <c r="M189" s="163"/>
      <c r="N189" s="177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</row>
    <row r="190">
      <c r="A190" s="163"/>
      <c r="B190" s="163"/>
      <c r="C190" s="177"/>
      <c r="D190" s="177"/>
      <c r="E190" s="163"/>
      <c r="F190" s="163"/>
      <c r="G190" s="163"/>
      <c r="H190" s="163"/>
      <c r="I190" s="177"/>
      <c r="J190" s="163"/>
      <c r="K190" s="163"/>
      <c r="L190" s="163"/>
      <c r="M190" s="163"/>
      <c r="N190" s="177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</row>
    <row r="191">
      <c r="A191" s="163"/>
      <c r="B191" s="163"/>
      <c r="C191" s="177"/>
      <c r="D191" s="177"/>
      <c r="E191" s="163"/>
      <c r="F191" s="163"/>
      <c r="G191" s="163"/>
      <c r="H191" s="163"/>
      <c r="I191" s="177"/>
      <c r="J191" s="163"/>
      <c r="K191" s="163"/>
      <c r="L191" s="163"/>
      <c r="M191" s="163"/>
      <c r="N191" s="177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</row>
    <row r="192">
      <c r="A192" s="163"/>
      <c r="B192" s="163"/>
      <c r="C192" s="177"/>
      <c r="D192" s="177"/>
      <c r="E192" s="163"/>
      <c r="F192" s="163"/>
      <c r="G192" s="163"/>
      <c r="H192" s="163"/>
      <c r="I192" s="177"/>
      <c r="J192" s="163"/>
      <c r="K192" s="163"/>
      <c r="L192" s="163"/>
      <c r="M192" s="163"/>
      <c r="N192" s="177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</row>
    <row r="193">
      <c r="A193" s="163"/>
      <c r="B193" s="163"/>
      <c r="C193" s="177"/>
      <c r="D193" s="177"/>
      <c r="E193" s="163"/>
      <c r="F193" s="163"/>
      <c r="G193" s="163"/>
      <c r="H193" s="163"/>
      <c r="I193" s="177"/>
      <c r="J193" s="163"/>
      <c r="K193" s="163"/>
      <c r="L193" s="163"/>
      <c r="M193" s="163"/>
      <c r="N193" s="177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</row>
    <row r="194">
      <c r="A194" s="163"/>
      <c r="B194" s="163"/>
      <c r="C194" s="177"/>
      <c r="D194" s="177"/>
      <c r="E194" s="163"/>
      <c r="F194" s="163"/>
      <c r="G194" s="163"/>
      <c r="H194" s="163"/>
      <c r="I194" s="177"/>
      <c r="J194" s="163"/>
      <c r="K194" s="163"/>
      <c r="L194" s="163"/>
      <c r="M194" s="163"/>
      <c r="N194" s="177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</row>
    <row r="195">
      <c r="A195" s="163"/>
      <c r="B195" s="163"/>
      <c r="C195" s="177"/>
      <c r="D195" s="177"/>
      <c r="E195" s="163"/>
      <c r="F195" s="163"/>
      <c r="G195" s="163"/>
      <c r="H195" s="163"/>
      <c r="I195" s="177"/>
      <c r="J195" s="163"/>
      <c r="K195" s="163"/>
      <c r="L195" s="163"/>
      <c r="M195" s="163"/>
      <c r="N195" s="177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</row>
    <row r="196">
      <c r="A196" s="163"/>
      <c r="B196" s="163"/>
      <c r="C196" s="177"/>
      <c r="D196" s="177"/>
      <c r="E196" s="163"/>
      <c r="F196" s="163"/>
      <c r="G196" s="163"/>
      <c r="H196" s="163"/>
      <c r="I196" s="177"/>
      <c r="J196" s="163"/>
      <c r="K196" s="163"/>
      <c r="L196" s="163"/>
      <c r="M196" s="163"/>
      <c r="N196" s="177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</row>
    <row r="197">
      <c r="A197" s="163"/>
      <c r="B197" s="163"/>
      <c r="C197" s="177"/>
      <c r="D197" s="177"/>
      <c r="E197" s="163"/>
      <c r="F197" s="163"/>
      <c r="G197" s="163"/>
      <c r="H197" s="163"/>
      <c r="I197" s="177"/>
      <c r="J197" s="163"/>
      <c r="K197" s="163"/>
      <c r="L197" s="163"/>
      <c r="M197" s="163"/>
      <c r="N197" s="177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</row>
    <row r="198">
      <c r="A198" s="163"/>
      <c r="B198" s="163"/>
      <c r="C198" s="177"/>
      <c r="D198" s="177"/>
      <c r="E198" s="163"/>
      <c r="F198" s="163"/>
      <c r="G198" s="163"/>
      <c r="H198" s="163"/>
      <c r="I198" s="177"/>
      <c r="J198" s="163"/>
      <c r="K198" s="163"/>
      <c r="L198" s="163"/>
      <c r="M198" s="163"/>
      <c r="N198" s="177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</row>
    <row r="199">
      <c r="A199" s="163"/>
      <c r="B199" s="163"/>
      <c r="C199" s="177"/>
      <c r="D199" s="177"/>
      <c r="E199" s="163"/>
      <c r="F199" s="163"/>
      <c r="G199" s="163"/>
      <c r="H199" s="163"/>
      <c r="I199" s="177"/>
      <c r="J199" s="163"/>
      <c r="K199" s="163"/>
      <c r="L199" s="163"/>
      <c r="M199" s="163"/>
      <c r="N199" s="177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</row>
    <row r="200">
      <c r="A200" s="163"/>
      <c r="B200" s="163"/>
      <c r="C200" s="177"/>
      <c r="D200" s="177"/>
      <c r="E200" s="163"/>
      <c r="F200" s="163"/>
      <c r="G200" s="163"/>
      <c r="H200" s="163"/>
      <c r="I200" s="177"/>
      <c r="J200" s="163"/>
      <c r="K200" s="163"/>
      <c r="L200" s="163"/>
      <c r="M200" s="163"/>
      <c r="N200" s="177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</row>
    <row r="201">
      <c r="A201" s="163"/>
      <c r="B201" s="163"/>
      <c r="C201" s="177"/>
      <c r="D201" s="177"/>
      <c r="E201" s="163"/>
      <c r="F201" s="163"/>
      <c r="G201" s="163"/>
      <c r="H201" s="163"/>
      <c r="I201" s="177"/>
      <c r="J201" s="163"/>
      <c r="K201" s="163"/>
      <c r="L201" s="163"/>
      <c r="M201" s="163"/>
      <c r="N201" s="177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</row>
    <row r="202">
      <c r="A202" s="163"/>
      <c r="B202" s="163"/>
      <c r="C202" s="177"/>
      <c r="D202" s="177"/>
      <c r="E202" s="163"/>
      <c r="F202" s="163"/>
      <c r="G202" s="163"/>
      <c r="H202" s="163"/>
      <c r="I202" s="177"/>
      <c r="J202" s="163"/>
      <c r="K202" s="163"/>
      <c r="L202" s="163"/>
      <c r="M202" s="163"/>
      <c r="N202" s="177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</row>
    <row r="203">
      <c r="A203" s="163"/>
      <c r="B203" s="163"/>
      <c r="C203" s="177"/>
      <c r="D203" s="177"/>
      <c r="E203" s="163"/>
      <c r="F203" s="163"/>
      <c r="G203" s="163"/>
      <c r="H203" s="163"/>
      <c r="I203" s="177"/>
      <c r="J203" s="163"/>
      <c r="K203" s="163"/>
      <c r="L203" s="163"/>
      <c r="M203" s="163"/>
      <c r="N203" s="177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</row>
    <row r="204">
      <c r="A204" s="163"/>
      <c r="B204" s="163"/>
      <c r="C204" s="177"/>
      <c r="D204" s="177"/>
      <c r="E204" s="163"/>
      <c r="F204" s="163"/>
      <c r="G204" s="163"/>
      <c r="H204" s="163"/>
      <c r="I204" s="177"/>
      <c r="J204" s="163"/>
      <c r="K204" s="163"/>
      <c r="L204" s="163"/>
      <c r="M204" s="163"/>
      <c r="N204" s="177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</row>
    <row r="205">
      <c r="A205" s="163"/>
      <c r="B205" s="163"/>
      <c r="C205" s="177"/>
      <c r="D205" s="177"/>
      <c r="E205" s="163"/>
      <c r="F205" s="163"/>
      <c r="G205" s="163"/>
      <c r="H205" s="163"/>
      <c r="I205" s="177"/>
      <c r="J205" s="163"/>
      <c r="K205" s="163"/>
      <c r="L205" s="163"/>
      <c r="M205" s="163"/>
      <c r="N205" s="177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</row>
    <row r="206">
      <c r="A206" s="163"/>
      <c r="B206" s="163"/>
      <c r="C206" s="177"/>
      <c r="D206" s="177"/>
      <c r="E206" s="163"/>
      <c r="F206" s="163"/>
      <c r="G206" s="163"/>
      <c r="H206" s="163"/>
      <c r="I206" s="177"/>
      <c r="J206" s="163"/>
      <c r="K206" s="163"/>
      <c r="L206" s="163"/>
      <c r="M206" s="163"/>
      <c r="N206" s="177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</row>
    <row r="207">
      <c r="A207" s="163"/>
      <c r="B207" s="163"/>
      <c r="C207" s="177"/>
      <c r="D207" s="177"/>
      <c r="E207" s="163"/>
      <c r="F207" s="163"/>
      <c r="G207" s="163"/>
      <c r="H207" s="163"/>
      <c r="I207" s="177"/>
      <c r="J207" s="163"/>
      <c r="K207" s="163"/>
      <c r="L207" s="163"/>
      <c r="M207" s="163"/>
      <c r="N207" s="177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</row>
    <row r="208">
      <c r="A208" s="163"/>
      <c r="B208" s="163"/>
      <c r="C208" s="177"/>
      <c r="D208" s="177"/>
      <c r="E208" s="163"/>
      <c r="F208" s="163"/>
      <c r="G208" s="163"/>
      <c r="H208" s="163"/>
      <c r="I208" s="177"/>
      <c r="J208" s="163"/>
      <c r="K208" s="163"/>
      <c r="L208" s="163"/>
      <c r="M208" s="163"/>
      <c r="N208" s="177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</row>
    <row r="209">
      <c r="A209" s="163"/>
      <c r="B209" s="163"/>
      <c r="C209" s="177"/>
      <c r="D209" s="177"/>
      <c r="E209" s="163"/>
      <c r="F209" s="163"/>
      <c r="G209" s="163"/>
      <c r="H209" s="163"/>
      <c r="I209" s="177"/>
      <c r="J209" s="163"/>
      <c r="K209" s="163"/>
      <c r="L209" s="163"/>
      <c r="M209" s="163"/>
      <c r="N209" s="177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</row>
    <row r="210">
      <c r="A210" s="163"/>
      <c r="B210" s="163"/>
      <c r="C210" s="177"/>
      <c r="D210" s="177"/>
      <c r="E210" s="163"/>
      <c r="F210" s="163"/>
      <c r="G210" s="163"/>
      <c r="H210" s="163"/>
      <c r="I210" s="177"/>
      <c r="J210" s="163"/>
      <c r="K210" s="163"/>
      <c r="L210" s="163"/>
      <c r="M210" s="163"/>
      <c r="N210" s="177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</row>
    <row r="211">
      <c r="A211" s="163"/>
      <c r="B211" s="163"/>
      <c r="C211" s="177"/>
      <c r="D211" s="177"/>
      <c r="E211" s="163"/>
      <c r="F211" s="163"/>
      <c r="G211" s="163"/>
      <c r="H211" s="163"/>
      <c r="I211" s="177"/>
      <c r="J211" s="163"/>
      <c r="K211" s="163"/>
      <c r="L211" s="163"/>
      <c r="M211" s="163"/>
      <c r="N211" s="177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</row>
    <row r="212">
      <c r="A212" s="163"/>
      <c r="B212" s="163"/>
      <c r="C212" s="177"/>
      <c r="D212" s="177"/>
      <c r="E212" s="163"/>
      <c r="F212" s="163"/>
      <c r="G212" s="163"/>
      <c r="H212" s="163"/>
      <c r="I212" s="177"/>
      <c r="J212" s="163"/>
      <c r="K212" s="163"/>
      <c r="L212" s="163"/>
      <c r="M212" s="163"/>
      <c r="N212" s="177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</row>
    <row r="213">
      <c r="A213" s="163"/>
      <c r="B213" s="163"/>
      <c r="C213" s="177"/>
      <c r="D213" s="177"/>
      <c r="E213" s="163"/>
      <c r="F213" s="163"/>
      <c r="G213" s="163"/>
      <c r="H213" s="163"/>
      <c r="I213" s="177"/>
      <c r="J213" s="163"/>
      <c r="K213" s="163"/>
      <c r="L213" s="163"/>
      <c r="M213" s="163"/>
      <c r="N213" s="177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</row>
    <row r="214">
      <c r="A214" s="163"/>
      <c r="B214" s="163"/>
      <c r="C214" s="177"/>
      <c r="D214" s="177"/>
      <c r="E214" s="163"/>
      <c r="F214" s="163"/>
      <c r="G214" s="163"/>
      <c r="H214" s="163"/>
      <c r="I214" s="177"/>
      <c r="J214" s="163"/>
      <c r="K214" s="163"/>
      <c r="L214" s="163"/>
      <c r="M214" s="163"/>
      <c r="N214" s="177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</row>
    <row r="215">
      <c r="A215" s="163"/>
      <c r="B215" s="163"/>
      <c r="C215" s="177"/>
      <c r="D215" s="177"/>
      <c r="E215" s="163"/>
      <c r="F215" s="163"/>
      <c r="G215" s="163"/>
      <c r="H215" s="163"/>
      <c r="I215" s="177"/>
      <c r="J215" s="163"/>
      <c r="K215" s="163"/>
      <c r="L215" s="163"/>
      <c r="M215" s="163"/>
      <c r="N215" s="177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</row>
    <row r="216">
      <c r="A216" s="163"/>
      <c r="B216" s="163"/>
      <c r="C216" s="177"/>
      <c r="D216" s="177"/>
      <c r="E216" s="163"/>
      <c r="F216" s="163"/>
      <c r="G216" s="163"/>
      <c r="H216" s="163"/>
      <c r="I216" s="177"/>
      <c r="J216" s="163"/>
      <c r="K216" s="163"/>
      <c r="L216" s="163"/>
      <c r="M216" s="163"/>
      <c r="N216" s="177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</row>
    <row r="217">
      <c r="A217" s="163"/>
      <c r="B217" s="163"/>
      <c r="C217" s="177"/>
      <c r="D217" s="177"/>
      <c r="E217" s="163"/>
      <c r="F217" s="163"/>
      <c r="G217" s="163"/>
      <c r="H217" s="163"/>
      <c r="I217" s="177"/>
      <c r="J217" s="163"/>
      <c r="K217" s="163"/>
      <c r="L217" s="163"/>
      <c r="M217" s="163"/>
      <c r="N217" s="177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</row>
    <row r="218">
      <c r="A218" s="163"/>
      <c r="B218" s="163"/>
      <c r="C218" s="177"/>
      <c r="D218" s="177"/>
      <c r="E218" s="163"/>
      <c r="F218" s="163"/>
      <c r="G218" s="163"/>
      <c r="H218" s="163"/>
      <c r="I218" s="177"/>
      <c r="J218" s="163"/>
      <c r="K218" s="163"/>
      <c r="L218" s="163"/>
      <c r="M218" s="163"/>
      <c r="N218" s="177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</row>
    <row r="219">
      <c r="A219" s="163"/>
      <c r="B219" s="163"/>
      <c r="C219" s="177"/>
      <c r="D219" s="177"/>
      <c r="E219" s="163"/>
      <c r="F219" s="163"/>
      <c r="G219" s="163"/>
      <c r="H219" s="163"/>
      <c r="I219" s="177"/>
      <c r="J219" s="163"/>
      <c r="K219" s="163"/>
      <c r="L219" s="163"/>
      <c r="M219" s="163"/>
      <c r="N219" s="177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</row>
    <row r="220">
      <c r="A220" s="163"/>
      <c r="B220" s="163"/>
      <c r="C220" s="177"/>
      <c r="D220" s="177"/>
      <c r="E220" s="163"/>
      <c r="F220" s="163"/>
      <c r="G220" s="163"/>
      <c r="H220" s="163"/>
      <c r="I220" s="177"/>
      <c r="J220" s="163"/>
      <c r="K220" s="163"/>
      <c r="L220" s="163"/>
      <c r="M220" s="163"/>
      <c r="N220" s="177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</row>
    <row r="221">
      <c r="A221" s="163"/>
      <c r="B221" s="163"/>
      <c r="C221" s="177"/>
      <c r="D221" s="177"/>
      <c r="E221" s="163"/>
      <c r="F221" s="163"/>
      <c r="G221" s="163"/>
      <c r="H221" s="163"/>
      <c r="I221" s="177"/>
      <c r="J221" s="163"/>
      <c r="K221" s="163"/>
      <c r="L221" s="163"/>
      <c r="M221" s="163"/>
      <c r="N221" s="177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</row>
    <row r="222">
      <c r="A222" s="163"/>
      <c r="B222" s="163"/>
      <c r="C222" s="177"/>
      <c r="D222" s="177"/>
      <c r="E222" s="163"/>
      <c r="F222" s="163"/>
      <c r="G222" s="163"/>
      <c r="H222" s="163"/>
      <c r="I222" s="177"/>
      <c r="J222" s="163"/>
      <c r="K222" s="163"/>
      <c r="L222" s="163"/>
      <c r="M222" s="163"/>
      <c r="N222" s="177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</row>
    <row r="223">
      <c r="A223" s="163"/>
      <c r="B223" s="163"/>
      <c r="C223" s="177"/>
      <c r="D223" s="177"/>
      <c r="E223" s="163"/>
      <c r="F223" s="163"/>
      <c r="G223" s="163"/>
      <c r="H223" s="163"/>
      <c r="I223" s="177"/>
      <c r="J223" s="163"/>
      <c r="K223" s="163"/>
      <c r="L223" s="163"/>
      <c r="M223" s="163"/>
      <c r="N223" s="177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</row>
    <row r="224">
      <c r="A224" s="163"/>
      <c r="B224" s="163"/>
      <c r="C224" s="177"/>
      <c r="D224" s="177"/>
      <c r="E224" s="163"/>
      <c r="F224" s="163"/>
      <c r="G224" s="163"/>
      <c r="H224" s="163"/>
      <c r="I224" s="177"/>
      <c r="J224" s="163"/>
      <c r="K224" s="163"/>
      <c r="L224" s="163"/>
      <c r="M224" s="163"/>
      <c r="N224" s="177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</row>
    <row r="225">
      <c r="A225" s="163"/>
      <c r="B225" s="163"/>
      <c r="C225" s="177"/>
      <c r="D225" s="177"/>
      <c r="E225" s="163"/>
      <c r="F225" s="163"/>
      <c r="G225" s="163"/>
      <c r="H225" s="163"/>
      <c r="I225" s="177"/>
      <c r="J225" s="163"/>
      <c r="K225" s="163"/>
      <c r="L225" s="163"/>
      <c r="M225" s="163"/>
      <c r="N225" s="177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</row>
    <row r="226">
      <c r="A226" s="163"/>
      <c r="B226" s="163"/>
      <c r="C226" s="177"/>
      <c r="D226" s="177"/>
      <c r="E226" s="163"/>
      <c r="F226" s="163"/>
      <c r="G226" s="163"/>
      <c r="H226" s="163"/>
      <c r="I226" s="177"/>
      <c r="J226" s="163"/>
      <c r="K226" s="163"/>
      <c r="L226" s="163"/>
      <c r="M226" s="163"/>
      <c r="N226" s="177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</row>
    <row r="227">
      <c r="A227" s="163"/>
      <c r="B227" s="163"/>
      <c r="C227" s="177"/>
      <c r="D227" s="177"/>
      <c r="E227" s="163"/>
      <c r="F227" s="163"/>
      <c r="G227" s="163"/>
      <c r="H227" s="163"/>
      <c r="I227" s="177"/>
      <c r="J227" s="163"/>
      <c r="K227" s="163"/>
      <c r="L227" s="163"/>
      <c r="M227" s="163"/>
      <c r="N227" s="177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</row>
    <row r="228">
      <c r="A228" s="163"/>
      <c r="B228" s="163"/>
      <c r="C228" s="177"/>
      <c r="D228" s="177"/>
      <c r="E228" s="163"/>
      <c r="F228" s="163"/>
      <c r="G228" s="163"/>
      <c r="H228" s="163"/>
      <c r="I228" s="177"/>
      <c r="J228" s="163"/>
      <c r="K228" s="163"/>
      <c r="L228" s="163"/>
      <c r="M228" s="163"/>
      <c r="N228" s="177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</row>
    <row r="229">
      <c r="A229" s="163"/>
      <c r="B229" s="163"/>
      <c r="C229" s="177"/>
      <c r="D229" s="177"/>
      <c r="E229" s="163"/>
      <c r="F229" s="163"/>
      <c r="G229" s="163"/>
      <c r="H229" s="163"/>
      <c r="I229" s="177"/>
      <c r="J229" s="163"/>
      <c r="K229" s="163"/>
      <c r="L229" s="163"/>
      <c r="M229" s="163"/>
      <c r="N229" s="177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</row>
    <row r="230">
      <c r="A230" s="163"/>
      <c r="B230" s="163"/>
      <c r="C230" s="177"/>
      <c r="D230" s="177"/>
      <c r="E230" s="163"/>
      <c r="F230" s="163"/>
      <c r="G230" s="163"/>
      <c r="H230" s="163"/>
      <c r="I230" s="177"/>
      <c r="J230" s="163"/>
      <c r="K230" s="163"/>
      <c r="L230" s="163"/>
      <c r="M230" s="163"/>
      <c r="N230" s="177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</row>
    <row r="231">
      <c r="A231" s="163"/>
      <c r="B231" s="163"/>
      <c r="C231" s="177"/>
      <c r="D231" s="177"/>
      <c r="E231" s="163"/>
      <c r="F231" s="163"/>
      <c r="G231" s="163"/>
      <c r="H231" s="163"/>
      <c r="I231" s="177"/>
      <c r="J231" s="163"/>
      <c r="K231" s="163"/>
      <c r="L231" s="163"/>
      <c r="M231" s="163"/>
      <c r="N231" s="177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</row>
    <row r="232">
      <c r="A232" s="163"/>
      <c r="B232" s="163"/>
      <c r="C232" s="177"/>
      <c r="D232" s="177"/>
      <c r="E232" s="163"/>
      <c r="F232" s="163"/>
      <c r="G232" s="163"/>
      <c r="H232" s="163"/>
      <c r="I232" s="177"/>
      <c r="J232" s="163"/>
      <c r="K232" s="163"/>
      <c r="L232" s="163"/>
      <c r="M232" s="163"/>
      <c r="N232" s="177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</row>
    <row r="233">
      <c r="A233" s="163"/>
      <c r="B233" s="163"/>
      <c r="C233" s="177"/>
      <c r="D233" s="177"/>
      <c r="E233" s="163"/>
      <c r="F233" s="163"/>
      <c r="G233" s="163"/>
      <c r="H233" s="163"/>
      <c r="I233" s="177"/>
      <c r="J233" s="163"/>
      <c r="K233" s="163"/>
      <c r="L233" s="163"/>
      <c r="M233" s="163"/>
      <c r="N233" s="177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</row>
    <row r="234">
      <c r="A234" s="163"/>
      <c r="B234" s="163"/>
      <c r="C234" s="177"/>
      <c r="D234" s="177"/>
      <c r="E234" s="163"/>
      <c r="F234" s="163"/>
      <c r="G234" s="163"/>
      <c r="H234" s="163"/>
      <c r="I234" s="177"/>
      <c r="J234" s="163"/>
      <c r="K234" s="163"/>
      <c r="L234" s="163"/>
      <c r="M234" s="163"/>
      <c r="N234" s="177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</row>
    <row r="235">
      <c r="A235" s="163"/>
      <c r="B235" s="163"/>
      <c r="C235" s="177"/>
      <c r="D235" s="177"/>
      <c r="E235" s="163"/>
      <c r="F235" s="163"/>
      <c r="G235" s="163"/>
      <c r="H235" s="163"/>
      <c r="I235" s="177"/>
      <c r="J235" s="163"/>
      <c r="K235" s="163"/>
      <c r="L235" s="163"/>
      <c r="M235" s="163"/>
      <c r="N235" s="177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</row>
    <row r="236">
      <c r="A236" s="163"/>
      <c r="B236" s="163"/>
      <c r="C236" s="177"/>
      <c r="D236" s="177"/>
      <c r="E236" s="163"/>
      <c r="F236" s="163"/>
      <c r="G236" s="163"/>
      <c r="H236" s="163"/>
      <c r="I236" s="177"/>
      <c r="J236" s="163"/>
      <c r="K236" s="163"/>
      <c r="L236" s="163"/>
      <c r="M236" s="163"/>
      <c r="N236" s="177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</row>
    <row r="237">
      <c r="A237" s="163"/>
      <c r="B237" s="163"/>
      <c r="C237" s="177"/>
      <c r="D237" s="177"/>
      <c r="E237" s="163"/>
      <c r="F237" s="163"/>
      <c r="G237" s="163"/>
      <c r="H237" s="163"/>
      <c r="I237" s="177"/>
      <c r="J237" s="163"/>
      <c r="K237" s="163"/>
      <c r="L237" s="163"/>
      <c r="M237" s="163"/>
      <c r="N237" s="177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</row>
    <row r="238">
      <c r="A238" s="163"/>
      <c r="B238" s="163"/>
      <c r="C238" s="177"/>
      <c r="D238" s="177"/>
      <c r="E238" s="163"/>
      <c r="F238" s="163"/>
      <c r="G238" s="163"/>
      <c r="H238" s="163"/>
      <c r="I238" s="177"/>
      <c r="J238" s="163"/>
      <c r="K238" s="163"/>
      <c r="L238" s="163"/>
      <c r="M238" s="163"/>
      <c r="N238" s="177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</row>
    <row r="239">
      <c r="A239" s="163"/>
      <c r="B239" s="163"/>
      <c r="C239" s="177"/>
      <c r="D239" s="177"/>
      <c r="E239" s="163"/>
      <c r="F239" s="163"/>
      <c r="G239" s="163"/>
      <c r="H239" s="163"/>
      <c r="I239" s="177"/>
      <c r="J239" s="163"/>
      <c r="K239" s="163"/>
      <c r="L239" s="163"/>
      <c r="M239" s="163"/>
      <c r="N239" s="177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</row>
    <row r="240">
      <c r="A240" s="163"/>
      <c r="B240" s="163"/>
      <c r="C240" s="177"/>
      <c r="D240" s="177"/>
      <c r="E240" s="163"/>
      <c r="F240" s="163"/>
      <c r="G240" s="163"/>
      <c r="H240" s="163"/>
      <c r="I240" s="177"/>
      <c r="J240" s="163"/>
      <c r="K240" s="163"/>
      <c r="L240" s="163"/>
      <c r="M240" s="163"/>
      <c r="N240" s="177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</row>
    <row r="241">
      <c r="A241" s="163"/>
      <c r="B241" s="163"/>
      <c r="C241" s="177"/>
      <c r="D241" s="177"/>
      <c r="E241" s="163"/>
      <c r="F241" s="163"/>
      <c r="G241" s="163"/>
      <c r="H241" s="163"/>
      <c r="I241" s="177"/>
      <c r="J241" s="163"/>
      <c r="K241" s="163"/>
      <c r="L241" s="163"/>
      <c r="M241" s="163"/>
      <c r="N241" s="177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</row>
    <row r="242">
      <c r="A242" s="163"/>
      <c r="B242" s="163"/>
      <c r="C242" s="177"/>
      <c r="D242" s="177"/>
      <c r="E242" s="163"/>
      <c r="F242" s="163"/>
      <c r="G242" s="163"/>
      <c r="H242" s="163"/>
      <c r="I242" s="177"/>
      <c r="J242" s="163"/>
      <c r="K242" s="163"/>
      <c r="L242" s="163"/>
      <c r="M242" s="163"/>
      <c r="N242" s="177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</row>
    <row r="243">
      <c r="A243" s="163"/>
      <c r="B243" s="163"/>
      <c r="C243" s="177"/>
      <c r="D243" s="177"/>
      <c r="E243" s="163"/>
      <c r="F243" s="163"/>
      <c r="G243" s="163"/>
      <c r="H243" s="163"/>
      <c r="I243" s="177"/>
      <c r="J243" s="163"/>
      <c r="K243" s="163"/>
      <c r="L243" s="163"/>
      <c r="M243" s="163"/>
      <c r="N243" s="177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</row>
    <row r="244">
      <c r="A244" s="163"/>
      <c r="B244" s="163"/>
      <c r="C244" s="177"/>
      <c r="D244" s="177"/>
      <c r="E244" s="163"/>
      <c r="F244" s="163"/>
      <c r="G244" s="163"/>
      <c r="H244" s="163"/>
      <c r="I244" s="177"/>
      <c r="J244" s="163"/>
      <c r="K244" s="163"/>
      <c r="L244" s="163"/>
      <c r="M244" s="163"/>
      <c r="N244" s="177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</row>
    <row r="245">
      <c r="A245" s="163"/>
      <c r="B245" s="163"/>
      <c r="C245" s="177"/>
      <c r="D245" s="177"/>
      <c r="E245" s="163"/>
      <c r="F245" s="163"/>
      <c r="G245" s="163"/>
      <c r="H245" s="163"/>
      <c r="I245" s="177"/>
      <c r="J245" s="163"/>
      <c r="K245" s="163"/>
      <c r="L245" s="163"/>
      <c r="M245" s="163"/>
      <c r="N245" s="177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</row>
    <row r="246">
      <c r="A246" s="163"/>
      <c r="B246" s="163"/>
      <c r="C246" s="177"/>
      <c r="D246" s="177"/>
      <c r="E246" s="163"/>
      <c r="F246" s="163"/>
      <c r="G246" s="163"/>
      <c r="H246" s="163"/>
      <c r="I246" s="177"/>
      <c r="J246" s="163"/>
      <c r="K246" s="163"/>
      <c r="L246" s="163"/>
      <c r="M246" s="163"/>
      <c r="N246" s="177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</row>
    <row r="247">
      <c r="A247" s="163"/>
      <c r="B247" s="163"/>
      <c r="C247" s="177"/>
      <c r="D247" s="177"/>
      <c r="E247" s="163"/>
      <c r="F247" s="163"/>
      <c r="G247" s="163"/>
      <c r="H247" s="163"/>
      <c r="I247" s="177"/>
      <c r="J247" s="163"/>
      <c r="K247" s="163"/>
      <c r="L247" s="163"/>
      <c r="M247" s="163"/>
      <c r="N247" s="177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</row>
    <row r="248">
      <c r="A248" s="163"/>
      <c r="B248" s="163"/>
      <c r="C248" s="177"/>
      <c r="D248" s="177"/>
      <c r="E248" s="163"/>
      <c r="F248" s="163"/>
      <c r="G248" s="163"/>
      <c r="H248" s="163"/>
      <c r="I248" s="177"/>
      <c r="J248" s="163"/>
      <c r="K248" s="163"/>
      <c r="L248" s="163"/>
      <c r="M248" s="163"/>
      <c r="N248" s="177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</row>
    <row r="249">
      <c r="A249" s="163"/>
      <c r="B249" s="163"/>
      <c r="C249" s="177"/>
      <c r="D249" s="177"/>
      <c r="E249" s="163"/>
      <c r="F249" s="163"/>
      <c r="G249" s="163"/>
      <c r="H249" s="163"/>
      <c r="I249" s="177"/>
      <c r="J249" s="163"/>
      <c r="K249" s="163"/>
      <c r="L249" s="163"/>
      <c r="M249" s="163"/>
      <c r="N249" s="177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</row>
    <row r="250">
      <c r="A250" s="163"/>
      <c r="B250" s="163"/>
      <c r="C250" s="177"/>
      <c r="D250" s="177"/>
      <c r="E250" s="163"/>
      <c r="F250" s="163"/>
      <c r="G250" s="163"/>
      <c r="H250" s="163"/>
      <c r="I250" s="177"/>
      <c r="J250" s="163"/>
      <c r="K250" s="163"/>
      <c r="L250" s="163"/>
      <c r="M250" s="163"/>
      <c r="N250" s="177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</row>
    <row r="251">
      <c r="A251" s="163"/>
      <c r="B251" s="163"/>
      <c r="C251" s="177"/>
      <c r="D251" s="177"/>
      <c r="E251" s="163"/>
      <c r="F251" s="163"/>
      <c r="G251" s="163"/>
      <c r="H251" s="163"/>
      <c r="I251" s="177"/>
      <c r="J251" s="163"/>
      <c r="K251" s="163"/>
      <c r="L251" s="163"/>
      <c r="M251" s="163"/>
      <c r="N251" s="177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</row>
    <row r="252">
      <c r="A252" s="163"/>
      <c r="B252" s="163"/>
      <c r="C252" s="177"/>
      <c r="D252" s="177"/>
      <c r="E252" s="163"/>
      <c r="F252" s="163"/>
      <c r="G252" s="163"/>
      <c r="H252" s="163"/>
      <c r="I252" s="177"/>
      <c r="J252" s="163"/>
      <c r="K252" s="163"/>
      <c r="L252" s="163"/>
      <c r="M252" s="163"/>
      <c r="N252" s="177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</row>
    <row r="253">
      <c r="A253" s="163"/>
      <c r="B253" s="163"/>
      <c r="C253" s="177"/>
      <c r="D253" s="177"/>
      <c r="E253" s="163"/>
      <c r="F253" s="163"/>
      <c r="G253" s="163"/>
      <c r="H253" s="163"/>
      <c r="I253" s="177"/>
      <c r="J253" s="163"/>
      <c r="K253" s="163"/>
      <c r="L253" s="163"/>
      <c r="M253" s="163"/>
      <c r="N253" s="177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</row>
    <row r="254">
      <c r="A254" s="163"/>
      <c r="B254" s="163"/>
      <c r="C254" s="177"/>
      <c r="D254" s="177"/>
      <c r="E254" s="163"/>
      <c r="F254" s="163"/>
      <c r="G254" s="163"/>
      <c r="H254" s="163"/>
      <c r="I254" s="177"/>
      <c r="J254" s="163"/>
      <c r="K254" s="163"/>
      <c r="L254" s="163"/>
      <c r="M254" s="163"/>
      <c r="N254" s="177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</row>
    <row r="255">
      <c r="A255" s="163"/>
      <c r="B255" s="163"/>
      <c r="C255" s="177"/>
      <c r="D255" s="177"/>
      <c r="E255" s="163"/>
      <c r="F255" s="163"/>
      <c r="G255" s="163"/>
      <c r="H255" s="163"/>
      <c r="I255" s="177"/>
      <c r="J255" s="163"/>
      <c r="K255" s="163"/>
      <c r="L255" s="163"/>
      <c r="M255" s="163"/>
      <c r="N255" s="177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</row>
    <row r="256">
      <c r="A256" s="163"/>
      <c r="B256" s="163"/>
      <c r="C256" s="177"/>
      <c r="D256" s="177"/>
      <c r="E256" s="163"/>
      <c r="F256" s="163"/>
      <c r="G256" s="163"/>
      <c r="H256" s="163"/>
      <c r="I256" s="177"/>
      <c r="J256" s="163"/>
      <c r="K256" s="163"/>
      <c r="L256" s="163"/>
      <c r="M256" s="163"/>
      <c r="N256" s="177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</row>
    <row r="257">
      <c r="A257" s="163"/>
      <c r="B257" s="163"/>
      <c r="C257" s="177"/>
      <c r="D257" s="177"/>
      <c r="E257" s="163"/>
      <c r="F257" s="163"/>
      <c r="G257" s="163"/>
      <c r="H257" s="163"/>
      <c r="I257" s="177"/>
      <c r="J257" s="163"/>
      <c r="K257" s="163"/>
      <c r="L257" s="163"/>
      <c r="M257" s="163"/>
      <c r="N257" s="177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</row>
    <row r="258">
      <c r="A258" s="163"/>
      <c r="B258" s="163"/>
      <c r="C258" s="177"/>
      <c r="D258" s="177"/>
      <c r="E258" s="163"/>
      <c r="F258" s="163"/>
      <c r="G258" s="163"/>
      <c r="H258" s="163"/>
      <c r="I258" s="177"/>
      <c r="J258" s="163"/>
      <c r="K258" s="163"/>
      <c r="L258" s="163"/>
      <c r="M258" s="163"/>
      <c r="N258" s="177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</row>
    <row r="259">
      <c r="A259" s="163"/>
      <c r="B259" s="163"/>
      <c r="C259" s="177"/>
      <c r="D259" s="177"/>
      <c r="E259" s="163"/>
      <c r="F259" s="163"/>
      <c r="G259" s="163"/>
      <c r="H259" s="163"/>
      <c r="I259" s="177"/>
      <c r="J259" s="163"/>
      <c r="K259" s="163"/>
      <c r="L259" s="163"/>
      <c r="M259" s="163"/>
      <c r="N259" s="177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</row>
    <row r="260">
      <c r="A260" s="163"/>
      <c r="B260" s="163"/>
      <c r="C260" s="177"/>
      <c r="D260" s="177"/>
      <c r="E260" s="163"/>
      <c r="F260" s="163"/>
      <c r="G260" s="163"/>
      <c r="H260" s="163"/>
      <c r="I260" s="177"/>
      <c r="J260" s="163"/>
      <c r="K260" s="163"/>
      <c r="L260" s="163"/>
      <c r="M260" s="163"/>
      <c r="N260" s="177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</row>
    <row r="261">
      <c r="A261" s="163"/>
      <c r="B261" s="163"/>
      <c r="C261" s="177"/>
      <c r="D261" s="177"/>
      <c r="E261" s="163"/>
      <c r="F261" s="163"/>
      <c r="G261" s="163"/>
      <c r="H261" s="163"/>
      <c r="I261" s="177"/>
      <c r="J261" s="163"/>
      <c r="K261" s="163"/>
      <c r="L261" s="163"/>
      <c r="M261" s="163"/>
      <c r="N261" s="177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</row>
    <row r="262">
      <c r="A262" s="163"/>
      <c r="B262" s="163"/>
      <c r="C262" s="177"/>
      <c r="D262" s="177"/>
      <c r="E262" s="163"/>
      <c r="F262" s="163"/>
      <c r="G262" s="163"/>
      <c r="H262" s="163"/>
      <c r="I262" s="177"/>
      <c r="J262" s="163"/>
      <c r="K262" s="163"/>
      <c r="L262" s="163"/>
      <c r="M262" s="163"/>
      <c r="N262" s="177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</row>
    <row r="263">
      <c r="A263" s="163"/>
      <c r="B263" s="163"/>
      <c r="C263" s="177"/>
      <c r="D263" s="177"/>
      <c r="E263" s="163"/>
      <c r="F263" s="163"/>
      <c r="G263" s="163"/>
      <c r="H263" s="163"/>
      <c r="I263" s="177"/>
      <c r="J263" s="163"/>
      <c r="K263" s="163"/>
      <c r="L263" s="163"/>
      <c r="M263" s="163"/>
      <c r="N263" s="177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</row>
    <row r="264">
      <c r="A264" s="163"/>
      <c r="B264" s="163"/>
      <c r="C264" s="177"/>
      <c r="D264" s="177"/>
      <c r="E264" s="163"/>
      <c r="F264" s="163"/>
      <c r="G264" s="163"/>
      <c r="H264" s="163"/>
      <c r="I264" s="177"/>
      <c r="J264" s="163"/>
      <c r="K264" s="163"/>
      <c r="L264" s="163"/>
      <c r="M264" s="163"/>
      <c r="N264" s="177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</row>
    <row r="265">
      <c r="A265" s="163"/>
      <c r="B265" s="163"/>
      <c r="C265" s="177"/>
      <c r="D265" s="177"/>
      <c r="E265" s="163"/>
      <c r="F265" s="163"/>
      <c r="G265" s="163"/>
      <c r="H265" s="163"/>
      <c r="I265" s="177"/>
      <c r="J265" s="163"/>
      <c r="K265" s="163"/>
      <c r="L265" s="163"/>
      <c r="M265" s="163"/>
      <c r="N265" s="177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</row>
    <row r="266">
      <c r="A266" s="163"/>
      <c r="B266" s="163"/>
      <c r="C266" s="177"/>
      <c r="D266" s="177"/>
      <c r="E266" s="163"/>
      <c r="F266" s="163"/>
      <c r="G266" s="163"/>
      <c r="H266" s="163"/>
      <c r="I266" s="177"/>
      <c r="J266" s="163"/>
      <c r="K266" s="163"/>
      <c r="L266" s="163"/>
      <c r="M266" s="163"/>
      <c r="N266" s="177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</row>
    <row r="267">
      <c r="A267" s="163"/>
      <c r="B267" s="163"/>
      <c r="C267" s="177"/>
      <c r="D267" s="177"/>
      <c r="E267" s="163"/>
      <c r="F267" s="163"/>
      <c r="G267" s="163"/>
      <c r="H267" s="163"/>
      <c r="I267" s="177"/>
      <c r="J267" s="163"/>
      <c r="K267" s="163"/>
      <c r="L267" s="163"/>
      <c r="M267" s="163"/>
      <c r="N267" s="177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</row>
    <row r="268">
      <c r="A268" s="163"/>
      <c r="B268" s="163"/>
      <c r="C268" s="177"/>
      <c r="D268" s="177"/>
      <c r="E268" s="163"/>
      <c r="F268" s="163"/>
      <c r="G268" s="163"/>
      <c r="H268" s="163"/>
      <c r="I268" s="177"/>
      <c r="J268" s="163"/>
      <c r="K268" s="163"/>
      <c r="L268" s="163"/>
      <c r="M268" s="163"/>
      <c r="N268" s="177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</row>
    <row r="269">
      <c r="A269" s="163"/>
      <c r="B269" s="163"/>
      <c r="C269" s="177"/>
      <c r="D269" s="177"/>
      <c r="E269" s="163"/>
      <c r="F269" s="163"/>
      <c r="G269" s="163"/>
      <c r="H269" s="163"/>
      <c r="I269" s="177"/>
      <c r="J269" s="163"/>
      <c r="K269" s="163"/>
      <c r="L269" s="163"/>
      <c r="M269" s="163"/>
      <c r="N269" s="177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</row>
    <row r="270">
      <c r="A270" s="163"/>
      <c r="B270" s="163"/>
      <c r="C270" s="177"/>
      <c r="D270" s="177"/>
      <c r="E270" s="163"/>
      <c r="F270" s="163"/>
      <c r="G270" s="163"/>
      <c r="H270" s="163"/>
      <c r="I270" s="177"/>
      <c r="J270" s="163"/>
      <c r="K270" s="163"/>
      <c r="L270" s="163"/>
      <c r="M270" s="163"/>
      <c r="N270" s="177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</row>
    <row r="271">
      <c r="A271" s="163"/>
      <c r="B271" s="163"/>
      <c r="C271" s="177"/>
      <c r="D271" s="177"/>
      <c r="E271" s="163"/>
      <c r="F271" s="163"/>
      <c r="G271" s="163"/>
      <c r="H271" s="163"/>
      <c r="I271" s="177"/>
      <c r="J271" s="163"/>
      <c r="K271" s="163"/>
      <c r="L271" s="163"/>
      <c r="M271" s="163"/>
      <c r="N271" s="177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</row>
    <row r="272">
      <c r="A272" s="163"/>
      <c r="B272" s="163"/>
      <c r="C272" s="177"/>
      <c r="D272" s="177"/>
      <c r="E272" s="163"/>
      <c r="F272" s="163"/>
      <c r="G272" s="163"/>
      <c r="H272" s="163"/>
      <c r="I272" s="177"/>
      <c r="J272" s="163"/>
      <c r="K272" s="163"/>
      <c r="L272" s="163"/>
      <c r="M272" s="163"/>
      <c r="N272" s="177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</row>
    <row r="273">
      <c r="A273" s="163"/>
      <c r="B273" s="163"/>
      <c r="C273" s="177"/>
      <c r="D273" s="177"/>
      <c r="E273" s="163"/>
      <c r="F273" s="163"/>
      <c r="G273" s="163"/>
      <c r="H273" s="163"/>
      <c r="I273" s="177"/>
      <c r="J273" s="163"/>
      <c r="K273" s="163"/>
      <c r="L273" s="163"/>
      <c r="M273" s="163"/>
      <c r="N273" s="177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</row>
    <row r="274">
      <c r="A274" s="163"/>
      <c r="B274" s="163"/>
      <c r="C274" s="177"/>
      <c r="D274" s="177"/>
      <c r="E274" s="163"/>
      <c r="F274" s="163"/>
      <c r="G274" s="163"/>
      <c r="H274" s="163"/>
      <c r="I274" s="177"/>
      <c r="J274" s="163"/>
      <c r="K274" s="163"/>
      <c r="L274" s="163"/>
      <c r="M274" s="163"/>
      <c r="N274" s="177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</row>
    <row r="275">
      <c r="A275" s="163"/>
      <c r="B275" s="163"/>
      <c r="C275" s="177"/>
      <c r="D275" s="177"/>
      <c r="E275" s="163"/>
      <c r="F275" s="163"/>
      <c r="G275" s="163"/>
      <c r="H275" s="163"/>
      <c r="I275" s="177"/>
      <c r="J275" s="163"/>
      <c r="K275" s="163"/>
      <c r="L275" s="163"/>
      <c r="M275" s="163"/>
      <c r="N275" s="177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</row>
    <row r="276">
      <c r="A276" s="163"/>
      <c r="B276" s="163"/>
      <c r="C276" s="177"/>
      <c r="D276" s="177"/>
      <c r="E276" s="163"/>
      <c r="F276" s="163"/>
      <c r="G276" s="163"/>
      <c r="H276" s="163"/>
      <c r="I276" s="177"/>
      <c r="J276" s="163"/>
      <c r="K276" s="163"/>
      <c r="L276" s="163"/>
      <c r="M276" s="163"/>
      <c r="N276" s="177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</row>
    <row r="277">
      <c r="A277" s="163"/>
      <c r="B277" s="163"/>
      <c r="C277" s="177"/>
      <c r="D277" s="177"/>
      <c r="E277" s="163"/>
      <c r="F277" s="163"/>
      <c r="G277" s="163"/>
      <c r="H277" s="163"/>
      <c r="I277" s="177"/>
      <c r="J277" s="163"/>
      <c r="K277" s="163"/>
      <c r="L277" s="163"/>
      <c r="M277" s="163"/>
      <c r="N277" s="177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</row>
    <row r="278">
      <c r="A278" s="163"/>
      <c r="B278" s="163"/>
      <c r="C278" s="177"/>
      <c r="D278" s="177"/>
      <c r="E278" s="163"/>
      <c r="F278" s="163"/>
      <c r="G278" s="163"/>
      <c r="H278" s="163"/>
      <c r="I278" s="177"/>
      <c r="J278" s="163"/>
      <c r="K278" s="163"/>
      <c r="L278" s="163"/>
      <c r="M278" s="163"/>
      <c r="N278" s="177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</row>
    <row r="279">
      <c r="A279" s="163"/>
      <c r="B279" s="163"/>
      <c r="C279" s="177"/>
      <c r="D279" s="177"/>
      <c r="E279" s="163"/>
      <c r="F279" s="163"/>
      <c r="G279" s="163"/>
      <c r="H279" s="163"/>
      <c r="I279" s="177"/>
      <c r="J279" s="163"/>
      <c r="K279" s="163"/>
      <c r="L279" s="163"/>
      <c r="M279" s="163"/>
      <c r="N279" s="177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</row>
    <row r="280">
      <c r="A280" s="163"/>
      <c r="B280" s="163"/>
      <c r="C280" s="177"/>
      <c r="D280" s="177"/>
      <c r="E280" s="163"/>
      <c r="F280" s="163"/>
      <c r="G280" s="163"/>
      <c r="H280" s="163"/>
      <c r="I280" s="177"/>
      <c r="J280" s="163"/>
      <c r="K280" s="163"/>
      <c r="L280" s="163"/>
      <c r="M280" s="163"/>
      <c r="N280" s="177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</row>
    <row r="281">
      <c r="A281" s="163"/>
      <c r="B281" s="163"/>
      <c r="C281" s="177"/>
      <c r="D281" s="177"/>
      <c r="E281" s="163"/>
      <c r="F281" s="163"/>
      <c r="G281" s="163"/>
      <c r="H281" s="163"/>
      <c r="I281" s="177"/>
      <c r="J281" s="163"/>
      <c r="K281" s="163"/>
      <c r="L281" s="163"/>
      <c r="M281" s="163"/>
      <c r="N281" s="177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</row>
    <row r="282">
      <c r="A282" s="163"/>
      <c r="B282" s="163"/>
      <c r="C282" s="177"/>
      <c r="D282" s="177"/>
      <c r="E282" s="163"/>
      <c r="F282" s="163"/>
      <c r="G282" s="163"/>
      <c r="H282" s="163"/>
      <c r="I282" s="177"/>
      <c r="J282" s="163"/>
      <c r="K282" s="163"/>
      <c r="L282" s="163"/>
      <c r="M282" s="163"/>
      <c r="N282" s="177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</row>
    <row r="283">
      <c r="A283" s="163"/>
      <c r="B283" s="163"/>
      <c r="C283" s="177"/>
      <c r="D283" s="177"/>
      <c r="E283" s="163"/>
      <c r="F283" s="163"/>
      <c r="G283" s="163"/>
      <c r="H283" s="163"/>
      <c r="I283" s="177"/>
      <c r="J283" s="163"/>
      <c r="K283" s="163"/>
      <c r="L283" s="163"/>
      <c r="M283" s="163"/>
      <c r="N283" s="177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</row>
    <row r="284">
      <c r="A284" s="163"/>
      <c r="B284" s="163"/>
      <c r="C284" s="177"/>
      <c r="D284" s="177"/>
      <c r="E284" s="163"/>
      <c r="F284" s="163"/>
      <c r="G284" s="163"/>
      <c r="H284" s="163"/>
      <c r="I284" s="177"/>
      <c r="J284" s="163"/>
      <c r="K284" s="163"/>
      <c r="L284" s="163"/>
      <c r="M284" s="163"/>
      <c r="N284" s="177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</row>
    <row r="285">
      <c r="A285" s="163"/>
      <c r="B285" s="163"/>
      <c r="C285" s="177"/>
      <c r="D285" s="177"/>
      <c r="E285" s="163"/>
      <c r="F285" s="163"/>
      <c r="G285" s="163"/>
      <c r="H285" s="163"/>
      <c r="I285" s="177"/>
      <c r="J285" s="163"/>
      <c r="K285" s="163"/>
      <c r="L285" s="163"/>
      <c r="M285" s="163"/>
      <c r="N285" s="177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</row>
    <row r="286">
      <c r="A286" s="163"/>
      <c r="B286" s="163"/>
      <c r="C286" s="177"/>
      <c r="D286" s="177"/>
      <c r="E286" s="163"/>
      <c r="F286" s="163"/>
      <c r="G286" s="163"/>
      <c r="H286" s="163"/>
      <c r="I286" s="177"/>
      <c r="J286" s="163"/>
      <c r="K286" s="163"/>
      <c r="L286" s="163"/>
      <c r="M286" s="163"/>
      <c r="N286" s="177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</row>
    <row r="287">
      <c r="A287" s="163"/>
      <c r="B287" s="163"/>
      <c r="C287" s="177"/>
      <c r="D287" s="177"/>
      <c r="E287" s="163"/>
      <c r="F287" s="163"/>
      <c r="G287" s="163"/>
      <c r="H287" s="163"/>
      <c r="I287" s="177"/>
      <c r="J287" s="163"/>
      <c r="K287" s="163"/>
      <c r="L287" s="163"/>
      <c r="M287" s="163"/>
      <c r="N287" s="177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</row>
    <row r="288">
      <c r="A288" s="163"/>
      <c r="B288" s="163"/>
      <c r="C288" s="177"/>
      <c r="D288" s="177"/>
      <c r="E288" s="163"/>
      <c r="F288" s="163"/>
      <c r="G288" s="163"/>
      <c r="H288" s="163"/>
      <c r="I288" s="177"/>
      <c r="J288" s="163"/>
      <c r="K288" s="163"/>
      <c r="L288" s="163"/>
      <c r="M288" s="163"/>
      <c r="N288" s="177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</row>
    <row r="289">
      <c r="A289" s="163"/>
      <c r="B289" s="163"/>
      <c r="C289" s="177"/>
      <c r="D289" s="177"/>
      <c r="E289" s="163"/>
      <c r="F289" s="163"/>
      <c r="G289" s="163"/>
      <c r="H289" s="163"/>
      <c r="I289" s="177"/>
      <c r="J289" s="163"/>
      <c r="K289" s="163"/>
      <c r="L289" s="163"/>
      <c r="M289" s="163"/>
      <c r="N289" s="177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</row>
    <row r="290">
      <c r="A290" s="163"/>
      <c r="B290" s="163"/>
      <c r="C290" s="177"/>
      <c r="D290" s="177"/>
      <c r="E290" s="163"/>
      <c r="F290" s="163"/>
      <c r="G290" s="163"/>
      <c r="H290" s="163"/>
      <c r="I290" s="177"/>
      <c r="J290" s="163"/>
      <c r="K290" s="163"/>
      <c r="L290" s="163"/>
      <c r="M290" s="163"/>
      <c r="N290" s="177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</row>
    <row r="291">
      <c r="A291" s="163"/>
      <c r="B291" s="163"/>
      <c r="C291" s="177"/>
      <c r="D291" s="177"/>
      <c r="E291" s="163"/>
      <c r="F291" s="163"/>
      <c r="G291" s="163"/>
      <c r="H291" s="163"/>
      <c r="I291" s="177"/>
      <c r="J291" s="163"/>
      <c r="K291" s="163"/>
      <c r="L291" s="163"/>
      <c r="M291" s="163"/>
      <c r="N291" s="177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</row>
    <row r="292">
      <c r="A292" s="163"/>
      <c r="B292" s="163"/>
      <c r="C292" s="177"/>
      <c r="D292" s="177"/>
      <c r="E292" s="163"/>
      <c r="F292" s="163"/>
      <c r="G292" s="163"/>
      <c r="H292" s="163"/>
      <c r="I292" s="177"/>
      <c r="J292" s="163"/>
      <c r="K292" s="163"/>
      <c r="L292" s="163"/>
      <c r="M292" s="163"/>
      <c r="N292" s="177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</row>
    <row r="293">
      <c r="A293" s="163"/>
      <c r="B293" s="163"/>
      <c r="C293" s="177"/>
      <c r="D293" s="177"/>
      <c r="E293" s="163"/>
      <c r="F293" s="163"/>
      <c r="G293" s="163"/>
      <c r="H293" s="163"/>
      <c r="I293" s="177"/>
      <c r="J293" s="163"/>
      <c r="K293" s="163"/>
      <c r="L293" s="163"/>
      <c r="M293" s="163"/>
      <c r="N293" s="177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</row>
    <row r="294">
      <c r="A294" s="163"/>
      <c r="B294" s="163"/>
      <c r="C294" s="177"/>
      <c r="D294" s="177"/>
      <c r="E294" s="163"/>
      <c r="F294" s="163"/>
      <c r="G294" s="163"/>
      <c r="H294" s="163"/>
      <c r="I294" s="177"/>
      <c r="J294" s="163"/>
      <c r="K294" s="163"/>
      <c r="L294" s="163"/>
      <c r="M294" s="163"/>
      <c r="N294" s="177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</row>
    <row r="295">
      <c r="A295" s="163"/>
      <c r="B295" s="163"/>
      <c r="C295" s="177"/>
      <c r="D295" s="177"/>
      <c r="E295" s="163"/>
      <c r="F295" s="163"/>
      <c r="G295" s="163"/>
      <c r="H295" s="163"/>
      <c r="I295" s="177"/>
      <c r="J295" s="163"/>
      <c r="K295" s="163"/>
      <c r="L295" s="163"/>
      <c r="M295" s="163"/>
      <c r="N295" s="177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</row>
    <row r="296">
      <c r="A296" s="163"/>
      <c r="B296" s="163"/>
      <c r="C296" s="177"/>
      <c r="D296" s="177"/>
      <c r="E296" s="163"/>
      <c r="F296" s="163"/>
      <c r="G296" s="163"/>
      <c r="H296" s="163"/>
      <c r="I296" s="177"/>
      <c r="J296" s="163"/>
      <c r="K296" s="163"/>
      <c r="L296" s="163"/>
      <c r="M296" s="163"/>
      <c r="N296" s="177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</row>
    <row r="297">
      <c r="A297" s="163"/>
      <c r="B297" s="163"/>
      <c r="C297" s="177"/>
      <c r="D297" s="177"/>
      <c r="E297" s="163"/>
      <c r="F297" s="163"/>
      <c r="G297" s="163"/>
      <c r="H297" s="163"/>
      <c r="I297" s="177"/>
      <c r="J297" s="163"/>
      <c r="K297" s="163"/>
      <c r="L297" s="163"/>
      <c r="M297" s="163"/>
      <c r="N297" s="177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</row>
    <row r="298">
      <c r="A298" s="163"/>
      <c r="B298" s="163"/>
      <c r="C298" s="177"/>
      <c r="D298" s="177"/>
      <c r="E298" s="163"/>
      <c r="F298" s="163"/>
      <c r="G298" s="163"/>
      <c r="H298" s="163"/>
      <c r="I298" s="177"/>
      <c r="J298" s="163"/>
      <c r="K298" s="163"/>
      <c r="L298" s="163"/>
      <c r="M298" s="163"/>
      <c r="N298" s="177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</row>
    <row r="299">
      <c r="A299" s="163"/>
      <c r="B299" s="163"/>
      <c r="C299" s="177"/>
      <c r="D299" s="177"/>
      <c r="E299" s="163"/>
      <c r="F299" s="163"/>
      <c r="G299" s="163"/>
      <c r="H299" s="163"/>
      <c r="I299" s="177"/>
      <c r="J299" s="163"/>
      <c r="K299" s="163"/>
      <c r="L299" s="163"/>
      <c r="M299" s="163"/>
      <c r="N299" s="177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</row>
    <row r="300">
      <c r="A300" s="163"/>
      <c r="B300" s="163"/>
      <c r="C300" s="177"/>
      <c r="D300" s="177"/>
      <c r="E300" s="163"/>
      <c r="F300" s="163"/>
      <c r="G300" s="163"/>
      <c r="H300" s="163"/>
      <c r="I300" s="177"/>
      <c r="J300" s="163"/>
      <c r="K300" s="163"/>
      <c r="L300" s="163"/>
      <c r="M300" s="163"/>
      <c r="N300" s="177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</row>
    <row r="301">
      <c r="A301" s="163"/>
      <c r="B301" s="163"/>
      <c r="C301" s="177"/>
      <c r="D301" s="177"/>
      <c r="E301" s="163"/>
      <c r="F301" s="163"/>
      <c r="G301" s="163"/>
      <c r="H301" s="163"/>
      <c r="I301" s="177"/>
      <c r="J301" s="163"/>
      <c r="K301" s="163"/>
      <c r="L301" s="163"/>
      <c r="M301" s="163"/>
      <c r="N301" s="177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</row>
    <row r="302">
      <c r="A302" s="163"/>
      <c r="B302" s="163"/>
      <c r="C302" s="177"/>
      <c r="D302" s="177"/>
      <c r="E302" s="163"/>
      <c r="F302" s="163"/>
      <c r="G302" s="163"/>
      <c r="H302" s="163"/>
      <c r="I302" s="177"/>
      <c r="J302" s="163"/>
      <c r="K302" s="163"/>
      <c r="L302" s="163"/>
      <c r="M302" s="163"/>
      <c r="N302" s="177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</row>
    <row r="303">
      <c r="A303" s="163"/>
      <c r="B303" s="163"/>
      <c r="C303" s="177"/>
      <c r="D303" s="177"/>
      <c r="E303" s="163"/>
      <c r="F303" s="163"/>
      <c r="G303" s="163"/>
      <c r="H303" s="163"/>
      <c r="I303" s="177"/>
      <c r="J303" s="163"/>
      <c r="K303" s="163"/>
      <c r="L303" s="163"/>
      <c r="M303" s="163"/>
      <c r="N303" s="177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</row>
    <row r="304">
      <c r="A304" s="163"/>
      <c r="B304" s="163"/>
      <c r="C304" s="177"/>
      <c r="D304" s="177"/>
      <c r="E304" s="163"/>
      <c r="F304" s="163"/>
      <c r="G304" s="163"/>
      <c r="H304" s="163"/>
      <c r="I304" s="177"/>
      <c r="J304" s="163"/>
      <c r="K304" s="163"/>
      <c r="L304" s="163"/>
      <c r="M304" s="163"/>
      <c r="N304" s="177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</row>
    <row r="305">
      <c r="A305" s="163"/>
      <c r="B305" s="163"/>
      <c r="C305" s="177"/>
      <c r="D305" s="177"/>
      <c r="E305" s="163"/>
      <c r="F305" s="163"/>
      <c r="G305" s="163"/>
      <c r="H305" s="163"/>
      <c r="I305" s="177"/>
      <c r="J305" s="163"/>
      <c r="K305" s="163"/>
      <c r="L305" s="163"/>
      <c r="M305" s="163"/>
      <c r="N305" s="177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</row>
    <row r="306">
      <c r="A306" s="163"/>
      <c r="B306" s="163"/>
      <c r="C306" s="177"/>
      <c r="D306" s="177"/>
      <c r="E306" s="163"/>
      <c r="F306" s="163"/>
      <c r="G306" s="163"/>
      <c r="H306" s="163"/>
      <c r="I306" s="177"/>
      <c r="J306" s="163"/>
      <c r="K306" s="163"/>
      <c r="L306" s="163"/>
      <c r="M306" s="163"/>
      <c r="N306" s="177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</row>
    <row r="307">
      <c r="A307" s="163"/>
      <c r="B307" s="163"/>
      <c r="C307" s="177"/>
      <c r="D307" s="177"/>
      <c r="E307" s="163"/>
      <c r="F307" s="163"/>
      <c r="G307" s="163"/>
      <c r="H307" s="163"/>
      <c r="I307" s="177"/>
      <c r="J307" s="163"/>
      <c r="K307" s="163"/>
      <c r="L307" s="163"/>
      <c r="M307" s="163"/>
      <c r="N307" s="177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</row>
    <row r="308">
      <c r="A308" s="163"/>
      <c r="B308" s="163"/>
      <c r="C308" s="177"/>
      <c r="D308" s="177"/>
      <c r="E308" s="163"/>
      <c r="F308" s="163"/>
      <c r="G308" s="163"/>
      <c r="H308" s="163"/>
      <c r="I308" s="177"/>
      <c r="J308" s="163"/>
      <c r="K308" s="163"/>
      <c r="L308" s="163"/>
      <c r="M308" s="163"/>
      <c r="N308" s="177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</row>
    <row r="309">
      <c r="A309" s="163"/>
      <c r="B309" s="163"/>
      <c r="C309" s="177"/>
      <c r="D309" s="177"/>
      <c r="E309" s="163"/>
      <c r="F309" s="163"/>
      <c r="G309" s="163"/>
      <c r="H309" s="163"/>
      <c r="I309" s="177"/>
      <c r="J309" s="163"/>
      <c r="K309" s="163"/>
      <c r="L309" s="163"/>
      <c r="M309" s="163"/>
      <c r="N309" s="177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</row>
    <row r="310">
      <c r="A310" s="163"/>
      <c r="B310" s="163"/>
      <c r="C310" s="177"/>
      <c r="D310" s="177"/>
      <c r="E310" s="163"/>
      <c r="F310" s="163"/>
      <c r="G310" s="163"/>
      <c r="H310" s="163"/>
      <c r="I310" s="177"/>
      <c r="J310" s="163"/>
      <c r="K310" s="163"/>
      <c r="L310" s="163"/>
      <c r="M310" s="163"/>
      <c r="N310" s="177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</row>
    <row r="311">
      <c r="A311" s="163"/>
      <c r="B311" s="163"/>
      <c r="C311" s="177"/>
      <c r="D311" s="177"/>
      <c r="E311" s="163"/>
      <c r="F311" s="163"/>
      <c r="G311" s="163"/>
      <c r="H311" s="163"/>
      <c r="I311" s="177"/>
      <c r="J311" s="163"/>
      <c r="K311" s="163"/>
      <c r="L311" s="163"/>
      <c r="M311" s="163"/>
      <c r="N311" s="177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</row>
    <row r="312">
      <c r="A312" s="163"/>
      <c r="B312" s="163"/>
      <c r="C312" s="177"/>
      <c r="D312" s="177"/>
      <c r="E312" s="163"/>
      <c r="F312" s="163"/>
      <c r="G312" s="163"/>
      <c r="H312" s="163"/>
      <c r="I312" s="177"/>
      <c r="J312" s="163"/>
      <c r="K312" s="163"/>
      <c r="L312" s="163"/>
      <c r="M312" s="163"/>
      <c r="N312" s="177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</row>
    <row r="313">
      <c r="A313" s="163"/>
      <c r="B313" s="163"/>
      <c r="C313" s="177"/>
      <c r="D313" s="177"/>
      <c r="E313" s="163"/>
      <c r="F313" s="163"/>
      <c r="G313" s="163"/>
      <c r="H313" s="163"/>
      <c r="I313" s="177"/>
      <c r="J313" s="163"/>
      <c r="K313" s="163"/>
      <c r="L313" s="163"/>
      <c r="M313" s="163"/>
      <c r="N313" s="177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</row>
    <row r="314">
      <c r="A314" s="163"/>
      <c r="B314" s="163"/>
      <c r="C314" s="177"/>
      <c r="D314" s="177"/>
      <c r="E314" s="163"/>
      <c r="F314" s="163"/>
      <c r="G314" s="163"/>
      <c r="H314" s="163"/>
      <c r="I314" s="177"/>
      <c r="J314" s="163"/>
      <c r="K314" s="163"/>
      <c r="L314" s="163"/>
      <c r="M314" s="163"/>
      <c r="N314" s="177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</row>
    <row r="315">
      <c r="A315" s="163"/>
      <c r="B315" s="163"/>
      <c r="C315" s="177"/>
      <c r="D315" s="177"/>
      <c r="E315" s="163"/>
      <c r="F315" s="163"/>
      <c r="G315" s="163"/>
      <c r="H315" s="163"/>
      <c r="I315" s="177"/>
      <c r="J315" s="163"/>
      <c r="K315" s="163"/>
      <c r="L315" s="163"/>
      <c r="M315" s="163"/>
      <c r="N315" s="177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</row>
    <row r="316">
      <c r="A316" s="163"/>
      <c r="B316" s="163"/>
      <c r="C316" s="177"/>
      <c r="D316" s="177"/>
      <c r="E316" s="163"/>
      <c r="F316" s="163"/>
      <c r="G316" s="163"/>
      <c r="H316" s="163"/>
      <c r="I316" s="177"/>
      <c r="J316" s="163"/>
      <c r="K316" s="163"/>
      <c r="L316" s="163"/>
      <c r="M316" s="163"/>
      <c r="N316" s="177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</row>
    <row r="317">
      <c r="A317" s="163"/>
      <c r="B317" s="163"/>
      <c r="C317" s="177"/>
      <c r="D317" s="177"/>
      <c r="E317" s="163"/>
      <c r="F317" s="163"/>
      <c r="G317" s="163"/>
      <c r="H317" s="163"/>
      <c r="I317" s="177"/>
      <c r="J317" s="163"/>
      <c r="K317" s="163"/>
      <c r="L317" s="163"/>
      <c r="M317" s="163"/>
      <c r="N317" s="177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</row>
    <row r="318">
      <c r="A318" s="163"/>
      <c r="B318" s="163"/>
      <c r="C318" s="177"/>
      <c r="D318" s="177"/>
      <c r="E318" s="163"/>
      <c r="F318" s="163"/>
      <c r="G318" s="163"/>
      <c r="H318" s="163"/>
      <c r="I318" s="177"/>
      <c r="J318" s="163"/>
      <c r="K318" s="163"/>
      <c r="L318" s="163"/>
      <c r="M318" s="163"/>
      <c r="N318" s="177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</row>
    <row r="319">
      <c r="A319" s="163"/>
      <c r="B319" s="163"/>
      <c r="C319" s="177"/>
      <c r="D319" s="177"/>
      <c r="E319" s="163"/>
      <c r="F319" s="163"/>
      <c r="G319" s="163"/>
      <c r="H319" s="163"/>
      <c r="I319" s="177"/>
      <c r="J319" s="163"/>
      <c r="K319" s="163"/>
      <c r="L319" s="163"/>
      <c r="M319" s="163"/>
      <c r="N319" s="177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</row>
    <row r="320">
      <c r="A320" s="163"/>
      <c r="B320" s="163"/>
      <c r="C320" s="177"/>
      <c r="D320" s="177"/>
      <c r="E320" s="163"/>
      <c r="F320" s="163"/>
      <c r="G320" s="163"/>
      <c r="H320" s="163"/>
      <c r="I320" s="177"/>
      <c r="J320" s="163"/>
      <c r="K320" s="163"/>
      <c r="L320" s="163"/>
      <c r="M320" s="163"/>
      <c r="N320" s="177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</row>
    <row r="321">
      <c r="A321" s="163"/>
      <c r="B321" s="163"/>
      <c r="C321" s="177"/>
      <c r="D321" s="177"/>
      <c r="E321" s="163"/>
      <c r="F321" s="163"/>
      <c r="G321" s="163"/>
      <c r="H321" s="163"/>
      <c r="I321" s="177"/>
      <c r="J321" s="163"/>
      <c r="K321" s="163"/>
      <c r="L321" s="163"/>
      <c r="M321" s="163"/>
      <c r="N321" s="177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</row>
    <row r="322">
      <c r="A322" s="163"/>
      <c r="B322" s="163"/>
      <c r="C322" s="177"/>
      <c r="D322" s="177"/>
      <c r="E322" s="163"/>
      <c r="F322" s="163"/>
      <c r="G322" s="163"/>
      <c r="H322" s="163"/>
      <c r="I322" s="177"/>
      <c r="J322" s="163"/>
      <c r="K322" s="163"/>
      <c r="L322" s="163"/>
      <c r="M322" s="163"/>
      <c r="N322" s="177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</row>
    <row r="323">
      <c r="A323" s="163"/>
      <c r="B323" s="163"/>
      <c r="C323" s="177"/>
      <c r="D323" s="177"/>
      <c r="E323" s="163"/>
      <c r="F323" s="163"/>
      <c r="G323" s="163"/>
      <c r="H323" s="163"/>
      <c r="I323" s="177"/>
      <c r="J323" s="163"/>
      <c r="K323" s="163"/>
      <c r="L323" s="163"/>
      <c r="M323" s="163"/>
      <c r="N323" s="177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</row>
    <row r="324">
      <c r="A324" s="163"/>
      <c r="B324" s="163"/>
      <c r="C324" s="177"/>
      <c r="D324" s="177"/>
      <c r="E324" s="163"/>
      <c r="F324" s="163"/>
      <c r="G324" s="163"/>
      <c r="H324" s="163"/>
      <c r="I324" s="177"/>
      <c r="J324" s="163"/>
      <c r="K324" s="163"/>
      <c r="L324" s="163"/>
      <c r="M324" s="163"/>
      <c r="N324" s="177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</row>
    <row r="325">
      <c r="A325" s="163"/>
      <c r="B325" s="163"/>
      <c r="C325" s="177"/>
      <c r="D325" s="177"/>
      <c r="E325" s="163"/>
      <c r="F325" s="163"/>
      <c r="G325" s="163"/>
      <c r="H325" s="163"/>
      <c r="I325" s="177"/>
      <c r="J325" s="163"/>
      <c r="K325" s="163"/>
      <c r="L325" s="163"/>
      <c r="M325" s="163"/>
      <c r="N325" s="177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</row>
    <row r="326">
      <c r="A326" s="163"/>
      <c r="B326" s="163"/>
      <c r="C326" s="177"/>
      <c r="D326" s="177"/>
      <c r="E326" s="163"/>
      <c r="F326" s="163"/>
      <c r="G326" s="163"/>
      <c r="H326" s="163"/>
      <c r="I326" s="177"/>
      <c r="J326" s="163"/>
      <c r="K326" s="163"/>
      <c r="L326" s="163"/>
      <c r="M326" s="163"/>
      <c r="N326" s="177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</row>
    <row r="327">
      <c r="A327" s="163"/>
      <c r="B327" s="163"/>
      <c r="C327" s="177"/>
      <c r="D327" s="177"/>
      <c r="E327" s="163"/>
      <c r="F327" s="163"/>
      <c r="G327" s="163"/>
      <c r="H327" s="163"/>
      <c r="I327" s="177"/>
      <c r="J327" s="163"/>
      <c r="K327" s="163"/>
      <c r="L327" s="163"/>
      <c r="M327" s="163"/>
      <c r="N327" s="177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</row>
    <row r="328">
      <c r="A328" s="163"/>
      <c r="B328" s="163"/>
      <c r="C328" s="177"/>
      <c r="D328" s="177"/>
      <c r="E328" s="163"/>
      <c r="F328" s="163"/>
      <c r="G328" s="163"/>
      <c r="H328" s="163"/>
      <c r="I328" s="177"/>
      <c r="J328" s="163"/>
      <c r="K328" s="163"/>
      <c r="L328" s="163"/>
      <c r="M328" s="163"/>
      <c r="N328" s="177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</row>
    <row r="329">
      <c r="A329" s="163"/>
      <c r="B329" s="163"/>
      <c r="C329" s="177"/>
      <c r="D329" s="177"/>
      <c r="E329" s="163"/>
      <c r="F329" s="163"/>
      <c r="G329" s="163"/>
      <c r="H329" s="163"/>
      <c r="I329" s="177"/>
      <c r="J329" s="163"/>
      <c r="K329" s="163"/>
      <c r="L329" s="163"/>
      <c r="M329" s="163"/>
      <c r="N329" s="177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</row>
    <row r="330">
      <c r="A330" s="163"/>
      <c r="B330" s="163"/>
      <c r="C330" s="177"/>
      <c r="D330" s="177"/>
      <c r="E330" s="163"/>
      <c r="F330" s="163"/>
      <c r="G330" s="163"/>
      <c r="H330" s="163"/>
      <c r="I330" s="177"/>
      <c r="J330" s="163"/>
      <c r="K330" s="163"/>
      <c r="L330" s="163"/>
      <c r="M330" s="163"/>
      <c r="N330" s="177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</row>
    <row r="331">
      <c r="A331" s="163"/>
      <c r="B331" s="163"/>
      <c r="C331" s="177"/>
      <c r="D331" s="177"/>
      <c r="E331" s="163"/>
      <c r="F331" s="163"/>
      <c r="G331" s="163"/>
      <c r="H331" s="163"/>
      <c r="I331" s="177"/>
      <c r="J331" s="163"/>
      <c r="K331" s="163"/>
      <c r="L331" s="163"/>
      <c r="M331" s="163"/>
      <c r="N331" s="177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</row>
    <row r="332">
      <c r="A332" s="163"/>
      <c r="B332" s="163"/>
      <c r="C332" s="177"/>
      <c r="D332" s="177"/>
      <c r="E332" s="163"/>
      <c r="F332" s="163"/>
      <c r="G332" s="163"/>
      <c r="H332" s="163"/>
      <c r="I332" s="177"/>
      <c r="J332" s="163"/>
      <c r="K332" s="163"/>
      <c r="L332" s="163"/>
      <c r="M332" s="163"/>
      <c r="N332" s="177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</row>
    <row r="333">
      <c r="A333" s="163"/>
      <c r="B333" s="163"/>
      <c r="C333" s="177"/>
      <c r="D333" s="177"/>
      <c r="E333" s="163"/>
      <c r="F333" s="163"/>
      <c r="G333" s="163"/>
      <c r="H333" s="163"/>
      <c r="I333" s="177"/>
      <c r="J333" s="163"/>
      <c r="K333" s="163"/>
      <c r="L333" s="163"/>
      <c r="M333" s="163"/>
      <c r="N333" s="177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</row>
    <row r="334">
      <c r="A334" s="163"/>
      <c r="B334" s="163"/>
      <c r="C334" s="177"/>
      <c r="D334" s="177"/>
      <c r="E334" s="163"/>
      <c r="F334" s="163"/>
      <c r="G334" s="163"/>
      <c r="H334" s="163"/>
      <c r="I334" s="177"/>
      <c r="J334" s="163"/>
      <c r="K334" s="163"/>
      <c r="L334" s="163"/>
      <c r="M334" s="163"/>
      <c r="N334" s="177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</row>
    <row r="335">
      <c r="A335" s="163"/>
      <c r="B335" s="163"/>
      <c r="C335" s="177"/>
      <c r="D335" s="177"/>
      <c r="E335" s="163"/>
      <c r="F335" s="163"/>
      <c r="G335" s="163"/>
      <c r="H335" s="163"/>
      <c r="I335" s="177"/>
      <c r="J335" s="163"/>
      <c r="K335" s="163"/>
      <c r="L335" s="163"/>
      <c r="M335" s="163"/>
      <c r="N335" s="177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</row>
    <row r="336">
      <c r="A336" s="163"/>
      <c r="B336" s="163"/>
      <c r="C336" s="177"/>
      <c r="D336" s="177"/>
      <c r="E336" s="163"/>
      <c r="F336" s="163"/>
      <c r="G336" s="163"/>
      <c r="H336" s="163"/>
      <c r="I336" s="177"/>
      <c r="J336" s="163"/>
      <c r="K336" s="163"/>
      <c r="L336" s="163"/>
      <c r="M336" s="163"/>
      <c r="N336" s="177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</row>
    <row r="337">
      <c r="A337" s="163"/>
      <c r="B337" s="163"/>
      <c r="C337" s="177"/>
      <c r="D337" s="177"/>
      <c r="E337" s="163"/>
      <c r="F337" s="163"/>
      <c r="G337" s="163"/>
      <c r="H337" s="163"/>
      <c r="I337" s="177"/>
      <c r="J337" s="163"/>
      <c r="K337" s="163"/>
      <c r="L337" s="163"/>
      <c r="M337" s="163"/>
      <c r="N337" s="177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</row>
    <row r="338">
      <c r="A338" s="163"/>
      <c r="B338" s="163"/>
      <c r="C338" s="177"/>
      <c r="D338" s="177"/>
      <c r="E338" s="163"/>
      <c r="F338" s="163"/>
      <c r="G338" s="163"/>
      <c r="H338" s="163"/>
      <c r="I338" s="177"/>
      <c r="J338" s="163"/>
      <c r="K338" s="163"/>
      <c r="L338" s="163"/>
      <c r="M338" s="163"/>
      <c r="N338" s="177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</row>
    <row r="339">
      <c r="A339" s="163"/>
      <c r="B339" s="163"/>
      <c r="C339" s="177"/>
      <c r="D339" s="177"/>
      <c r="E339" s="163"/>
      <c r="F339" s="163"/>
      <c r="G339" s="163"/>
      <c r="H339" s="163"/>
      <c r="I339" s="177"/>
      <c r="J339" s="163"/>
      <c r="K339" s="163"/>
      <c r="L339" s="163"/>
      <c r="M339" s="163"/>
      <c r="N339" s="177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</row>
    <row r="340">
      <c r="A340" s="163"/>
      <c r="B340" s="163"/>
      <c r="C340" s="177"/>
      <c r="D340" s="177"/>
      <c r="E340" s="163"/>
      <c r="F340" s="163"/>
      <c r="G340" s="163"/>
      <c r="H340" s="163"/>
      <c r="I340" s="177"/>
      <c r="J340" s="163"/>
      <c r="K340" s="163"/>
      <c r="L340" s="163"/>
      <c r="M340" s="163"/>
      <c r="N340" s="177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</row>
    <row r="341">
      <c r="A341" s="163"/>
      <c r="B341" s="163"/>
      <c r="C341" s="177"/>
      <c r="D341" s="177"/>
      <c r="E341" s="163"/>
      <c r="F341" s="163"/>
      <c r="G341" s="163"/>
      <c r="H341" s="163"/>
      <c r="I341" s="177"/>
      <c r="J341" s="163"/>
      <c r="K341" s="163"/>
      <c r="L341" s="163"/>
      <c r="M341" s="163"/>
      <c r="N341" s="177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</row>
    <row r="342">
      <c r="A342" s="163"/>
      <c r="B342" s="163"/>
      <c r="C342" s="177"/>
      <c r="D342" s="177"/>
      <c r="E342" s="163"/>
      <c r="F342" s="163"/>
      <c r="G342" s="163"/>
      <c r="H342" s="163"/>
      <c r="I342" s="177"/>
      <c r="J342" s="163"/>
      <c r="K342" s="163"/>
      <c r="L342" s="163"/>
      <c r="M342" s="163"/>
      <c r="N342" s="177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</row>
    <row r="343">
      <c r="A343" s="163"/>
      <c r="B343" s="163"/>
      <c r="C343" s="177"/>
      <c r="D343" s="177"/>
      <c r="E343" s="163"/>
      <c r="F343" s="163"/>
      <c r="G343" s="163"/>
      <c r="H343" s="163"/>
      <c r="I343" s="177"/>
      <c r="J343" s="163"/>
      <c r="K343" s="163"/>
      <c r="L343" s="163"/>
      <c r="M343" s="163"/>
      <c r="N343" s="177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</row>
    <row r="344">
      <c r="A344" s="163"/>
      <c r="B344" s="163"/>
      <c r="C344" s="177"/>
      <c r="D344" s="177"/>
      <c r="E344" s="163"/>
      <c r="F344" s="163"/>
      <c r="G344" s="163"/>
      <c r="H344" s="163"/>
      <c r="I344" s="177"/>
      <c r="J344" s="163"/>
      <c r="K344" s="163"/>
      <c r="L344" s="163"/>
      <c r="M344" s="163"/>
      <c r="N344" s="177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</row>
    <row r="345">
      <c r="A345" s="163"/>
      <c r="B345" s="163"/>
      <c r="C345" s="177"/>
      <c r="D345" s="177"/>
      <c r="E345" s="163"/>
      <c r="F345" s="163"/>
      <c r="G345" s="163"/>
      <c r="H345" s="163"/>
      <c r="I345" s="177"/>
      <c r="J345" s="163"/>
      <c r="K345" s="163"/>
      <c r="L345" s="163"/>
      <c r="M345" s="163"/>
      <c r="N345" s="177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</row>
    <row r="346">
      <c r="A346" s="163"/>
      <c r="B346" s="163"/>
      <c r="C346" s="177"/>
      <c r="D346" s="177"/>
      <c r="E346" s="163"/>
      <c r="F346" s="163"/>
      <c r="G346" s="163"/>
      <c r="H346" s="163"/>
      <c r="I346" s="177"/>
      <c r="J346" s="163"/>
      <c r="K346" s="163"/>
      <c r="L346" s="163"/>
      <c r="M346" s="163"/>
      <c r="N346" s="177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</row>
    <row r="347">
      <c r="A347" s="163"/>
      <c r="B347" s="163"/>
      <c r="C347" s="177"/>
      <c r="D347" s="177"/>
      <c r="E347" s="163"/>
      <c r="F347" s="163"/>
      <c r="G347" s="163"/>
      <c r="H347" s="163"/>
      <c r="I347" s="177"/>
      <c r="J347" s="163"/>
      <c r="K347" s="163"/>
      <c r="L347" s="163"/>
      <c r="M347" s="163"/>
      <c r="N347" s="177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</row>
    <row r="348">
      <c r="A348" s="163"/>
      <c r="B348" s="163"/>
      <c r="C348" s="177"/>
      <c r="D348" s="177"/>
      <c r="E348" s="163"/>
      <c r="F348" s="163"/>
      <c r="G348" s="163"/>
      <c r="H348" s="163"/>
      <c r="I348" s="177"/>
      <c r="J348" s="163"/>
      <c r="K348" s="163"/>
      <c r="L348" s="163"/>
      <c r="M348" s="163"/>
      <c r="N348" s="177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</row>
    <row r="349">
      <c r="A349" s="163"/>
      <c r="B349" s="163"/>
      <c r="C349" s="177"/>
      <c r="D349" s="177"/>
      <c r="E349" s="163"/>
      <c r="F349" s="163"/>
      <c r="G349" s="163"/>
      <c r="H349" s="163"/>
      <c r="I349" s="177"/>
      <c r="J349" s="163"/>
      <c r="K349" s="163"/>
      <c r="L349" s="163"/>
      <c r="M349" s="163"/>
      <c r="N349" s="177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</row>
    <row r="350">
      <c r="A350" s="163"/>
      <c r="B350" s="163"/>
      <c r="C350" s="177"/>
      <c r="D350" s="177"/>
      <c r="E350" s="163"/>
      <c r="F350" s="163"/>
      <c r="G350" s="163"/>
      <c r="H350" s="163"/>
      <c r="I350" s="177"/>
      <c r="J350" s="163"/>
      <c r="K350" s="163"/>
      <c r="L350" s="163"/>
      <c r="M350" s="163"/>
      <c r="N350" s="177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</row>
    <row r="351">
      <c r="A351" s="163"/>
      <c r="B351" s="163"/>
      <c r="C351" s="177"/>
      <c r="D351" s="177"/>
      <c r="E351" s="163"/>
      <c r="F351" s="163"/>
      <c r="G351" s="163"/>
      <c r="H351" s="163"/>
      <c r="I351" s="177"/>
      <c r="J351" s="163"/>
      <c r="K351" s="163"/>
      <c r="L351" s="163"/>
      <c r="M351" s="163"/>
      <c r="N351" s="177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</row>
    <row r="352">
      <c r="A352" s="163"/>
      <c r="B352" s="163"/>
      <c r="C352" s="177"/>
      <c r="D352" s="177"/>
      <c r="E352" s="163"/>
      <c r="F352" s="163"/>
      <c r="G352" s="163"/>
      <c r="H352" s="163"/>
      <c r="I352" s="177"/>
      <c r="J352" s="163"/>
      <c r="K352" s="163"/>
      <c r="L352" s="163"/>
      <c r="M352" s="163"/>
      <c r="N352" s="177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</row>
    <row r="353">
      <c r="A353" s="163"/>
      <c r="B353" s="163"/>
      <c r="C353" s="177"/>
      <c r="D353" s="177"/>
      <c r="E353" s="163"/>
      <c r="F353" s="163"/>
      <c r="G353" s="163"/>
      <c r="H353" s="163"/>
      <c r="I353" s="177"/>
      <c r="J353" s="163"/>
      <c r="K353" s="163"/>
      <c r="L353" s="163"/>
      <c r="M353" s="163"/>
      <c r="N353" s="177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</row>
    <row r="354">
      <c r="A354" s="163"/>
      <c r="B354" s="163"/>
      <c r="C354" s="177"/>
      <c r="D354" s="177"/>
      <c r="E354" s="163"/>
      <c r="F354" s="163"/>
      <c r="G354" s="163"/>
      <c r="H354" s="163"/>
      <c r="I354" s="177"/>
      <c r="J354" s="163"/>
      <c r="K354" s="163"/>
      <c r="L354" s="163"/>
      <c r="M354" s="163"/>
      <c r="N354" s="177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</row>
    <row r="355">
      <c r="A355" s="163"/>
      <c r="B355" s="163"/>
      <c r="C355" s="177"/>
      <c r="D355" s="177"/>
      <c r="E355" s="163"/>
      <c r="F355" s="163"/>
      <c r="G355" s="163"/>
      <c r="H355" s="163"/>
      <c r="I355" s="177"/>
      <c r="J355" s="163"/>
      <c r="K355" s="163"/>
      <c r="L355" s="163"/>
      <c r="M355" s="163"/>
      <c r="N355" s="177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</row>
    <row r="356">
      <c r="A356" s="163"/>
      <c r="B356" s="163"/>
      <c r="C356" s="177"/>
      <c r="D356" s="177"/>
      <c r="E356" s="163"/>
      <c r="F356" s="163"/>
      <c r="G356" s="163"/>
      <c r="H356" s="163"/>
      <c r="I356" s="177"/>
      <c r="J356" s="163"/>
      <c r="K356" s="163"/>
      <c r="L356" s="163"/>
      <c r="M356" s="163"/>
      <c r="N356" s="177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</row>
    <row r="357">
      <c r="A357" s="163"/>
      <c r="B357" s="163"/>
      <c r="C357" s="177"/>
      <c r="D357" s="177"/>
      <c r="E357" s="163"/>
      <c r="F357" s="163"/>
      <c r="G357" s="163"/>
      <c r="H357" s="163"/>
      <c r="I357" s="177"/>
      <c r="J357" s="163"/>
      <c r="K357" s="163"/>
      <c r="L357" s="163"/>
      <c r="M357" s="163"/>
      <c r="N357" s="177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</row>
    <row r="358">
      <c r="A358" s="163"/>
      <c r="B358" s="163"/>
      <c r="C358" s="177"/>
      <c r="D358" s="177"/>
      <c r="E358" s="163"/>
      <c r="F358" s="163"/>
      <c r="G358" s="163"/>
      <c r="H358" s="163"/>
      <c r="I358" s="177"/>
      <c r="J358" s="163"/>
      <c r="K358" s="163"/>
      <c r="L358" s="163"/>
      <c r="M358" s="163"/>
      <c r="N358" s="177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</row>
    <row r="359">
      <c r="A359" s="163"/>
      <c r="B359" s="163"/>
      <c r="C359" s="177"/>
      <c r="D359" s="177"/>
      <c r="E359" s="163"/>
      <c r="F359" s="163"/>
      <c r="G359" s="163"/>
      <c r="H359" s="163"/>
      <c r="I359" s="177"/>
      <c r="J359" s="163"/>
      <c r="K359" s="163"/>
      <c r="L359" s="163"/>
      <c r="M359" s="163"/>
      <c r="N359" s="177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</row>
    <row r="360">
      <c r="A360" s="163"/>
      <c r="B360" s="163"/>
      <c r="C360" s="177"/>
      <c r="D360" s="177"/>
      <c r="E360" s="163"/>
      <c r="F360" s="163"/>
      <c r="G360" s="163"/>
      <c r="H360" s="163"/>
      <c r="I360" s="177"/>
      <c r="J360" s="163"/>
      <c r="K360" s="163"/>
      <c r="L360" s="163"/>
      <c r="M360" s="163"/>
      <c r="N360" s="177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</row>
    <row r="361">
      <c r="A361" s="163"/>
      <c r="B361" s="163"/>
      <c r="C361" s="177"/>
      <c r="D361" s="177"/>
      <c r="E361" s="163"/>
      <c r="F361" s="163"/>
      <c r="G361" s="163"/>
      <c r="H361" s="163"/>
      <c r="I361" s="177"/>
      <c r="J361" s="163"/>
      <c r="K361" s="163"/>
      <c r="L361" s="163"/>
      <c r="M361" s="163"/>
      <c r="N361" s="177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</row>
    <row r="362">
      <c r="A362" s="163"/>
      <c r="B362" s="163"/>
      <c r="C362" s="177"/>
      <c r="D362" s="177"/>
      <c r="E362" s="163"/>
      <c r="F362" s="163"/>
      <c r="G362" s="163"/>
      <c r="H362" s="163"/>
      <c r="I362" s="177"/>
      <c r="J362" s="163"/>
      <c r="K362" s="163"/>
      <c r="L362" s="163"/>
      <c r="M362" s="163"/>
      <c r="N362" s="177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</row>
    <row r="363">
      <c r="A363" s="163"/>
      <c r="B363" s="163"/>
      <c r="C363" s="177"/>
      <c r="D363" s="177"/>
      <c r="E363" s="163"/>
      <c r="F363" s="163"/>
      <c r="G363" s="163"/>
      <c r="H363" s="163"/>
      <c r="I363" s="177"/>
      <c r="J363" s="163"/>
      <c r="K363" s="163"/>
      <c r="L363" s="163"/>
      <c r="M363" s="163"/>
      <c r="N363" s="177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</row>
    <row r="364">
      <c r="A364" s="163"/>
      <c r="B364" s="163"/>
      <c r="C364" s="177"/>
      <c r="D364" s="177"/>
      <c r="E364" s="163"/>
      <c r="F364" s="163"/>
      <c r="G364" s="163"/>
      <c r="H364" s="163"/>
      <c r="I364" s="177"/>
      <c r="J364" s="163"/>
      <c r="K364" s="163"/>
      <c r="L364" s="163"/>
      <c r="M364" s="163"/>
      <c r="N364" s="177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</row>
    <row r="365">
      <c r="A365" s="163"/>
      <c r="B365" s="163"/>
      <c r="C365" s="177"/>
      <c r="D365" s="177"/>
      <c r="E365" s="163"/>
      <c r="F365" s="163"/>
      <c r="G365" s="163"/>
      <c r="H365" s="163"/>
      <c r="I365" s="177"/>
      <c r="J365" s="163"/>
      <c r="K365" s="163"/>
      <c r="L365" s="163"/>
      <c r="M365" s="163"/>
      <c r="N365" s="177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</row>
    <row r="366">
      <c r="A366" s="163"/>
      <c r="B366" s="163"/>
      <c r="C366" s="177"/>
      <c r="D366" s="177"/>
      <c r="E366" s="163"/>
      <c r="F366" s="163"/>
      <c r="G366" s="163"/>
      <c r="H366" s="163"/>
      <c r="I366" s="177"/>
      <c r="J366" s="163"/>
      <c r="K366" s="163"/>
      <c r="L366" s="163"/>
      <c r="M366" s="163"/>
      <c r="N366" s="177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</row>
    <row r="367">
      <c r="A367" s="163"/>
      <c r="B367" s="163"/>
      <c r="C367" s="177"/>
      <c r="D367" s="177"/>
      <c r="E367" s="163"/>
      <c r="F367" s="163"/>
      <c r="G367" s="163"/>
      <c r="H367" s="163"/>
      <c r="I367" s="177"/>
      <c r="J367" s="163"/>
      <c r="K367" s="163"/>
      <c r="L367" s="163"/>
      <c r="M367" s="163"/>
      <c r="N367" s="177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</row>
    <row r="368">
      <c r="A368" s="163"/>
      <c r="B368" s="163"/>
      <c r="C368" s="177"/>
      <c r="D368" s="177"/>
      <c r="E368" s="163"/>
      <c r="F368" s="163"/>
      <c r="G368" s="163"/>
      <c r="H368" s="163"/>
      <c r="I368" s="177"/>
      <c r="J368" s="163"/>
      <c r="K368" s="163"/>
      <c r="L368" s="163"/>
      <c r="M368" s="163"/>
      <c r="N368" s="177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</row>
    <row r="369">
      <c r="A369" s="163"/>
      <c r="B369" s="163"/>
      <c r="C369" s="177"/>
      <c r="D369" s="177"/>
      <c r="E369" s="163"/>
      <c r="F369" s="163"/>
      <c r="G369" s="163"/>
      <c r="H369" s="163"/>
      <c r="I369" s="177"/>
      <c r="J369" s="163"/>
      <c r="K369" s="163"/>
      <c r="L369" s="163"/>
      <c r="M369" s="163"/>
      <c r="N369" s="177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</row>
    <row r="370">
      <c r="A370" s="163"/>
      <c r="B370" s="163"/>
      <c r="C370" s="177"/>
      <c r="D370" s="177"/>
      <c r="E370" s="163"/>
      <c r="F370" s="163"/>
      <c r="G370" s="163"/>
      <c r="H370" s="163"/>
      <c r="I370" s="177"/>
      <c r="J370" s="163"/>
      <c r="K370" s="163"/>
      <c r="L370" s="163"/>
      <c r="M370" s="163"/>
      <c r="N370" s="177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</row>
    <row r="371">
      <c r="A371" s="163"/>
      <c r="B371" s="163"/>
      <c r="C371" s="177"/>
      <c r="D371" s="177"/>
      <c r="E371" s="163"/>
      <c r="F371" s="163"/>
      <c r="G371" s="163"/>
      <c r="H371" s="163"/>
      <c r="I371" s="177"/>
      <c r="J371" s="163"/>
      <c r="K371" s="163"/>
      <c r="L371" s="163"/>
      <c r="M371" s="163"/>
      <c r="N371" s="177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</row>
    <row r="372">
      <c r="A372" s="163"/>
      <c r="B372" s="163"/>
      <c r="C372" s="177"/>
      <c r="D372" s="177"/>
      <c r="E372" s="163"/>
      <c r="F372" s="163"/>
      <c r="G372" s="163"/>
      <c r="H372" s="163"/>
      <c r="I372" s="177"/>
      <c r="J372" s="163"/>
      <c r="K372" s="163"/>
      <c r="L372" s="163"/>
      <c r="M372" s="163"/>
      <c r="N372" s="177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</row>
    <row r="373">
      <c r="A373" s="163"/>
      <c r="B373" s="163"/>
      <c r="C373" s="177"/>
      <c r="D373" s="177"/>
      <c r="E373" s="163"/>
      <c r="F373" s="163"/>
      <c r="G373" s="163"/>
      <c r="H373" s="163"/>
      <c r="I373" s="177"/>
      <c r="J373" s="163"/>
      <c r="K373" s="163"/>
      <c r="L373" s="163"/>
      <c r="M373" s="163"/>
      <c r="N373" s="177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</row>
    <row r="374">
      <c r="A374" s="163"/>
      <c r="B374" s="163"/>
      <c r="C374" s="177"/>
      <c r="D374" s="177"/>
      <c r="E374" s="163"/>
      <c r="F374" s="163"/>
      <c r="G374" s="163"/>
      <c r="H374" s="163"/>
      <c r="I374" s="177"/>
      <c r="J374" s="163"/>
      <c r="K374" s="163"/>
      <c r="L374" s="163"/>
      <c r="M374" s="163"/>
      <c r="N374" s="177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</row>
    <row r="375">
      <c r="A375" s="163"/>
      <c r="B375" s="163"/>
      <c r="C375" s="177"/>
      <c r="D375" s="177"/>
      <c r="E375" s="163"/>
      <c r="F375" s="163"/>
      <c r="G375" s="163"/>
      <c r="H375" s="163"/>
      <c r="I375" s="177"/>
      <c r="J375" s="163"/>
      <c r="K375" s="163"/>
      <c r="L375" s="163"/>
      <c r="M375" s="163"/>
      <c r="N375" s="177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</row>
    <row r="376">
      <c r="A376" s="163"/>
      <c r="B376" s="163"/>
      <c r="C376" s="177"/>
      <c r="D376" s="177"/>
      <c r="E376" s="163"/>
      <c r="F376" s="163"/>
      <c r="G376" s="163"/>
      <c r="H376" s="163"/>
      <c r="I376" s="177"/>
      <c r="J376" s="163"/>
      <c r="K376" s="163"/>
      <c r="L376" s="163"/>
      <c r="M376" s="163"/>
      <c r="N376" s="177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</row>
    <row r="377">
      <c r="A377" s="163"/>
      <c r="B377" s="163"/>
      <c r="C377" s="177"/>
      <c r="D377" s="177"/>
      <c r="E377" s="163"/>
      <c r="F377" s="163"/>
      <c r="G377" s="163"/>
      <c r="H377" s="163"/>
      <c r="I377" s="177"/>
      <c r="J377" s="163"/>
      <c r="K377" s="163"/>
      <c r="L377" s="163"/>
      <c r="M377" s="163"/>
      <c r="N377" s="177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</row>
    <row r="378">
      <c r="A378" s="163"/>
      <c r="B378" s="163"/>
      <c r="C378" s="177"/>
      <c r="D378" s="177"/>
      <c r="E378" s="163"/>
      <c r="F378" s="163"/>
      <c r="G378" s="163"/>
      <c r="H378" s="163"/>
      <c r="I378" s="177"/>
      <c r="J378" s="163"/>
      <c r="K378" s="163"/>
      <c r="L378" s="163"/>
      <c r="M378" s="163"/>
      <c r="N378" s="177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</row>
    <row r="379">
      <c r="A379" s="163"/>
      <c r="B379" s="163"/>
      <c r="C379" s="177"/>
      <c r="D379" s="177"/>
      <c r="E379" s="163"/>
      <c r="F379" s="163"/>
      <c r="G379" s="163"/>
      <c r="H379" s="163"/>
      <c r="I379" s="177"/>
      <c r="J379" s="163"/>
      <c r="K379" s="163"/>
      <c r="L379" s="163"/>
      <c r="M379" s="163"/>
      <c r="N379" s="177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</row>
    <row r="380">
      <c r="A380" s="163"/>
      <c r="B380" s="163"/>
      <c r="C380" s="177"/>
      <c r="D380" s="177"/>
      <c r="E380" s="163"/>
      <c r="F380" s="163"/>
      <c r="G380" s="163"/>
      <c r="H380" s="163"/>
      <c r="I380" s="177"/>
      <c r="J380" s="163"/>
      <c r="K380" s="163"/>
      <c r="L380" s="163"/>
      <c r="M380" s="163"/>
      <c r="N380" s="177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</row>
    <row r="381">
      <c r="A381" s="163"/>
      <c r="B381" s="163"/>
      <c r="C381" s="177"/>
      <c r="D381" s="177"/>
      <c r="E381" s="163"/>
      <c r="F381" s="163"/>
      <c r="G381" s="163"/>
      <c r="H381" s="163"/>
      <c r="I381" s="177"/>
      <c r="J381" s="163"/>
      <c r="K381" s="163"/>
      <c r="L381" s="163"/>
      <c r="M381" s="163"/>
      <c r="N381" s="177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</row>
    <row r="382">
      <c r="A382" s="163"/>
      <c r="B382" s="163"/>
      <c r="C382" s="177"/>
      <c r="D382" s="177"/>
      <c r="E382" s="163"/>
      <c r="F382" s="163"/>
      <c r="G382" s="163"/>
      <c r="H382" s="163"/>
      <c r="I382" s="177"/>
      <c r="J382" s="163"/>
      <c r="K382" s="163"/>
      <c r="L382" s="163"/>
      <c r="M382" s="163"/>
      <c r="N382" s="177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</row>
    <row r="383">
      <c r="A383" s="163"/>
      <c r="B383" s="163"/>
      <c r="C383" s="177"/>
      <c r="D383" s="177"/>
      <c r="E383" s="163"/>
      <c r="F383" s="163"/>
      <c r="G383" s="163"/>
      <c r="H383" s="163"/>
      <c r="I383" s="177"/>
      <c r="J383" s="163"/>
      <c r="K383" s="163"/>
      <c r="L383" s="163"/>
      <c r="M383" s="163"/>
      <c r="N383" s="177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</row>
    <row r="384">
      <c r="A384" s="163"/>
      <c r="B384" s="163"/>
      <c r="C384" s="177"/>
      <c r="D384" s="177"/>
      <c r="E384" s="163"/>
      <c r="F384" s="163"/>
      <c r="G384" s="163"/>
      <c r="H384" s="163"/>
      <c r="I384" s="177"/>
      <c r="J384" s="163"/>
      <c r="K384" s="163"/>
      <c r="L384" s="163"/>
      <c r="M384" s="163"/>
      <c r="N384" s="177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</row>
    <row r="385">
      <c r="A385" s="163"/>
      <c r="B385" s="163"/>
      <c r="C385" s="177"/>
      <c r="D385" s="177"/>
      <c r="E385" s="163"/>
      <c r="F385" s="163"/>
      <c r="G385" s="163"/>
      <c r="H385" s="163"/>
      <c r="I385" s="177"/>
      <c r="J385" s="163"/>
      <c r="K385" s="163"/>
      <c r="L385" s="163"/>
      <c r="M385" s="163"/>
      <c r="N385" s="177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</row>
    <row r="386">
      <c r="A386" s="163"/>
      <c r="B386" s="163"/>
      <c r="C386" s="177"/>
      <c r="D386" s="177"/>
      <c r="E386" s="163"/>
      <c r="F386" s="163"/>
      <c r="G386" s="163"/>
      <c r="H386" s="163"/>
      <c r="I386" s="177"/>
      <c r="J386" s="163"/>
      <c r="K386" s="163"/>
      <c r="L386" s="163"/>
      <c r="M386" s="163"/>
      <c r="N386" s="177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</row>
    <row r="387">
      <c r="A387" s="163"/>
      <c r="B387" s="163"/>
      <c r="C387" s="177"/>
      <c r="D387" s="177"/>
      <c r="E387" s="163"/>
      <c r="F387" s="163"/>
      <c r="G387" s="163"/>
      <c r="H387" s="163"/>
      <c r="I387" s="177"/>
      <c r="J387" s="163"/>
      <c r="K387" s="163"/>
      <c r="L387" s="163"/>
      <c r="M387" s="163"/>
      <c r="N387" s="177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</row>
    <row r="388">
      <c r="A388" s="163"/>
      <c r="B388" s="163"/>
      <c r="C388" s="177"/>
      <c r="D388" s="177"/>
      <c r="E388" s="163"/>
      <c r="F388" s="163"/>
      <c r="G388" s="163"/>
      <c r="H388" s="163"/>
      <c r="I388" s="177"/>
      <c r="J388" s="163"/>
      <c r="K388" s="163"/>
      <c r="L388" s="163"/>
      <c r="M388" s="163"/>
      <c r="N388" s="177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</row>
    <row r="389">
      <c r="A389" s="163"/>
      <c r="B389" s="163"/>
      <c r="C389" s="177"/>
      <c r="D389" s="177"/>
      <c r="E389" s="163"/>
      <c r="F389" s="163"/>
      <c r="G389" s="163"/>
      <c r="H389" s="163"/>
      <c r="I389" s="177"/>
      <c r="J389" s="163"/>
      <c r="K389" s="163"/>
      <c r="L389" s="163"/>
      <c r="M389" s="163"/>
      <c r="N389" s="177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</row>
    <row r="390">
      <c r="A390" s="163"/>
      <c r="B390" s="163"/>
      <c r="C390" s="177"/>
      <c r="D390" s="177"/>
      <c r="E390" s="163"/>
      <c r="F390" s="163"/>
      <c r="G390" s="163"/>
      <c r="H390" s="163"/>
      <c r="I390" s="177"/>
      <c r="J390" s="163"/>
      <c r="K390" s="163"/>
      <c r="L390" s="163"/>
      <c r="M390" s="163"/>
      <c r="N390" s="177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</row>
    <row r="391">
      <c r="A391" s="163"/>
      <c r="B391" s="163"/>
      <c r="C391" s="177"/>
      <c r="D391" s="177"/>
      <c r="E391" s="163"/>
      <c r="F391" s="163"/>
      <c r="G391" s="163"/>
      <c r="H391" s="163"/>
      <c r="I391" s="177"/>
      <c r="J391" s="163"/>
      <c r="K391" s="163"/>
      <c r="L391" s="163"/>
      <c r="M391" s="163"/>
      <c r="N391" s="177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</row>
    <row r="392">
      <c r="A392" s="163"/>
      <c r="B392" s="163"/>
      <c r="C392" s="177"/>
      <c r="D392" s="177"/>
      <c r="E392" s="163"/>
      <c r="F392" s="163"/>
      <c r="G392" s="163"/>
      <c r="H392" s="163"/>
      <c r="I392" s="177"/>
      <c r="J392" s="163"/>
      <c r="K392" s="163"/>
      <c r="L392" s="163"/>
      <c r="M392" s="163"/>
      <c r="N392" s="177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</row>
    <row r="393">
      <c r="A393" s="163"/>
      <c r="B393" s="163"/>
      <c r="C393" s="177"/>
      <c r="D393" s="177"/>
      <c r="E393" s="163"/>
      <c r="F393" s="163"/>
      <c r="G393" s="163"/>
      <c r="H393" s="163"/>
      <c r="I393" s="177"/>
      <c r="J393" s="163"/>
      <c r="K393" s="163"/>
      <c r="L393" s="163"/>
      <c r="M393" s="163"/>
      <c r="N393" s="177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</row>
    <row r="394">
      <c r="A394" s="163"/>
      <c r="B394" s="163"/>
      <c r="C394" s="177"/>
      <c r="D394" s="177"/>
      <c r="E394" s="163"/>
      <c r="F394" s="163"/>
      <c r="G394" s="163"/>
      <c r="H394" s="163"/>
      <c r="I394" s="177"/>
      <c r="J394" s="163"/>
      <c r="K394" s="163"/>
      <c r="L394" s="163"/>
      <c r="M394" s="163"/>
      <c r="N394" s="177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</row>
    <row r="395">
      <c r="A395" s="163"/>
      <c r="B395" s="163"/>
      <c r="C395" s="177"/>
      <c r="D395" s="177"/>
      <c r="E395" s="163"/>
      <c r="F395" s="163"/>
      <c r="G395" s="163"/>
      <c r="H395" s="163"/>
      <c r="I395" s="177"/>
      <c r="J395" s="163"/>
      <c r="K395" s="163"/>
      <c r="L395" s="163"/>
      <c r="M395" s="163"/>
      <c r="N395" s="177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</row>
    <row r="396">
      <c r="A396" s="163"/>
      <c r="B396" s="163"/>
      <c r="C396" s="177"/>
      <c r="D396" s="177"/>
      <c r="E396" s="163"/>
      <c r="F396" s="163"/>
      <c r="G396" s="163"/>
      <c r="H396" s="163"/>
      <c r="I396" s="177"/>
      <c r="J396" s="163"/>
      <c r="K396" s="163"/>
      <c r="L396" s="163"/>
      <c r="M396" s="163"/>
      <c r="N396" s="177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</row>
    <row r="397">
      <c r="A397" s="163"/>
      <c r="B397" s="163"/>
      <c r="C397" s="177"/>
      <c r="D397" s="177"/>
      <c r="E397" s="163"/>
      <c r="F397" s="163"/>
      <c r="G397" s="163"/>
      <c r="H397" s="163"/>
      <c r="I397" s="177"/>
      <c r="J397" s="163"/>
      <c r="K397" s="163"/>
      <c r="L397" s="163"/>
      <c r="M397" s="163"/>
      <c r="N397" s="177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</row>
    <row r="398">
      <c r="A398" s="163"/>
      <c r="B398" s="163"/>
      <c r="C398" s="177"/>
      <c r="D398" s="177"/>
      <c r="E398" s="163"/>
      <c r="F398" s="163"/>
      <c r="G398" s="163"/>
      <c r="H398" s="163"/>
      <c r="I398" s="177"/>
      <c r="J398" s="163"/>
      <c r="K398" s="163"/>
      <c r="L398" s="163"/>
      <c r="M398" s="163"/>
      <c r="N398" s="177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</row>
    <row r="399">
      <c r="A399" s="163"/>
      <c r="B399" s="163"/>
      <c r="C399" s="177"/>
      <c r="D399" s="177"/>
      <c r="E399" s="163"/>
      <c r="F399" s="163"/>
      <c r="G399" s="163"/>
      <c r="H399" s="163"/>
      <c r="I399" s="177"/>
      <c r="J399" s="163"/>
      <c r="K399" s="163"/>
      <c r="L399" s="163"/>
      <c r="M399" s="163"/>
      <c r="N399" s="177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</row>
    <row r="400">
      <c r="A400" s="163"/>
      <c r="B400" s="163"/>
      <c r="C400" s="177"/>
      <c r="D400" s="177"/>
      <c r="E400" s="163"/>
      <c r="F400" s="163"/>
      <c r="G400" s="163"/>
      <c r="H400" s="163"/>
      <c r="I400" s="177"/>
      <c r="J400" s="163"/>
      <c r="K400" s="163"/>
      <c r="L400" s="163"/>
      <c r="M400" s="163"/>
      <c r="N400" s="177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</row>
    <row r="401">
      <c r="A401" s="163"/>
      <c r="B401" s="163"/>
      <c r="C401" s="177"/>
      <c r="D401" s="177"/>
      <c r="E401" s="163"/>
      <c r="F401" s="163"/>
      <c r="G401" s="163"/>
      <c r="H401" s="163"/>
      <c r="I401" s="177"/>
      <c r="J401" s="163"/>
      <c r="K401" s="163"/>
      <c r="L401" s="163"/>
      <c r="M401" s="163"/>
      <c r="N401" s="177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</row>
    <row r="402">
      <c r="A402" s="163"/>
      <c r="B402" s="163"/>
      <c r="C402" s="177"/>
      <c r="D402" s="177"/>
      <c r="E402" s="163"/>
      <c r="F402" s="163"/>
      <c r="G402" s="163"/>
      <c r="H402" s="163"/>
      <c r="I402" s="177"/>
      <c r="J402" s="163"/>
      <c r="K402" s="163"/>
      <c r="L402" s="163"/>
      <c r="M402" s="163"/>
      <c r="N402" s="177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</row>
    <row r="403">
      <c r="A403" s="163"/>
      <c r="B403" s="163"/>
      <c r="C403" s="177"/>
      <c r="D403" s="177"/>
      <c r="E403" s="163"/>
      <c r="F403" s="163"/>
      <c r="G403" s="163"/>
      <c r="H403" s="163"/>
      <c r="I403" s="177"/>
      <c r="J403" s="163"/>
      <c r="K403" s="163"/>
      <c r="L403" s="163"/>
      <c r="M403" s="163"/>
      <c r="N403" s="177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</row>
    <row r="404">
      <c r="A404" s="163"/>
      <c r="B404" s="163"/>
      <c r="C404" s="177"/>
      <c r="D404" s="177"/>
      <c r="E404" s="163"/>
      <c r="F404" s="163"/>
      <c r="G404" s="163"/>
      <c r="H404" s="163"/>
      <c r="I404" s="177"/>
      <c r="J404" s="163"/>
      <c r="K404" s="163"/>
      <c r="L404" s="163"/>
      <c r="M404" s="163"/>
      <c r="N404" s="177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</row>
    <row r="405">
      <c r="A405" s="163"/>
      <c r="B405" s="163"/>
      <c r="C405" s="177"/>
      <c r="D405" s="177"/>
      <c r="E405" s="163"/>
      <c r="F405" s="163"/>
      <c r="G405" s="163"/>
      <c r="H405" s="163"/>
      <c r="I405" s="177"/>
      <c r="J405" s="163"/>
      <c r="K405" s="163"/>
      <c r="L405" s="163"/>
      <c r="M405" s="163"/>
      <c r="N405" s="177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</row>
    <row r="406">
      <c r="A406" s="163"/>
      <c r="B406" s="163"/>
      <c r="C406" s="177"/>
      <c r="D406" s="177"/>
      <c r="E406" s="163"/>
      <c r="F406" s="163"/>
      <c r="G406" s="163"/>
      <c r="H406" s="163"/>
      <c r="I406" s="177"/>
      <c r="J406" s="163"/>
      <c r="K406" s="163"/>
      <c r="L406" s="163"/>
      <c r="M406" s="163"/>
      <c r="N406" s="177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</row>
    <row r="407">
      <c r="A407" s="163"/>
      <c r="B407" s="163"/>
      <c r="C407" s="177"/>
      <c r="D407" s="177"/>
      <c r="E407" s="163"/>
      <c r="F407" s="163"/>
      <c r="G407" s="163"/>
      <c r="H407" s="163"/>
      <c r="I407" s="177"/>
      <c r="J407" s="163"/>
      <c r="K407" s="163"/>
      <c r="L407" s="163"/>
      <c r="M407" s="163"/>
      <c r="N407" s="177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</row>
    <row r="408">
      <c r="A408" s="163"/>
      <c r="B408" s="163"/>
      <c r="C408" s="177"/>
      <c r="D408" s="177"/>
      <c r="E408" s="163"/>
      <c r="F408" s="163"/>
      <c r="G408" s="163"/>
      <c r="H408" s="163"/>
      <c r="I408" s="177"/>
      <c r="J408" s="163"/>
      <c r="K408" s="163"/>
      <c r="L408" s="163"/>
      <c r="M408" s="163"/>
      <c r="N408" s="177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</row>
    <row r="409">
      <c r="A409" s="163"/>
      <c r="B409" s="163"/>
      <c r="C409" s="177"/>
      <c r="D409" s="177"/>
      <c r="E409" s="163"/>
      <c r="F409" s="163"/>
      <c r="G409" s="163"/>
      <c r="H409" s="163"/>
      <c r="I409" s="177"/>
      <c r="J409" s="163"/>
      <c r="K409" s="163"/>
      <c r="L409" s="163"/>
      <c r="M409" s="163"/>
      <c r="N409" s="177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</row>
    <row r="410">
      <c r="A410" s="163"/>
      <c r="B410" s="163"/>
      <c r="C410" s="177"/>
      <c r="D410" s="177"/>
      <c r="E410" s="163"/>
      <c r="F410" s="163"/>
      <c r="G410" s="163"/>
      <c r="H410" s="163"/>
      <c r="I410" s="177"/>
      <c r="J410" s="163"/>
      <c r="K410" s="163"/>
      <c r="L410" s="163"/>
      <c r="M410" s="163"/>
      <c r="N410" s="177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</row>
    <row r="411">
      <c r="A411" s="163"/>
      <c r="B411" s="163"/>
      <c r="C411" s="177"/>
      <c r="D411" s="177"/>
      <c r="E411" s="163"/>
      <c r="F411" s="163"/>
      <c r="G411" s="163"/>
      <c r="H411" s="163"/>
      <c r="I411" s="177"/>
      <c r="J411" s="163"/>
      <c r="K411" s="163"/>
      <c r="L411" s="163"/>
      <c r="M411" s="163"/>
      <c r="N411" s="177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</row>
    <row r="412">
      <c r="A412" s="163"/>
      <c r="B412" s="163"/>
      <c r="C412" s="177"/>
      <c r="D412" s="177"/>
      <c r="E412" s="163"/>
      <c r="F412" s="163"/>
      <c r="G412" s="163"/>
      <c r="H412" s="163"/>
      <c r="I412" s="177"/>
      <c r="J412" s="163"/>
      <c r="K412" s="163"/>
      <c r="L412" s="163"/>
      <c r="M412" s="163"/>
      <c r="N412" s="177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</row>
    <row r="413">
      <c r="A413" s="163"/>
      <c r="B413" s="163"/>
      <c r="C413" s="177"/>
      <c r="D413" s="177"/>
      <c r="E413" s="163"/>
      <c r="F413" s="163"/>
      <c r="G413" s="163"/>
      <c r="H413" s="163"/>
      <c r="I413" s="177"/>
      <c r="J413" s="163"/>
      <c r="K413" s="163"/>
      <c r="L413" s="163"/>
      <c r="M413" s="163"/>
      <c r="N413" s="177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</row>
    <row r="414">
      <c r="A414" s="163"/>
      <c r="B414" s="163"/>
      <c r="C414" s="177"/>
      <c r="D414" s="177"/>
      <c r="E414" s="163"/>
      <c r="F414" s="163"/>
      <c r="G414" s="163"/>
      <c r="H414" s="163"/>
      <c r="I414" s="177"/>
      <c r="J414" s="163"/>
      <c r="K414" s="163"/>
      <c r="L414" s="163"/>
      <c r="M414" s="163"/>
      <c r="N414" s="177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</row>
    <row r="415">
      <c r="A415" s="163"/>
      <c r="B415" s="163"/>
      <c r="C415" s="177"/>
      <c r="D415" s="177"/>
      <c r="E415" s="163"/>
      <c r="F415" s="163"/>
      <c r="G415" s="163"/>
      <c r="H415" s="163"/>
      <c r="I415" s="177"/>
      <c r="J415" s="163"/>
      <c r="K415" s="163"/>
      <c r="L415" s="163"/>
      <c r="M415" s="163"/>
      <c r="N415" s="177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</row>
    <row r="416">
      <c r="A416" s="163"/>
      <c r="B416" s="163"/>
      <c r="C416" s="177"/>
      <c r="D416" s="177"/>
      <c r="E416" s="163"/>
      <c r="F416" s="163"/>
      <c r="G416" s="163"/>
      <c r="H416" s="163"/>
      <c r="I416" s="177"/>
      <c r="J416" s="163"/>
      <c r="K416" s="163"/>
      <c r="L416" s="163"/>
      <c r="M416" s="163"/>
      <c r="N416" s="177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</row>
    <row r="417">
      <c r="A417" s="163"/>
      <c r="B417" s="163"/>
      <c r="C417" s="177"/>
      <c r="D417" s="177"/>
      <c r="E417" s="163"/>
      <c r="F417" s="163"/>
      <c r="G417" s="163"/>
      <c r="H417" s="163"/>
      <c r="I417" s="177"/>
      <c r="J417" s="163"/>
      <c r="K417" s="163"/>
      <c r="L417" s="163"/>
      <c r="M417" s="163"/>
      <c r="N417" s="177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</row>
    <row r="418">
      <c r="A418" s="163"/>
      <c r="B418" s="163"/>
      <c r="C418" s="177"/>
      <c r="D418" s="177"/>
      <c r="E418" s="163"/>
      <c r="F418" s="163"/>
      <c r="G418" s="163"/>
      <c r="H418" s="163"/>
      <c r="I418" s="177"/>
      <c r="J418" s="163"/>
      <c r="K418" s="163"/>
      <c r="L418" s="163"/>
      <c r="M418" s="163"/>
      <c r="N418" s="177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</row>
    <row r="419">
      <c r="A419" s="163"/>
      <c r="B419" s="163"/>
      <c r="C419" s="177"/>
      <c r="D419" s="177"/>
      <c r="E419" s="163"/>
      <c r="F419" s="163"/>
      <c r="G419" s="163"/>
      <c r="H419" s="163"/>
      <c r="I419" s="177"/>
      <c r="J419" s="163"/>
      <c r="K419" s="163"/>
      <c r="L419" s="163"/>
      <c r="M419" s="163"/>
      <c r="N419" s="177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</row>
    <row r="420">
      <c r="A420" s="163"/>
      <c r="B420" s="163"/>
      <c r="C420" s="177"/>
      <c r="D420" s="177"/>
      <c r="E420" s="163"/>
      <c r="F420" s="163"/>
      <c r="G420" s="163"/>
      <c r="H420" s="163"/>
      <c r="I420" s="177"/>
      <c r="J420" s="163"/>
      <c r="K420" s="163"/>
      <c r="L420" s="163"/>
      <c r="M420" s="163"/>
      <c r="N420" s="177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</row>
    <row r="421">
      <c r="A421" s="163"/>
      <c r="B421" s="163"/>
      <c r="C421" s="177"/>
      <c r="D421" s="177"/>
      <c r="E421" s="163"/>
      <c r="F421" s="163"/>
      <c r="G421" s="163"/>
      <c r="H421" s="163"/>
      <c r="I421" s="177"/>
      <c r="J421" s="163"/>
      <c r="K421" s="163"/>
      <c r="L421" s="163"/>
      <c r="M421" s="163"/>
      <c r="N421" s="177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</row>
    <row r="422">
      <c r="A422" s="163"/>
      <c r="B422" s="163"/>
      <c r="C422" s="177"/>
      <c r="D422" s="177"/>
      <c r="E422" s="163"/>
      <c r="F422" s="163"/>
      <c r="G422" s="163"/>
      <c r="H422" s="163"/>
      <c r="I422" s="177"/>
      <c r="J422" s="163"/>
      <c r="K422" s="163"/>
      <c r="L422" s="163"/>
      <c r="M422" s="163"/>
      <c r="N422" s="177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</row>
    <row r="423">
      <c r="A423" s="163"/>
      <c r="B423" s="163"/>
      <c r="C423" s="177"/>
      <c r="D423" s="177"/>
      <c r="E423" s="163"/>
      <c r="F423" s="163"/>
      <c r="G423" s="163"/>
      <c r="H423" s="163"/>
      <c r="I423" s="177"/>
      <c r="J423" s="163"/>
      <c r="K423" s="163"/>
      <c r="L423" s="163"/>
      <c r="M423" s="163"/>
      <c r="N423" s="177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</row>
    <row r="424">
      <c r="A424" s="163"/>
      <c r="B424" s="163"/>
      <c r="C424" s="177"/>
      <c r="D424" s="177"/>
      <c r="E424" s="163"/>
      <c r="F424" s="163"/>
      <c r="G424" s="163"/>
      <c r="H424" s="163"/>
      <c r="I424" s="177"/>
      <c r="J424" s="163"/>
      <c r="K424" s="163"/>
      <c r="L424" s="163"/>
      <c r="M424" s="163"/>
      <c r="N424" s="177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</row>
    <row r="425">
      <c r="A425" s="163"/>
      <c r="B425" s="163"/>
      <c r="C425" s="177"/>
      <c r="D425" s="177"/>
      <c r="E425" s="163"/>
      <c r="F425" s="163"/>
      <c r="G425" s="163"/>
      <c r="H425" s="163"/>
      <c r="I425" s="177"/>
      <c r="J425" s="163"/>
      <c r="K425" s="163"/>
      <c r="L425" s="163"/>
      <c r="M425" s="163"/>
      <c r="N425" s="177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</row>
    <row r="426">
      <c r="A426" s="163"/>
      <c r="B426" s="163"/>
      <c r="C426" s="177"/>
      <c r="D426" s="177"/>
      <c r="E426" s="163"/>
      <c r="F426" s="163"/>
      <c r="G426" s="163"/>
      <c r="H426" s="163"/>
      <c r="I426" s="177"/>
      <c r="J426" s="163"/>
      <c r="K426" s="163"/>
      <c r="L426" s="163"/>
      <c r="M426" s="163"/>
      <c r="N426" s="177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</row>
    <row r="427">
      <c r="A427" s="163"/>
      <c r="B427" s="163"/>
      <c r="C427" s="177"/>
      <c r="D427" s="177"/>
      <c r="E427" s="163"/>
      <c r="F427" s="163"/>
      <c r="G427" s="163"/>
      <c r="H427" s="163"/>
      <c r="I427" s="177"/>
      <c r="J427" s="163"/>
      <c r="K427" s="163"/>
      <c r="L427" s="163"/>
      <c r="M427" s="163"/>
      <c r="N427" s="177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</row>
    <row r="428">
      <c r="A428" s="163"/>
      <c r="B428" s="163"/>
      <c r="C428" s="177"/>
      <c r="D428" s="177"/>
      <c r="E428" s="163"/>
      <c r="F428" s="163"/>
      <c r="G428" s="163"/>
      <c r="H428" s="163"/>
      <c r="I428" s="177"/>
      <c r="J428" s="163"/>
      <c r="K428" s="163"/>
      <c r="L428" s="163"/>
      <c r="M428" s="163"/>
      <c r="N428" s="177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</row>
    <row r="429">
      <c r="A429" s="163"/>
      <c r="B429" s="163"/>
      <c r="C429" s="177"/>
      <c r="D429" s="177"/>
      <c r="E429" s="163"/>
      <c r="F429" s="163"/>
      <c r="G429" s="163"/>
      <c r="H429" s="163"/>
      <c r="I429" s="177"/>
      <c r="J429" s="163"/>
      <c r="K429" s="163"/>
      <c r="L429" s="163"/>
      <c r="M429" s="163"/>
      <c r="N429" s="177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</row>
    <row r="430">
      <c r="A430" s="163"/>
      <c r="B430" s="163"/>
      <c r="C430" s="177"/>
      <c r="D430" s="177"/>
      <c r="E430" s="163"/>
      <c r="F430" s="163"/>
      <c r="G430" s="163"/>
      <c r="H430" s="163"/>
      <c r="I430" s="177"/>
      <c r="J430" s="163"/>
      <c r="K430" s="163"/>
      <c r="L430" s="163"/>
      <c r="M430" s="163"/>
      <c r="N430" s="177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</row>
    <row r="431">
      <c r="A431" s="163"/>
      <c r="B431" s="163"/>
      <c r="C431" s="177"/>
      <c r="D431" s="177"/>
      <c r="E431" s="163"/>
      <c r="F431" s="163"/>
      <c r="G431" s="163"/>
      <c r="H431" s="163"/>
      <c r="I431" s="177"/>
      <c r="J431" s="163"/>
      <c r="K431" s="163"/>
      <c r="L431" s="163"/>
      <c r="M431" s="163"/>
      <c r="N431" s="177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</row>
    <row r="432">
      <c r="A432" s="163"/>
      <c r="B432" s="163"/>
      <c r="C432" s="177"/>
      <c r="D432" s="177"/>
      <c r="E432" s="163"/>
      <c r="F432" s="163"/>
      <c r="G432" s="163"/>
      <c r="H432" s="163"/>
      <c r="I432" s="177"/>
      <c r="J432" s="163"/>
      <c r="K432" s="163"/>
      <c r="L432" s="163"/>
      <c r="M432" s="163"/>
      <c r="N432" s="177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</row>
    <row r="433">
      <c r="A433" s="163"/>
      <c r="B433" s="163"/>
      <c r="C433" s="177"/>
      <c r="D433" s="177"/>
      <c r="E433" s="163"/>
      <c r="F433" s="163"/>
      <c r="G433" s="163"/>
      <c r="H433" s="163"/>
      <c r="I433" s="177"/>
      <c r="J433" s="163"/>
      <c r="K433" s="163"/>
      <c r="L433" s="163"/>
      <c r="M433" s="163"/>
      <c r="N433" s="177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</row>
    <row r="434">
      <c r="A434" s="163"/>
      <c r="B434" s="163"/>
      <c r="C434" s="177"/>
      <c r="D434" s="177"/>
      <c r="E434" s="163"/>
      <c r="F434" s="163"/>
      <c r="G434" s="163"/>
      <c r="H434" s="163"/>
      <c r="I434" s="177"/>
      <c r="J434" s="163"/>
      <c r="K434" s="163"/>
      <c r="L434" s="163"/>
      <c r="M434" s="163"/>
      <c r="N434" s="177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</row>
    <row r="435">
      <c r="A435" s="163"/>
      <c r="B435" s="163"/>
      <c r="C435" s="177"/>
      <c r="D435" s="177"/>
      <c r="E435" s="163"/>
      <c r="F435" s="163"/>
      <c r="G435" s="163"/>
      <c r="H435" s="163"/>
      <c r="I435" s="177"/>
      <c r="J435" s="163"/>
      <c r="K435" s="163"/>
      <c r="L435" s="163"/>
      <c r="M435" s="163"/>
      <c r="N435" s="177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</row>
    <row r="436">
      <c r="A436" s="163"/>
      <c r="B436" s="163"/>
      <c r="C436" s="177"/>
      <c r="D436" s="177"/>
      <c r="E436" s="163"/>
      <c r="F436" s="163"/>
      <c r="G436" s="163"/>
      <c r="H436" s="163"/>
      <c r="I436" s="177"/>
      <c r="J436" s="163"/>
      <c r="K436" s="163"/>
      <c r="L436" s="163"/>
      <c r="M436" s="163"/>
      <c r="N436" s="177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</row>
    <row r="437">
      <c r="A437" s="163"/>
      <c r="B437" s="163"/>
      <c r="C437" s="177"/>
      <c r="D437" s="177"/>
      <c r="E437" s="163"/>
      <c r="F437" s="163"/>
      <c r="G437" s="163"/>
      <c r="H437" s="163"/>
      <c r="I437" s="177"/>
      <c r="J437" s="163"/>
      <c r="K437" s="163"/>
      <c r="L437" s="163"/>
      <c r="M437" s="163"/>
      <c r="N437" s="177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</row>
    <row r="438">
      <c r="A438" s="163"/>
      <c r="B438" s="163"/>
      <c r="C438" s="177"/>
      <c r="D438" s="177"/>
      <c r="E438" s="163"/>
      <c r="F438" s="163"/>
      <c r="G438" s="163"/>
      <c r="H438" s="163"/>
      <c r="I438" s="177"/>
      <c r="J438" s="163"/>
      <c r="K438" s="163"/>
      <c r="L438" s="163"/>
      <c r="M438" s="163"/>
      <c r="N438" s="177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</row>
    <row r="439">
      <c r="A439" s="163"/>
      <c r="B439" s="163"/>
      <c r="C439" s="177"/>
      <c r="D439" s="177"/>
      <c r="E439" s="163"/>
      <c r="F439" s="163"/>
      <c r="G439" s="163"/>
      <c r="H439" s="163"/>
      <c r="I439" s="177"/>
      <c r="J439" s="163"/>
      <c r="K439" s="163"/>
      <c r="L439" s="163"/>
      <c r="M439" s="163"/>
      <c r="N439" s="177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</row>
    <row r="440">
      <c r="A440" s="163"/>
      <c r="B440" s="163"/>
      <c r="C440" s="177"/>
      <c r="D440" s="177"/>
      <c r="E440" s="163"/>
      <c r="F440" s="163"/>
      <c r="G440" s="163"/>
      <c r="H440" s="163"/>
      <c r="I440" s="177"/>
      <c r="J440" s="163"/>
      <c r="K440" s="163"/>
      <c r="L440" s="163"/>
      <c r="M440" s="163"/>
      <c r="N440" s="177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</row>
    <row r="441">
      <c r="A441" s="163"/>
      <c r="B441" s="163"/>
      <c r="C441" s="177"/>
      <c r="D441" s="177"/>
      <c r="E441" s="163"/>
      <c r="F441" s="163"/>
      <c r="G441" s="163"/>
      <c r="H441" s="163"/>
      <c r="I441" s="177"/>
      <c r="J441" s="163"/>
      <c r="K441" s="163"/>
      <c r="L441" s="163"/>
      <c r="M441" s="163"/>
      <c r="N441" s="177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</row>
    <row r="442">
      <c r="A442" s="163"/>
      <c r="B442" s="163"/>
      <c r="C442" s="177"/>
      <c r="D442" s="177"/>
      <c r="E442" s="163"/>
      <c r="F442" s="163"/>
      <c r="G442" s="163"/>
      <c r="H442" s="163"/>
      <c r="I442" s="177"/>
      <c r="J442" s="163"/>
      <c r="K442" s="163"/>
      <c r="L442" s="163"/>
      <c r="M442" s="163"/>
      <c r="N442" s="177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</row>
    <row r="443">
      <c r="A443" s="163"/>
      <c r="B443" s="163"/>
      <c r="C443" s="177"/>
      <c r="D443" s="177"/>
      <c r="E443" s="163"/>
      <c r="F443" s="163"/>
      <c r="G443" s="163"/>
      <c r="H443" s="163"/>
      <c r="I443" s="177"/>
      <c r="J443" s="163"/>
      <c r="K443" s="163"/>
      <c r="L443" s="163"/>
      <c r="M443" s="163"/>
      <c r="N443" s="177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</row>
    <row r="444">
      <c r="A444" s="163"/>
      <c r="B444" s="163"/>
      <c r="C444" s="177"/>
      <c r="D444" s="177"/>
      <c r="E444" s="163"/>
      <c r="F444" s="163"/>
      <c r="G444" s="163"/>
      <c r="H444" s="163"/>
      <c r="I444" s="177"/>
      <c r="J444" s="163"/>
      <c r="K444" s="163"/>
      <c r="L444" s="163"/>
      <c r="M444" s="163"/>
      <c r="N444" s="177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</row>
    <row r="445">
      <c r="A445" s="163"/>
      <c r="B445" s="163"/>
      <c r="C445" s="177"/>
      <c r="D445" s="177"/>
      <c r="E445" s="163"/>
      <c r="F445" s="163"/>
      <c r="G445" s="163"/>
      <c r="H445" s="163"/>
      <c r="I445" s="177"/>
      <c r="J445" s="163"/>
      <c r="K445" s="163"/>
      <c r="L445" s="163"/>
      <c r="M445" s="163"/>
      <c r="N445" s="177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</row>
    <row r="446">
      <c r="A446" s="163"/>
      <c r="B446" s="163"/>
      <c r="C446" s="177"/>
      <c r="D446" s="177"/>
      <c r="E446" s="163"/>
      <c r="F446" s="163"/>
      <c r="G446" s="163"/>
      <c r="H446" s="163"/>
      <c r="I446" s="177"/>
      <c r="J446" s="163"/>
      <c r="K446" s="163"/>
      <c r="L446" s="163"/>
      <c r="M446" s="163"/>
      <c r="N446" s="177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</row>
    <row r="447">
      <c r="A447" s="163"/>
      <c r="B447" s="163"/>
      <c r="C447" s="177"/>
      <c r="D447" s="177"/>
      <c r="E447" s="163"/>
      <c r="F447" s="163"/>
      <c r="G447" s="163"/>
      <c r="H447" s="163"/>
      <c r="I447" s="177"/>
      <c r="J447" s="163"/>
      <c r="K447" s="163"/>
      <c r="L447" s="163"/>
      <c r="M447" s="163"/>
      <c r="N447" s="177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</row>
    <row r="448">
      <c r="A448" s="163"/>
      <c r="B448" s="163"/>
      <c r="C448" s="177"/>
      <c r="D448" s="177"/>
      <c r="E448" s="163"/>
      <c r="F448" s="163"/>
      <c r="G448" s="163"/>
      <c r="H448" s="163"/>
      <c r="I448" s="177"/>
      <c r="J448" s="163"/>
      <c r="K448" s="163"/>
      <c r="L448" s="163"/>
      <c r="M448" s="163"/>
      <c r="N448" s="177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</row>
    <row r="449">
      <c r="A449" s="163"/>
      <c r="B449" s="163"/>
      <c r="C449" s="177"/>
      <c r="D449" s="177"/>
      <c r="E449" s="163"/>
      <c r="F449" s="163"/>
      <c r="G449" s="163"/>
      <c r="H449" s="163"/>
      <c r="I449" s="177"/>
      <c r="J449" s="163"/>
      <c r="K449" s="163"/>
      <c r="L449" s="163"/>
      <c r="M449" s="163"/>
      <c r="N449" s="177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</row>
    <row r="450">
      <c r="A450" s="163"/>
      <c r="B450" s="163"/>
      <c r="C450" s="177"/>
      <c r="D450" s="177"/>
      <c r="E450" s="163"/>
      <c r="F450" s="163"/>
      <c r="G450" s="163"/>
      <c r="H450" s="163"/>
      <c r="I450" s="177"/>
      <c r="J450" s="163"/>
      <c r="K450" s="163"/>
      <c r="L450" s="163"/>
      <c r="M450" s="163"/>
      <c r="N450" s="177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</row>
    <row r="451">
      <c r="A451" s="163"/>
      <c r="B451" s="163"/>
      <c r="C451" s="177"/>
      <c r="D451" s="177"/>
      <c r="E451" s="163"/>
      <c r="F451" s="163"/>
      <c r="G451" s="163"/>
      <c r="H451" s="163"/>
      <c r="I451" s="177"/>
      <c r="J451" s="163"/>
      <c r="K451" s="163"/>
      <c r="L451" s="163"/>
      <c r="M451" s="163"/>
      <c r="N451" s="177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</row>
    <row r="452">
      <c r="A452" s="163"/>
      <c r="B452" s="163"/>
      <c r="C452" s="177"/>
      <c r="D452" s="177"/>
      <c r="E452" s="163"/>
      <c r="F452" s="163"/>
      <c r="G452" s="163"/>
      <c r="H452" s="163"/>
      <c r="I452" s="177"/>
      <c r="J452" s="163"/>
      <c r="K452" s="163"/>
      <c r="L452" s="163"/>
      <c r="M452" s="163"/>
      <c r="N452" s="177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</row>
    <row r="453">
      <c r="A453" s="163"/>
      <c r="B453" s="163"/>
      <c r="C453" s="177"/>
      <c r="D453" s="177"/>
      <c r="E453" s="163"/>
      <c r="F453" s="163"/>
      <c r="G453" s="163"/>
      <c r="H453" s="163"/>
      <c r="I453" s="177"/>
      <c r="J453" s="163"/>
      <c r="K453" s="163"/>
      <c r="L453" s="163"/>
      <c r="M453" s="163"/>
      <c r="N453" s="177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</row>
    <row r="454">
      <c r="A454" s="163"/>
      <c r="B454" s="163"/>
      <c r="C454" s="177"/>
      <c r="D454" s="177"/>
      <c r="E454" s="163"/>
      <c r="F454" s="163"/>
      <c r="G454" s="163"/>
      <c r="H454" s="163"/>
      <c r="I454" s="177"/>
      <c r="J454" s="163"/>
      <c r="K454" s="163"/>
      <c r="L454" s="163"/>
      <c r="M454" s="163"/>
      <c r="N454" s="177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</row>
    <row r="455">
      <c r="A455" s="163"/>
      <c r="B455" s="163"/>
      <c r="C455" s="177"/>
      <c r="D455" s="177"/>
      <c r="E455" s="163"/>
      <c r="F455" s="163"/>
      <c r="G455" s="163"/>
      <c r="H455" s="163"/>
      <c r="I455" s="177"/>
      <c r="J455" s="163"/>
      <c r="K455" s="163"/>
      <c r="L455" s="163"/>
      <c r="M455" s="163"/>
      <c r="N455" s="177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</row>
    <row r="456">
      <c r="A456" s="163"/>
      <c r="B456" s="163"/>
      <c r="C456" s="177"/>
      <c r="D456" s="177"/>
      <c r="E456" s="163"/>
      <c r="F456" s="163"/>
      <c r="G456" s="163"/>
      <c r="H456" s="163"/>
      <c r="I456" s="177"/>
      <c r="J456" s="163"/>
      <c r="K456" s="163"/>
      <c r="L456" s="163"/>
      <c r="M456" s="163"/>
      <c r="N456" s="177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</row>
    <row r="457">
      <c r="A457" s="163"/>
      <c r="B457" s="163"/>
      <c r="C457" s="177"/>
      <c r="D457" s="177"/>
      <c r="E457" s="163"/>
      <c r="F457" s="163"/>
      <c r="G457" s="163"/>
      <c r="H457" s="163"/>
      <c r="I457" s="177"/>
      <c r="J457" s="163"/>
      <c r="K457" s="163"/>
      <c r="L457" s="163"/>
      <c r="M457" s="163"/>
      <c r="N457" s="177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</row>
    <row r="458">
      <c r="A458" s="163"/>
      <c r="B458" s="163"/>
      <c r="C458" s="177"/>
      <c r="D458" s="177"/>
      <c r="E458" s="163"/>
      <c r="F458" s="163"/>
      <c r="G458" s="163"/>
      <c r="H458" s="163"/>
      <c r="I458" s="177"/>
      <c r="J458" s="163"/>
      <c r="K458" s="163"/>
      <c r="L458" s="163"/>
      <c r="M458" s="163"/>
      <c r="N458" s="177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</row>
    <row r="459">
      <c r="A459" s="163"/>
      <c r="B459" s="163"/>
      <c r="C459" s="177"/>
      <c r="D459" s="177"/>
      <c r="E459" s="163"/>
      <c r="F459" s="163"/>
      <c r="G459" s="163"/>
      <c r="H459" s="163"/>
      <c r="I459" s="177"/>
      <c r="J459" s="163"/>
      <c r="K459" s="163"/>
      <c r="L459" s="163"/>
      <c r="M459" s="163"/>
      <c r="N459" s="177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</row>
    <row r="460">
      <c r="A460" s="163"/>
      <c r="B460" s="163"/>
      <c r="C460" s="177"/>
      <c r="D460" s="177"/>
      <c r="E460" s="163"/>
      <c r="F460" s="163"/>
      <c r="G460" s="163"/>
      <c r="H460" s="163"/>
      <c r="I460" s="177"/>
      <c r="J460" s="163"/>
      <c r="K460" s="163"/>
      <c r="L460" s="163"/>
      <c r="M460" s="163"/>
      <c r="N460" s="177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</row>
    <row r="461">
      <c r="A461" s="163"/>
      <c r="B461" s="163"/>
      <c r="C461" s="177"/>
      <c r="D461" s="177"/>
      <c r="E461" s="163"/>
      <c r="F461" s="163"/>
      <c r="G461" s="163"/>
      <c r="H461" s="163"/>
      <c r="I461" s="177"/>
      <c r="J461" s="163"/>
      <c r="K461" s="163"/>
      <c r="L461" s="163"/>
      <c r="M461" s="163"/>
      <c r="N461" s="177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</row>
    <row r="462">
      <c r="A462" s="163"/>
      <c r="B462" s="163"/>
      <c r="C462" s="177"/>
      <c r="D462" s="177"/>
      <c r="E462" s="163"/>
      <c r="F462" s="163"/>
      <c r="G462" s="163"/>
      <c r="H462" s="163"/>
      <c r="I462" s="177"/>
      <c r="J462" s="163"/>
      <c r="K462" s="163"/>
      <c r="L462" s="163"/>
      <c r="M462" s="163"/>
      <c r="N462" s="177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</row>
    <row r="463">
      <c r="A463" s="163"/>
      <c r="B463" s="163"/>
      <c r="C463" s="177"/>
      <c r="D463" s="177"/>
      <c r="E463" s="163"/>
      <c r="F463" s="163"/>
      <c r="G463" s="163"/>
      <c r="H463" s="163"/>
      <c r="I463" s="177"/>
      <c r="J463" s="163"/>
      <c r="K463" s="163"/>
      <c r="L463" s="163"/>
      <c r="M463" s="163"/>
      <c r="N463" s="177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</row>
    <row r="464">
      <c r="A464" s="163"/>
      <c r="B464" s="163"/>
      <c r="C464" s="177"/>
      <c r="D464" s="177"/>
      <c r="E464" s="163"/>
      <c r="F464" s="163"/>
      <c r="G464" s="163"/>
      <c r="H464" s="163"/>
      <c r="I464" s="177"/>
      <c r="J464" s="163"/>
      <c r="K464" s="163"/>
      <c r="L464" s="163"/>
      <c r="M464" s="163"/>
      <c r="N464" s="177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</row>
    <row r="465">
      <c r="A465" s="163"/>
      <c r="B465" s="163"/>
      <c r="C465" s="177"/>
      <c r="D465" s="177"/>
      <c r="E465" s="163"/>
      <c r="F465" s="163"/>
      <c r="G465" s="163"/>
      <c r="H465" s="163"/>
      <c r="I465" s="177"/>
      <c r="J465" s="163"/>
      <c r="K465" s="163"/>
      <c r="L465" s="163"/>
      <c r="M465" s="163"/>
      <c r="N465" s="177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</row>
    <row r="466">
      <c r="A466" s="163"/>
      <c r="B466" s="163"/>
      <c r="C466" s="177"/>
      <c r="D466" s="177"/>
      <c r="E466" s="163"/>
      <c r="F466" s="163"/>
      <c r="G466" s="163"/>
      <c r="H466" s="163"/>
      <c r="I466" s="177"/>
      <c r="J466" s="163"/>
      <c r="K466" s="163"/>
      <c r="L466" s="163"/>
      <c r="M466" s="163"/>
      <c r="N466" s="177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</row>
    <row r="467">
      <c r="A467" s="163"/>
      <c r="B467" s="163"/>
      <c r="C467" s="177"/>
      <c r="D467" s="177"/>
      <c r="E467" s="163"/>
      <c r="F467" s="163"/>
      <c r="G467" s="163"/>
      <c r="H467" s="163"/>
      <c r="I467" s="177"/>
      <c r="J467" s="163"/>
      <c r="K467" s="163"/>
      <c r="L467" s="163"/>
      <c r="M467" s="163"/>
      <c r="N467" s="177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</row>
    <row r="468">
      <c r="A468" s="163"/>
      <c r="B468" s="163"/>
      <c r="C468" s="177"/>
      <c r="D468" s="177"/>
      <c r="E468" s="163"/>
      <c r="F468" s="163"/>
      <c r="G468" s="163"/>
      <c r="H468" s="163"/>
      <c r="I468" s="177"/>
      <c r="J468" s="163"/>
      <c r="K468" s="163"/>
      <c r="L468" s="163"/>
      <c r="M468" s="163"/>
      <c r="N468" s="177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</row>
    <row r="469">
      <c r="A469" s="163"/>
      <c r="B469" s="163"/>
      <c r="C469" s="177"/>
      <c r="D469" s="177"/>
      <c r="E469" s="163"/>
      <c r="F469" s="163"/>
      <c r="G469" s="163"/>
      <c r="H469" s="163"/>
      <c r="I469" s="177"/>
      <c r="J469" s="163"/>
      <c r="K469" s="163"/>
      <c r="L469" s="163"/>
      <c r="M469" s="163"/>
      <c r="N469" s="177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</row>
    <row r="470">
      <c r="A470" s="163"/>
      <c r="B470" s="163"/>
      <c r="C470" s="177"/>
      <c r="D470" s="177"/>
      <c r="E470" s="163"/>
      <c r="F470" s="163"/>
      <c r="G470" s="163"/>
      <c r="H470" s="163"/>
      <c r="I470" s="177"/>
      <c r="J470" s="163"/>
      <c r="K470" s="163"/>
      <c r="L470" s="163"/>
      <c r="M470" s="163"/>
      <c r="N470" s="177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</row>
    <row r="471">
      <c r="A471" s="163"/>
      <c r="B471" s="163"/>
      <c r="C471" s="177"/>
      <c r="D471" s="177"/>
      <c r="E471" s="163"/>
      <c r="F471" s="163"/>
      <c r="G471" s="163"/>
      <c r="H471" s="163"/>
      <c r="I471" s="177"/>
      <c r="J471" s="163"/>
      <c r="K471" s="163"/>
      <c r="L471" s="163"/>
      <c r="M471" s="163"/>
      <c r="N471" s="177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</row>
    <row r="472">
      <c r="A472" s="163"/>
      <c r="B472" s="163"/>
      <c r="C472" s="177"/>
      <c r="D472" s="177"/>
      <c r="E472" s="163"/>
      <c r="F472" s="163"/>
      <c r="G472" s="163"/>
      <c r="H472" s="163"/>
      <c r="I472" s="177"/>
      <c r="J472" s="163"/>
      <c r="K472" s="163"/>
      <c r="L472" s="163"/>
      <c r="M472" s="163"/>
      <c r="N472" s="177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</row>
    <row r="473">
      <c r="A473" s="163"/>
      <c r="B473" s="163"/>
      <c r="C473" s="177"/>
      <c r="D473" s="177"/>
      <c r="E473" s="163"/>
      <c r="F473" s="163"/>
      <c r="G473" s="163"/>
      <c r="H473" s="163"/>
      <c r="I473" s="177"/>
      <c r="J473" s="163"/>
      <c r="K473" s="163"/>
      <c r="L473" s="163"/>
      <c r="M473" s="163"/>
      <c r="N473" s="177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</row>
    <row r="474">
      <c r="A474" s="163"/>
      <c r="B474" s="163"/>
      <c r="C474" s="177"/>
      <c r="D474" s="177"/>
      <c r="E474" s="163"/>
      <c r="F474" s="163"/>
      <c r="G474" s="163"/>
      <c r="H474" s="163"/>
      <c r="I474" s="177"/>
      <c r="J474" s="163"/>
      <c r="K474" s="163"/>
      <c r="L474" s="163"/>
      <c r="M474" s="163"/>
      <c r="N474" s="177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</row>
    <row r="475">
      <c r="A475" s="163"/>
      <c r="B475" s="163"/>
      <c r="C475" s="177"/>
      <c r="D475" s="177"/>
      <c r="E475" s="163"/>
      <c r="F475" s="163"/>
      <c r="G475" s="163"/>
      <c r="H475" s="163"/>
      <c r="I475" s="177"/>
      <c r="J475" s="163"/>
      <c r="K475" s="163"/>
      <c r="L475" s="163"/>
      <c r="M475" s="163"/>
      <c r="N475" s="177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</row>
    <row r="476">
      <c r="A476" s="163"/>
      <c r="B476" s="163"/>
      <c r="C476" s="177"/>
      <c r="D476" s="177"/>
      <c r="E476" s="163"/>
      <c r="F476" s="163"/>
      <c r="G476" s="163"/>
      <c r="H476" s="163"/>
      <c r="I476" s="177"/>
      <c r="J476" s="163"/>
      <c r="K476" s="163"/>
      <c r="L476" s="163"/>
      <c r="M476" s="163"/>
      <c r="N476" s="177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</row>
    <row r="477">
      <c r="A477" s="163"/>
      <c r="B477" s="163"/>
      <c r="C477" s="177"/>
      <c r="D477" s="177"/>
      <c r="E477" s="163"/>
      <c r="F477" s="163"/>
      <c r="G477" s="163"/>
      <c r="H477" s="163"/>
      <c r="I477" s="177"/>
      <c r="J477" s="163"/>
      <c r="K477" s="163"/>
      <c r="L477" s="163"/>
      <c r="M477" s="163"/>
      <c r="N477" s="177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</row>
    <row r="478">
      <c r="A478" s="163"/>
      <c r="B478" s="163"/>
      <c r="C478" s="177"/>
      <c r="D478" s="177"/>
      <c r="E478" s="163"/>
      <c r="F478" s="163"/>
      <c r="G478" s="163"/>
      <c r="H478" s="163"/>
      <c r="I478" s="177"/>
      <c r="J478" s="163"/>
      <c r="K478" s="163"/>
      <c r="L478" s="163"/>
      <c r="M478" s="163"/>
      <c r="N478" s="177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</row>
    <row r="479">
      <c r="A479" s="163"/>
      <c r="B479" s="163"/>
      <c r="C479" s="177"/>
      <c r="D479" s="177"/>
      <c r="E479" s="163"/>
      <c r="F479" s="163"/>
      <c r="G479" s="163"/>
      <c r="H479" s="163"/>
      <c r="I479" s="177"/>
      <c r="J479" s="163"/>
      <c r="K479" s="163"/>
      <c r="L479" s="163"/>
      <c r="M479" s="163"/>
      <c r="N479" s="177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</row>
    <row r="480">
      <c r="A480" s="163"/>
      <c r="B480" s="163"/>
      <c r="C480" s="177"/>
      <c r="D480" s="177"/>
      <c r="E480" s="163"/>
      <c r="F480" s="163"/>
      <c r="G480" s="163"/>
      <c r="H480" s="163"/>
      <c r="I480" s="177"/>
      <c r="J480" s="163"/>
      <c r="K480" s="163"/>
      <c r="L480" s="163"/>
      <c r="M480" s="163"/>
      <c r="N480" s="177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</row>
    <row r="481">
      <c r="A481" s="163"/>
      <c r="B481" s="163"/>
      <c r="C481" s="177"/>
      <c r="D481" s="177"/>
      <c r="E481" s="163"/>
      <c r="F481" s="163"/>
      <c r="G481" s="163"/>
      <c r="H481" s="163"/>
      <c r="I481" s="177"/>
      <c r="J481" s="163"/>
      <c r="K481" s="163"/>
      <c r="L481" s="163"/>
      <c r="M481" s="163"/>
      <c r="N481" s="177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</row>
    <row r="482">
      <c r="A482" s="163"/>
      <c r="B482" s="163"/>
      <c r="C482" s="177"/>
      <c r="D482" s="177"/>
      <c r="E482" s="163"/>
      <c r="F482" s="163"/>
      <c r="G482" s="163"/>
      <c r="H482" s="163"/>
      <c r="I482" s="177"/>
      <c r="J482" s="163"/>
      <c r="K482" s="163"/>
      <c r="L482" s="163"/>
      <c r="M482" s="163"/>
      <c r="N482" s="177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</row>
    <row r="483">
      <c r="A483" s="163"/>
      <c r="B483" s="163"/>
      <c r="C483" s="177"/>
      <c r="D483" s="177"/>
      <c r="E483" s="163"/>
      <c r="F483" s="163"/>
      <c r="G483" s="163"/>
      <c r="H483" s="163"/>
      <c r="I483" s="177"/>
      <c r="J483" s="163"/>
      <c r="K483" s="163"/>
      <c r="L483" s="163"/>
      <c r="M483" s="163"/>
      <c r="N483" s="177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</row>
    <row r="484">
      <c r="A484" s="163"/>
      <c r="B484" s="163"/>
      <c r="C484" s="177"/>
      <c r="D484" s="177"/>
      <c r="E484" s="163"/>
      <c r="F484" s="163"/>
      <c r="G484" s="163"/>
      <c r="H484" s="163"/>
      <c r="I484" s="177"/>
      <c r="J484" s="163"/>
      <c r="K484" s="163"/>
      <c r="L484" s="163"/>
      <c r="M484" s="163"/>
      <c r="N484" s="177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</row>
    <row r="485">
      <c r="A485" s="163"/>
      <c r="B485" s="163"/>
      <c r="C485" s="177"/>
      <c r="D485" s="177"/>
      <c r="E485" s="163"/>
      <c r="F485" s="163"/>
      <c r="G485" s="163"/>
      <c r="H485" s="163"/>
      <c r="I485" s="177"/>
      <c r="J485" s="163"/>
      <c r="K485" s="163"/>
      <c r="L485" s="163"/>
      <c r="M485" s="163"/>
      <c r="N485" s="177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</row>
    <row r="486">
      <c r="A486" s="163"/>
      <c r="B486" s="163"/>
      <c r="C486" s="177"/>
      <c r="D486" s="177"/>
      <c r="E486" s="163"/>
      <c r="F486" s="163"/>
      <c r="G486" s="163"/>
      <c r="H486" s="163"/>
      <c r="I486" s="177"/>
      <c r="J486" s="163"/>
      <c r="K486" s="163"/>
      <c r="L486" s="163"/>
      <c r="M486" s="163"/>
      <c r="N486" s="177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</row>
    <row r="487">
      <c r="A487" s="163"/>
      <c r="B487" s="163"/>
      <c r="C487" s="177"/>
      <c r="D487" s="177"/>
      <c r="E487" s="163"/>
      <c r="F487" s="163"/>
      <c r="G487" s="163"/>
      <c r="H487" s="163"/>
      <c r="I487" s="177"/>
      <c r="J487" s="163"/>
      <c r="K487" s="163"/>
      <c r="L487" s="163"/>
      <c r="M487" s="163"/>
      <c r="N487" s="177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</row>
    <row r="488">
      <c r="A488" s="163"/>
      <c r="B488" s="163"/>
      <c r="C488" s="177"/>
      <c r="D488" s="177"/>
      <c r="E488" s="163"/>
      <c r="F488" s="163"/>
      <c r="G488" s="163"/>
      <c r="H488" s="163"/>
      <c r="I488" s="177"/>
      <c r="J488" s="163"/>
      <c r="K488" s="163"/>
      <c r="L488" s="163"/>
      <c r="M488" s="163"/>
      <c r="N488" s="177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</row>
    <row r="489">
      <c r="A489" s="163"/>
      <c r="B489" s="163"/>
      <c r="C489" s="177"/>
      <c r="D489" s="177"/>
      <c r="E489" s="163"/>
      <c r="F489" s="163"/>
      <c r="G489" s="163"/>
      <c r="H489" s="163"/>
      <c r="I489" s="177"/>
      <c r="J489" s="163"/>
      <c r="K489" s="163"/>
      <c r="L489" s="163"/>
      <c r="M489" s="163"/>
      <c r="N489" s="177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</row>
    <row r="490">
      <c r="A490" s="163"/>
      <c r="B490" s="163"/>
      <c r="C490" s="177"/>
      <c r="D490" s="177"/>
      <c r="E490" s="163"/>
      <c r="F490" s="163"/>
      <c r="G490" s="163"/>
      <c r="H490" s="163"/>
      <c r="I490" s="177"/>
      <c r="J490" s="163"/>
      <c r="K490" s="163"/>
      <c r="L490" s="163"/>
      <c r="M490" s="163"/>
      <c r="N490" s="177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</row>
    <row r="491">
      <c r="A491" s="163"/>
      <c r="B491" s="163"/>
      <c r="C491" s="177"/>
      <c r="D491" s="177"/>
      <c r="E491" s="163"/>
      <c r="F491" s="163"/>
      <c r="G491" s="163"/>
      <c r="H491" s="163"/>
      <c r="I491" s="177"/>
      <c r="J491" s="163"/>
      <c r="K491" s="163"/>
      <c r="L491" s="163"/>
      <c r="M491" s="163"/>
      <c r="N491" s="177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</row>
    <row r="492">
      <c r="A492" s="163"/>
      <c r="B492" s="163"/>
      <c r="C492" s="177"/>
      <c r="D492" s="177"/>
      <c r="E492" s="163"/>
      <c r="F492" s="163"/>
      <c r="G492" s="163"/>
      <c r="H492" s="163"/>
      <c r="I492" s="177"/>
      <c r="J492" s="163"/>
      <c r="K492" s="163"/>
      <c r="L492" s="163"/>
      <c r="M492" s="163"/>
      <c r="N492" s="177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</row>
    <row r="493">
      <c r="A493" s="163"/>
      <c r="B493" s="163"/>
      <c r="C493" s="177"/>
      <c r="D493" s="177"/>
      <c r="E493" s="163"/>
      <c r="F493" s="163"/>
      <c r="G493" s="163"/>
      <c r="H493" s="163"/>
      <c r="I493" s="177"/>
      <c r="J493" s="163"/>
      <c r="K493" s="163"/>
      <c r="L493" s="163"/>
      <c r="M493" s="163"/>
      <c r="N493" s="177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</row>
    <row r="494">
      <c r="A494" s="163"/>
      <c r="B494" s="163"/>
      <c r="C494" s="177"/>
      <c r="D494" s="177"/>
      <c r="E494" s="163"/>
      <c r="F494" s="163"/>
      <c r="G494" s="163"/>
      <c r="H494" s="163"/>
      <c r="I494" s="177"/>
      <c r="J494" s="163"/>
      <c r="K494" s="163"/>
      <c r="L494" s="163"/>
      <c r="M494" s="163"/>
      <c r="N494" s="177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</row>
    <row r="495">
      <c r="A495" s="163"/>
      <c r="B495" s="163"/>
      <c r="C495" s="177"/>
      <c r="D495" s="177"/>
      <c r="E495" s="163"/>
      <c r="F495" s="163"/>
      <c r="G495" s="163"/>
      <c r="H495" s="163"/>
      <c r="I495" s="177"/>
      <c r="J495" s="163"/>
      <c r="K495" s="163"/>
      <c r="L495" s="163"/>
      <c r="M495" s="163"/>
      <c r="N495" s="177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</row>
    <row r="496">
      <c r="A496" s="163"/>
      <c r="B496" s="163"/>
      <c r="C496" s="177"/>
      <c r="D496" s="177"/>
      <c r="E496" s="163"/>
      <c r="F496" s="163"/>
      <c r="G496" s="163"/>
      <c r="H496" s="163"/>
      <c r="I496" s="177"/>
      <c r="J496" s="163"/>
      <c r="K496" s="163"/>
      <c r="L496" s="163"/>
      <c r="M496" s="163"/>
      <c r="N496" s="177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</row>
    <row r="497">
      <c r="A497" s="163"/>
      <c r="B497" s="163"/>
      <c r="C497" s="177"/>
      <c r="D497" s="177"/>
      <c r="E497" s="163"/>
      <c r="F497" s="163"/>
      <c r="G497" s="163"/>
      <c r="H497" s="163"/>
      <c r="I497" s="177"/>
      <c r="J497" s="163"/>
      <c r="K497" s="163"/>
      <c r="L497" s="163"/>
      <c r="M497" s="163"/>
      <c r="N497" s="177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</row>
    <row r="498">
      <c r="A498" s="163"/>
      <c r="B498" s="163"/>
      <c r="C498" s="177"/>
      <c r="D498" s="177"/>
      <c r="E498" s="163"/>
      <c r="F498" s="163"/>
      <c r="G498" s="163"/>
      <c r="H498" s="163"/>
      <c r="I498" s="177"/>
      <c r="J498" s="163"/>
      <c r="K498" s="163"/>
      <c r="L498" s="163"/>
      <c r="M498" s="163"/>
      <c r="N498" s="177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</row>
    <row r="499">
      <c r="A499" s="163"/>
      <c r="B499" s="163"/>
      <c r="C499" s="177"/>
      <c r="D499" s="177"/>
      <c r="E499" s="163"/>
      <c r="F499" s="163"/>
      <c r="G499" s="163"/>
      <c r="H499" s="163"/>
      <c r="I499" s="177"/>
      <c r="J499" s="163"/>
      <c r="K499" s="163"/>
      <c r="L499" s="163"/>
      <c r="M499" s="163"/>
      <c r="N499" s="177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</row>
    <row r="500">
      <c r="A500" s="163"/>
      <c r="B500" s="163"/>
      <c r="C500" s="177"/>
      <c r="D500" s="177"/>
      <c r="E500" s="163"/>
      <c r="F500" s="163"/>
      <c r="G500" s="163"/>
      <c r="H500" s="163"/>
      <c r="I500" s="177"/>
      <c r="J500" s="163"/>
      <c r="K500" s="163"/>
      <c r="L500" s="163"/>
      <c r="M500" s="163"/>
      <c r="N500" s="177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</row>
    <row r="501">
      <c r="A501" s="163"/>
      <c r="B501" s="163"/>
      <c r="C501" s="177"/>
      <c r="D501" s="177"/>
      <c r="E501" s="163"/>
      <c r="F501" s="163"/>
      <c r="G501" s="163"/>
      <c r="H501" s="163"/>
      <c r="I501" s="177"/>
      <c r="J501" s="163"/>
      <c r="K501" s="163"/>
      <c r="L501" s="163"/>
      <c r="M501" s="163"/>
      <c r="N501" s="177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</row>
    <row r="502">
      <c r="A502" s="163"/>
      <c r="B502" s="163"/>
      <c r="C502" s="177"/>
      <c r="D502" s="177"/>
      <c r="E502" s="163"/>
      <c r="F502" s="163"/>
      <c r="G502" s="163"/>
      <c r="H502" s="163"/>
      <c r="I502" s="177"/>
      <c r="J502" s="163"/>
      <c r="K502" s="163"/>
      <c r="L502" s="163"/>
      <c r="M502" s="163"/>
      <c r="N502" s="177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</row>
    <row r="503">
      <c r="A503" s="163"/>
      <c r="B503" s="163"/>
      <c r="C503" s="177"/>
      <c r="D503" s="177"/>
      <c r="E503" s="163"/>
      <c r="F503" s="163"/>
      <c r="G503" s="163"/>
      <c r="H503" s="163"/>
      <c r="I503" s="177"/>
      <c r="J503" s="163"/>
      <c r="K503" s="163"/>
      <c r="L503" s="163"/>
      <c r="M503" s="163"/>
      <c r="N503" s="177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</row>
    <row r="504">
      <c r="A504" s="163"/>
      <c r="B504" s="163"/>
      <c r="C504" s="177"/>
      <c r="D504" s="177"/>
      <c r="E504" s="163"/>
      <c r="F504" s="163"/>
      <c r="G504" s="163"/>
      <c r="H504" s="163"/>
      <c r="I504" s="177"/>
      <c r="J504" s="163"/>
      <c r="K504" s="163"/>
      <c r="L504" s="163"/>
      <c r="M504" s="163"/>
      <c r="N504" s="177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</row>
    <row r="505">
      <c r="A505" s="163"/>
      <c r="B505" s="163"/>
      <c r="C505" s="177"/>
      <c r="D505" s="177"/>
      <c r="E505" s="163"/>
      <c r="F505" s="163"/>
      <c r="G505" s="163"/>
      <c r="H505" s="163"/>
      <c r="I505" s="177"/>
      <c r="J505" s="163"/>
      <c r="K505" s="163"/>
      <c r="L505" s="163"/>
      <c r="M505" s="163"/>
      <c r="N505" s="177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</row>
    <row r="506">
      <c r="A506" s="163"/>
      <c r="B506" s="163"/>
      <c r="C506" s="177"/>
      <c r="D506" s="177"/>
      <c r="E506" s="163"/>
      <c r="F506" s="163"/>
      <c r="G506" s="163"/>
      <c r="H506" s="163"/>
      <c r="I506" s="177"/>
      <c r="J506" s="163"/>
      <c r="K506" s="163"/>
      <c r="L506" s="163"/>
      <c r="M506" s="163"/>
      <c r="N506" s="177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</row>
    <row r="507">
      <c r="A507" s="163"/>
      <c r="B507" s="163"/>
      <c r="C507" s="177"/>
      <c r="D507" s="177"/>
      <c r="E507" s="163"/>
      <c r="F507" s="163"/>
      <c r="G507" s="163"/>
      <c r="H507" s="163"/>
      <c r="I507" s="177"/>
      <c r="J507" s="163"/>
      <c r="K507" s="163"/>
      <c r="L507" s="163"/>
      <c r="M507" s="163"/>
      <c r="N507" s="177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</row>
    <row r="508">
      <c r="A508" s="163"/>
      <c r="B508" s="163"/>
      <c r="C508" s="177"/>
      <c r="D508" s="177"/>
      <c r="E508" s="163"/>
      <c r="F508" s="163"/>
      <c r="G508" s="163"/>
      <c r="H508" s="163"/>
      <c r="I508" s="177"/>
      <c r="J508" s="163"/>
      <c r="K508" s="163"/>
      <c r="L508" s="163"/>
      <c r="M508" s="163"/>
      <c r="N508" s="177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</row>
    <row r="509">
      <c r="A509" s="163"/>
      <c r="B509" s="163"/>
      <c r="C509" s="177"/>
      <c r="D509" s="177"/>
      <c r="E509" s="163"/>
      <c r="F509" s="163"/>
      <c r="G509" s="163"/>
      <c r="H509" s="163"/>
      <c r="I509" s="177"/>
      <c r="J509" s="163"/>
      <c r="K509" s="163"/>
      <c r="L509" s="163"/>
      <c r="M509" s="163"/>
      <c r="N509" s="177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</row>
    <row r="510">
      <c r="A510" s="163"/>
      <c r="B510" s="163"/>
      <c r="C510" s="177"/>
      <c r="D510" s="177"/>
      <c r="E510" s="163"/>
      <c r="F510" s="163"/>
      <c r="G510" s="163"/>
      <c r="H510" s="163"/>
      <c r="I510" s="177"/>
      <c r="J510" s="163"/>
      <c r="K510" s="163"/>
      <c r="L510" s="163"/>
      <c r="M510" s="163"/>
      <c r="N510" s="177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</row>
    <row r="511">
      <c r="A511" s="163"/>
      <c r="B511" s="163"/>
      <c r="C511" s="177"/>
      <c r="D511" s="177"/>
      <c r="E511" s="163"/>
      <c r="F511" s="163"/>
      <c r="G511" s="163"/>
      <c r="H511" s="163"/>
      <c r="I511" s="177"/>
      <c r="J511" s="163"/>
      <c r="K511" s="163"/>
      <c r="L511" s="163"/>
      <c r="M511" s="163"/>
      <c r="N511" s="177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</row>
    <row r="512">
      <c r="A512" s="163"/>
      <c r="B512" s="163"/>
      <c r="C512" s="177"/>
      <c r="D512" s="177"/>
      <c r="E512" s="163"/>
      <c r="F512" s="163"/>
      <c r="G512" s="163"/>
      <c r="H512" s="163"/>
      <c r="I512" s="177"/>
      <c r="J512" s="163"/>
      <c r="K512" s="163"/>
      <c r="L512" s="163"/>
      <c r="M512" s="163"/>
      <c r="N512" s="177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</row>
    <row r="513">
      <c r="A513" s="163"/>
      <c r="B513" s="163"/>
      <c r="C513" s="177"/>
      <c r="D513" s="177"/>
      <c r="E513" s="163"/>
      <c r="F513" s="163"/>
      <c r="G513" s="163"/>
      <c r="H513" s="163"/>
      <c r="I513" s="177"/>
      <c r="J513" s="163"/>
      <c r="K513" s="163"/>
      <c r="L513" s="163"/>
      <c r="M513" s="163"/>
      <c r="N513" s="177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</row>
    <row r="514">
      <c r="A514" s="163"/>
      <c r="B514" s="163"/>
      <c r="C514" s="177"/>
      <c r="D514" s="177"/>
      <c r="E514" s="163"/>
      <c r="F514" s="163"/>
      <c r="G514" s="163"/>
      <c r="H514" s="163"/>
      <c r="I514" s="177"/>
      <c r="J514" s="163"/>
      <c r="K514" s="163"/>
      <c r="L514" s="163"/>
      <c r="M514" s="163"/>
      <c r="N514" s="177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</row>
    <row r="515">
      <c r="A515" s="163"/>
      <c r="B515" s="163"/>
      <c r="C515" s="177"/>
      <c r="D515" s="177"/>
      <c r="E515" s="163"/>
      <c r="F515" s="163"/>
      <c r="G515" s="163"/>
      <c r="H515" s="163"/>
      <c r="I515" s="177"/>
      <c r="J515" s="163"/>
      <c r="K515" s="163"/>
      <c r="L515" s="163"/>
      <c r="M515" s="163"/>
      <c r="N515" s="177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</row>
    <row r="516">
      <c r="A516" s="163"/>
      <c r="B516" s="163"/>
      <c r="C516" s="177"/>
      <c r="D516" s="177"/>
      <c r="E516" s="163"/>
      <c r="F516" s="163"/>
      <c r="G516" s="163"/>
      <c r="H516" s="163"/>
      <c r="I516" s="177"/>
      <c r="J516" s="163"/>
      <c r="K516" s="163"/>
      <c r="L516" s="163"/>
      <c r="M516" s="163"/>
      <c r="N516" s="177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</row>
    <row r="517">
      <c r="A517" s="163"/>
      <c r="B517" s="163"/>
      <c r="C517" s="177"/>
      <c r="D517" s="177"/>
      <c r="E517" s="163"/>
      <c r="F517" s="163"/>
      <c r="G517" s="163"/>
      <c r="H517" s="163"/>
      <c r="I517" s="177"/>
      <c r="J517" s="163"/>
      <c r="K517" s="163"/>
      <c r="L517" s="163"/>
      <c r="M517" s="163"/>
      <c r="N517" s="177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</row>
    <row r="518">
      <c r="A518" s="163"/>
      <c r="B518" s="163"/>
      <c r="C518" s="177"/>
      <c r="D518" s="177"/>
      <c r="E518" s="163"/>
      <c r="F518" s="163"/>
      <c r="G518" s="163"/>
      <c r="H518" s="163"/>
      <c r="I518" s="177"/>
      <c r="J518" s="163"/>
      <c r="K518" s="163"/>
      <c r="L518" s="163"/>
      <c r="M518" s="163"/>
      <c r="N518" s="177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</row>
    <row r="519">
      <c r="A519" s="163"/>
      <c r="B519" s="163"/>
      <c r="C519" s="177"/>
      <c r="D519" s="177"/>
      <c r="E519" s="163"/>
      <c r="F519" s="163"/>
      <c r="G519" s="163"/>
      <c r="H519" s="163"/>
      <c r="I519" s="177"/>
      <c r="J519" s="163"/>
      <c r="K519" s="163"/>
      <c r="L519" s="163"/>
      <c r="M519" s="163"/>
      <c r="N519" s="177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</row>
    <row r="520">
      <c r="A520" s="163"/>
      <c r="B520" s="163"/>
      <c r="C520" s="177"/>
      <c r="D520" s="177"/>
      <c r="E520" s="163"/>
      <c r="F520" s="163"/>
      <c r="G520" s="163"/>
      <c r="H520" s="163"/>
      <c r="I520" s="177"/>
      <c r="J520" s="163"/>
      <c r="K520" s="163"/>
      <c r="L520" s="163"/>
      <c r="M520" s="163"/>
      <c r="N520" s="177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</row>
    <row r="521">
      <c r="A521" s="163"/>
      <c r="B521" s="163"/>
      <c r="C521" s="177"/>
      <c r="D521" s="177"/>
      <c r="E521" s="163"/>
      <c r="F521" s="163"/>
      <c r="G521" s="163"/>
      <c r="H521" s="163"/>
      <c r="I521" s="177"/>
      <c r="J521" s="163"/>
      <c r="K521" s="163"/>
      <c r="L521" s="163"/>
      <c r="M521" s="163"/>
      <c r="N521" s="177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</row>
    <row r="522">
      <c r="A522" s="163"/>
      <c r="B522" s="163"/>
      <c r="C522" s="177"/>
      <c r="D522" s="177"/>
      <c r="E522" s="163"/>
      <c r="F522" s="163"/>
      <c r="G522" s="163"/>
      <c r="H522" s="163"/>
      <c r="I522" s="177"/>
      <c r="J522" s="163"/>
      <c r="K522" s="163"/>
      <c r="L522" s="163"/>
      <c r="M522" s="163"/>
      <c r="N522" s="177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</row>
    <row r="523">
      <c r="A523" s="163"/>
      <c r="B523" s="163"/>
      <c r="C523" s="177"/>
      <c r="D523" s="177"/>
      <c r="E523" s="163"/>
      <c r="F523" s="163"/>
      <c r="G523" s="163"/>
      <c r="H523" s="163"/>
      <c r="I523" s="177"/>
      <c r="J523" s="163"/>
      <c r="K523" s="163"/>
      <c r="L523" s="163"/>
      <c r="M523" s="163"/>
      <c r="N523" s="177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</row>
    <row r="524">
      <c r="A524" s="163"/>
      <c r="B524" s="163"/>
      <c r="C524" s="177"/>
      <c r="D524" s="177"/>
      <c r="E524" s="163"/>
      <c r="F524" s="163"/>
      <c r="G524" s="163"/>
      <c r="H524" s="163"/>
      <c r="I524" s="177"/>
      <c r="J524" s="163"/>
      <c r="K524" s="163"/>
      <c r="L524" s="163"/>
      <c r="M524" s="163"/>
      <c r="N524" s="177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</row>
    <row r="525">
      <c r="A525" s="163"/>
      <c r="B525" s="163"/>
      <c r="C525" s="177"/>
      <c r="D525" s="177"/>
      <c r="E525" s="163"/>
      <c r="F525" s="163"/>
      <c r="G525" s="163"/>
      <c r="H525" s="163"/>
      <c r="I525" s="177"/>
      <c r="J525" s="163"/>
      <c r="K525" s="163"/>
      <c r="L525" s="163"/>
      <c r="M525" s="163"/>
      <c r="N525" s="177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</row>
    <row r="526">
      <c r="A526" s="163"/>
      <c r="B526" s="163"/>
      <c r="C526" s="177"/>
      <c r="D526" s="177"/>
      <c r="E526" s="163"/>
      <c r="F526" s="163"/>
      <c r="G526" s="163"/>
      <c r="H526" s="163"/>
      <c r="I526" s="177"/>
      <c r="J526" s="163"/>
      <c r="K526" s="163"/>
      <c r="L526" s="163"/>
      <c r="M526" s="163"/>
      <c r="N526" s="177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</row>
    <row r="527">
      <c r="A527" s="163"/>
      <c r="B527" s="163"/>
      <c r="C527" s="177"/>
      <c r="D527" s="177"/>
      <c r="E527" s="163"/>
      <c r="F527" s="163"/>
      <c r="G527" s="163"/>
      <c r="H527" s="163"/>
      <c r="I527" s="177"/>
      <c r="J527" s="163"/>
      <c r="K527" s="163"/>
      <c r="L527" s="163"/>
      <c r="M527" s="163"/>
      <c r="N527" s="177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</row>
    <row r="528">
      <c r="A528" s="163"/>
      <c r="B528" s="163"/>
      <c r="C528" s="177"/>
      <c r="D528" s="177"/>
      <c r="E528" s="163"/>
      <c r="F528" s="163"/>
      <c r="G528" s="163"/>
      <c r="H528" s="163"/>
      <c r="I528" s="177"/>
      <c r="J528" s="163"/>
      <c r="K528" s="163"/>
      <c r="L528" s="163"/>
      <c r="M528" s="163"/>
      <c r="N528" s="177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</row>
    <row r="529">
      <c r="A529" s="163"/>
      <c r="B529" s="163"/>
      <c r="C529" s="177"/>
      <c r="D529" s="177"/>
      <c r="E529" s="163"/>
      <c r="F529" s="163"/>
      <c r="G529" s="163"/>
      <c r="H529" s="163"/>
      <c r="I529" s="177"/>
      <c r="J529" s="163"/>
      <c r="K529" s="163"/>
      <c r="L529" s="163"/>
      <c r="M529" s="163"/>
      <c r="N529" s="177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</row>
    <row r="530">
      <c r="A530" s="163"/>
      <c r="B530" s="163"/>
      <c r="C530" s="177"/>
      <c r="D530" s="177"/>
      <c r="E530" s="163"/>
      <c r="F530" s="163"/>
      <c r="G530" s="163"/>
      <c r="H530" s="163"/>
      <c r="I530" s="177"/>
      <c r="J530" s="163"/>
      <c r="K530" s="163"/>
      <c r="L530" s="163"/>
      <c r="M530" s="163"/>
      <c r="N530" s="177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</row>
    <row r="531">
      <c r="A531" s="163"/>
      <c r="B531" s="163"/>
      <c r="C531" s="177"/>
      <c r="D531" s="177"/>
      <c r="E531" s="163"/>
      <c r="F531" s="163"/>
      <c r="G531" s="163"/>
      <c r="H531" s="163"/>
      <c r="I531" s="177"/>
      <c r="J531" s="163"/>
      <c r="K531" s="163"/>
      <c r="L531" s="163"/>
      <c r="M531" s="163"/>
      <c r="N531" s="177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</row>
    <row r="532">
      <c r="A532" s="163"/>
      <c r="B532" s="163"/>
      <c r="C532" s="177"/>
      <c r="D532" s="177"/>
      <c r="E532" s="163"/>
      <c r="F532" s="163"/>
      <c r="G532" s="163"/>
      <c r="H532" s="163"/>
      <c r="I532" s="177"/>
      <c r="J532" s="163"/>
      <c r="K532" s="163"/>
      <c r="L532" s="163"/>
      <c r="M532" s="163"/>
      <c r="N532" s="177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</row>
    <row r="533">
      <c r="A533" s="163"/>
      <c r="B533" s="163"/>
      <c r="C533" s="177"/>
      <c r="D533" s="177"/>
      <c r="E533" s="163"/>
      <c r="F533" s="163"/>
      <c r="G533" s="163"/>
      <c r="H533" s="163"/>
      <c r="I533" s="177"/>
      <c r="J533" s="163"/>
      <c r="K533" s="163"/>
      <c r="L533" s="163"/>
      <c r="M533" s="163"/>
      <c r="N533" s="177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</row>
    <row r="534">
      <c r="A534" s="163"/>
      <c r="B534" s="163"/>
      <c r="C534" s="177"/>
      <c r="D534" s="177"/>
      <c r="E534" s="163"/>
      <c r="F534" s="163"/>
      <c r="G534" s="163"/>
      <c r="H534" s="163"/>
      <c r="I534" s="177"/>
      <c r="J534" s="163"/>
      <c r="K534" s="163"/>
      <c r="L534" s="163"/>
      <c r="M534" s="163"/>
      <c r="N534" s="177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</row>
    <row r="535">
      <c r="A535" s="163"/>
      <c r="B535" s="163"/>
      <c r="C535" s="177"/>
      <c r="D535" s="177"/>
      <c r="E535" s="163"/>
      <c r="F535" s="163"/>
      <c r="G535" s="163"/>
      <c r="H535" s="163"/>
      <c r="I535" s="177"/>
      <c r="J535" s="163"/>
      <c r="K535" s="163"/>
      <c r="L535" s="163"/>
      <c r="M535" s="163"/>
      <c r="N535" s="177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</row>
    <row r="536">
      <c r="A536" s="163"/>
      <c r="B536" s="163"/>
      <c r="C536" s="177"/>
      <c r="D536" s="177"/>
      <c r="E536" s="163"/>
      <c r="F536" s="163"/>
      <c r="G536" s="163"/>
      <c r="H536" s="163"/>
      <c r="I536" s="177"/>
      <c r="J536" s="163"/>
      <c r="K536" s="163"/>
      <c r="L536" s="163"/>
      <c r="M536" s="163"/>
      <c r="N536" s="177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</row>
    <row r="537">
      <c r="A537" s="163"/>
      <c r="B537" s="163"/>
      <c r="C537" s="177"/>
      <c r="D537" s="177"/>
      <c r="E537" s="163"/>
      <c r="F537" s="163"/>
      <c r="G537" s="163"/>
      <c r="H537" s="163"/>
      <c r="I537" s="177"/>
      <c r="J537" s="163"/>
      <c r="K537" s="163"/>
      <c r="L537" s="163"/>
      <c r="M537" s="163"/>
      <c r="N537" s="177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</row>
    <row r="538">
      <c r="A538" s="163"/>
      <c r="B538" s="163"/>
      <c r="C538" s="177"/>
      <c r="D538" s="177"/>
      <c r="E538" s="163"/>
      <c r="F538" s="163"/>
      <c r="G538" s="163"/>
      <c r="H538" s="163"/>
      <c r="I538" s="177"/>
      <c r="J538" s="163"/>
      <c r="K538" s="163"/>
      <c r="L538" s="163"/>
      <c r="M538" s="163"/>
      <c r="N538" s="177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</row>
    <row r="539">
      <c r="A539" s="163"/>
      <c r="B539" s="163"/>
      <c r="C539" s="177"/>
      <c r="D539" s="177"/>
      <c r="E539" s="163"/>
      <c r="F539" s="163"/>
      <c r="G539" s="163"/>
      <c r="H539" s="163"/>
      <c r="I539" s="177"/>
      <c r="J539" s="163"/>
      <c r="K539" s="163"/>
      <c r="L539" s="163"/>
      <c r="M539" s="163"/>
      <c r="N539" s="177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</row>
    <row r="540">
      <c r="A540" s="163"/>
      <c r="B540" s="163"/>
      <c r="C540" s="177"/>
      <c r="D540" s="177"/>
      <c r="E540" s="163"/>
      <c r="F540" s="163"/>
      <c r="G540" s="163"/>
      <c r="H540" s="163"/>
      <c r="I540" s="177"/>
      <c r="J540" s="163"/>
      <c r="K540" s="163"/>
      <c r="L540" s="163"/>
      <c r="M540" s="163"/>
      <c r="N540" s="177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</row>
    <row r="541">
      <c r="A541" s="163"/>
      <c r="B541" s="163"/>
      <c r="C541" s="177"/>
      <c r="D541" s="177"/>
      <c r="E541" s="163"/>
      <c r="F541" s="163"/>
      <c r="G541" s="163"/>
      <c r="H541" s="163"/>
      <c r="I541" s="177"/>
      <c r="J541" s="163"/>
      <c r="K541" s="163"/>
      <c r="L541" s="163"/>
      <c r="M541" s="163"/>
      <c r="N541" s="177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</row>
    <row r="542">
      <c r="A542" s="163"/>
      <c r="B542" s="163"/>
      <c r="C542" s="177"/>
      <c r="D542" s="177"/>
      <c r="E542" s="163"/>
      <c r="F542" s="163"/>
      <c r="G542" s="163"/>
      <c r="H542" s="163"/>
      <c r="I542" s="177"/>
      <c r="J542" s="163"/>
      <c r="K542" s="163"/>
      <c r="L542" s="163"/>
      <c r="M542" s="163"/>
      <c r="N542" s="177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</row>
    <row r="543">
      <c r="A543" s="163"/>
      <c r="B543" s="163"/>
      <c r="C543" s="177"/>
      <c r="D543" s="177"/>
      <c r="E543" s="163"/>
      <c r="F543" s="163"/>
      <c r="G543" s="163"/>
      <c r="H543" s="163"/>
      <c r="I543" s="177"/>
      <c r="J543" s="163"/>
      <c r="K543" s="163"/>
      <c r="L543" s="163"/>
      <c r="M543" s="163"/>
      <c r="N543" s="177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</row>
    <row r="544">
      <c r="A544" s="163"/>
      <c r="B544" s="163"/>
      <c r="C544" s="177"/>
      <c r="D544" s="177"/>
      <c r="E544" s="163"/>
      <c r="F544" s="163"/>
      <c r="G544" s="163"/>
      <c r="H544" s="163"/>
      <c r="I544" s="177"/>
      <c r="J544" s="163"/>
      <c r="K544" s="163"/>
      <c r="L544" s="163"/>
      <c r="M544" s="163"/>
      <c r="N544" s="177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</row>
    <row r="545">
      <c r="A545" s="163"/>
      <c r="B545" s="163"/>
      <c r="C545" s="177"/>
      <c r="D545" s="177"/>
      <c r="E545" s="163"/>
      <c r="F545" s="163"/>
      <c r="G545" s="163"/>
      <c r="H545" s="163"/>
      <c r="I545" s="177"/>
      <c r="J545" s="163"/>
      <c r="K545" s="163"/>
      <c r="L545" s="163"/>
      <c r="M545" s="163"/>
      <c r="N545" s="177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</row>
    <row r="546">
      <c r="A546" s="163"/>
      <c r="B546" s="163"/>
      <c r="C546" s="177"/>
      <c r="D546" s="177"/>
      <c r="E546" s="163"/>
      <c r="F546" s="163"/>
      <c r="G546" s="163"/>
      <c r="H546" s="163"/>
      <c r="I546" s="177"/>
      <c r="J546" s="163"/>
      <c r="K546" s="163"/>
      <c r="L546" s="163"/>
      <c r="M546" s="163"/>
      <c r="N546" s="177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</row>
    <row r="547">
      <c r="A547" s="163"/>
      <c r="B547" s="163"/>
      <c r="C547" s="177"/>
      <c r="D547" s="177"/>
      <c r="E547" s="163"/>
      <c r="F547" s="163"/>
      <c r="G547" s="163"/>
      <c r="H547" s="163"/>
      <c r="I547" s="177"/>
      <c r="J547" s="163"/>
      <c r="K547" s="163"/>
      <c r="L547" s="163"/>
      <c r="M547" s="163"/>
      <c r="N547" s="177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</row>
    <row r="548">
      <c r="A548" s="163"/>
      <c r="B548" s="163"/>
      <c r="C548" s="177"/>
      <c r="D548" s="177"/>
      <c r="E548" s="163"/>
      <c r="F548" s="163"/>
      <c r="G548" s="163"/>
      <c r="H548" s="163"/>
      <c r="I548" s="177"/>
      <c r="J548" s="163"/>
      <c r="K548" s="163"/>
      <c r="L548" s="163"/>
      <c r="M548" s="163"/>
      <c r="N548" s="177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</row>
    <row r="549">
      <c r="A549" s="163"/>
      <c r="B549" s="163"/>
      <c r="C549" s="177"/>
      <c r="D549" s="177"/>
      <c r="E549" s="163"/>
      <c r="F549" s="163"/>
      <c r="G549" s="163"/>
      <c r="H549" s="163"/>
      <c r="I549" s="177"/>
      <c r="J549" s="163"/>
      <c r="K549" s="163"/>
      <c r="L549" s="163"/>
      <c r="M549" s="163"/>
      <c r="N549" s="177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</row>
    <row r="550">
      <c r="A550" s="163"/>
      <c r="B550" s="163"/>
      <c r="C550" s="177"/>
      <c r="D550" s="177"/>
      <c r="E550" s="163"/>
      <c r="F550" s="163"/>
      <c r="G550" s="163"/>
      <c r="H550" s="163"/>
      <c r="I550" s="177"/>
      <c r="J550" s="163"/>
      <c r="K550" s="163"/>
      <c r="L550" s="163"/>
      <c r="M550" s="163"/>
      <c r="N550" s="177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</row>
    <row r="551">
      <c r="A551" s="163"/>
      <c r="B551" s="163"/>
      <c r="C551" s="177"/>
      <c r="D551" s="177"/>
      <c r="E551" s="163"/>
      <c r="F551" s="163"/>
      <c r="G551" s="163"/>
      <c r="H551" s="163"/>
      <c r="I551" s="177"/>
      <c r="J551" s="163"/>
      <c r="K551" s="163"/>
      <c r="L551" s="163"/>
      <c r="M551" s="163"/>
      <c r="N551" s="177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</row>
    <row r="552">
      <c r="A552" s="163"/>
      <c r="B552" s="163"/>
      <c r="C552" s="177"/>
      <c r="D552" s="177"/>
      <c r="E552" s="163"/>
      <c r="F552" s="163"/>
      <c r="G552" s="163"/>
      <c r="H552" s="163"/>
      <c r="I552" s="177"/>
      <c r="J552" s="163"/>
      <c r="K552" s="163"/>
      <c r="L552" s="163"/>
      <c r="M552" s="163"/>
      <c r="N552" s="177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</row>
    <row r="553">
      <c r="A553" s="163"/>
      <c r="B553" s="163"/>
      <c r="C553" s="177"/>
      <c r="D553" s="177"/>
      <c r="E553" s="163"/>
      <c r="F553" s="163"/>
      <c r="G553" s="163"/>
      <c r="H553" s="163"/>
      <c r="I553" s="177"/>
      <c r="J553" s="163"/>
      <c r="K553" s="163"/>
      <c r="L553" s="163"/>
      <c r="M553" s="163"/>
      <c r="N553" s="177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</row>
    <row r="554">
      <c r="A554" s="163"/>
      <c r="B554" s="163"/>
      <c r="C554" s="177"/>
      <c r="D554" s="177"/>
      <c r="E554" s="163"/>
      <c r="F554" s="163"/>
      <c r="G554" s="163"/>
      <c r="H554" s="163"/>
      <c r="I554" s="177"/>
      <c r="J554" s="163"/>
      <c r="K554" s="163"/>
      <c r="L554" s="163"/>
      <c r="M554" s="163"/>
      <c r="N554" s="177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</row>
    <row r="555">
      <c r="A555" s="163"/>
      <c r="B555" s="163"/>
      <c r="C555" s="177"/>
      <c r="D555" s="177"/>
      <c r="E555" s="163"/>
      <c r="F555" s="163"/>
      <c r="G555" s="163"/>
      <c r="H555" s="163"/>
      <c r="I555" s="177"/>
      <c r="J555" s="163"/>
      <c r="K555" s="163"/>
      <c r="L555" s="163"/>
      <c r="M555" s="163"/>
      <c r="N555" s="177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</row>
    <row r="556">
      <c r="A556" s="163"/>
      <c r="B556" s="163"/>
      <c r="C556" s="177"/>
      <c r="D556" s="177"/>
      <c r="E556" s="163"/>
      <c r="F556" s="163"/>
      <c r="G556" s="163"/>
      <c r="H556" s="163"/>
      <c r="I556" s="177"/>
      <c r="J556" s="163"/>
      <c r="K556" s="163"/>
      <c r="L556" s="163"/>
      <c r="M556" s="163"/>
      <c r="N556" s="177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</row>
    <row r="557">
      <c r="A557" s="163"/>
      <c r="B557" s="163"/>
      <c r="C557" s="177"/>
      <c r="D557" s="177"/>
      <c r="E557" s="163"/>
      <c r="F557" s="163"/>
      <c r="G557" s="163"/>
      <c r="H557" s="163"/>
      <c r="I557" s="177"/>
      <c r="J557" s="163"/>
      <c r="K557" s="163"/>
      <c r="L557" s="163"/>
      <c r="M557" s="163"/>
      <c r="N557" s="177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</row>
    <row r="558">
      <c r="A558" s="163"/>
      <c r="B558" s="163"/>
      <c r="C558" s="177"/>
      <c r="D558" s="177"/>
      <c r="E558" s="163"/>
      <c r="F558" s="163"/>
      <c r="G558" s="163"/>
      <c r="H558" s="163"/>
      <c r="I558" s="177"/>
      <c r="J558" s="163"/>
      <c r="K558" s="163"/>
      <c r="L558" s="163"/>
      <c r="M558" s="163"/>
      <c r="N558" s="177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</row>
    <row r="559">
      <c r="A559" s="163"/>
      <c r="B559" s="163"/>
      <c r="C559" s="177"/>
      <c r="D559" s="177"/>
      <c r="E559" s="163"/>
      <c r="F559" s="163"/>
      <c r="G559" s="163"/>
      <c r="H559" s="163"/>
      <c r="I559" s="177"/>
      <c r="J559" s="163"/>
      <c r="K559" s="163"/>
      <c r="L559" s="163"/>
      <c r="M559" s="163"/>
      <c r="N559" s="177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</row>
    <row r="560">
      <c r="A560" s="163"/>
      <c r="B560" s="163"/>
      <c r="C560" s="177"/>
      <c r="D560" s="177"/>
      <c r="E560" s="163"/>
      <c r="F560" s="163"/>
      <c r="G560" s="163"/>
      <c r="H560" s="163"/>
      <c r="I560" s="177"/>
      <c r="J560" s="163"/>
      <c r="K560" s="163"/>
      <c r="L560" s="163"/>
      <c r="M560" s="163"/>
      <c r="N560" s="177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</row>
    <row r="561">
      <c r="A561" s="163"/>
      <c r="B561" s="163"/>
      <c r="C561" s="177"/>
      <c r="D561" s="177"/>
      <c r="E561" s="163"/>
      <c r="F561" s="163"/>
      <c r="G561" s="163"/>
      <c r="H561" s="163"/>
      <c r="I561" s="177"/>
      <c r="J561" s="163"/>
      <c r="K561" s="163"/>
      <c r="L561" s="163"/>
      <c r="M561" s="163"/>
      <c r="N561" s="177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</row>
    <row r="562">
      <c r="A562" s="163"/>
      <c r="B562" s="163"/>
      <c r="C562" s="177"/>
      <c r="D562" s="177"/>
      <c r="E562" s="163"/>
      <c r="F562" s="163"/>
      <c r="G562" s="163"/>
      <c r="H562" s="163"/>
      <c r="I562" s="177"/>
      <c r="J562" s="163"/>
      <c r="K562" s="163"/>
      <c r="L562" s="163"/>
      <c r="M562" s="163"/>
      <c r="N562" s="177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</row>
    <row r="563">
      <c r="A563" s="163"/>
      <c r="B563" s="163"/>
      <c r="C563" s="177"/>
      <c r="D563" s="177"/>
      <c r="E563" s="163"/>
      <c r="F563" s="163"/>
      <c r="G563" s="163"/>
      <c r="H563" s="163"/>
      <c r="I563" s="177"/>
      <c r="J563" s="163"/>
      <c r="K563" s="163"/>
      <c r="L563" s="163"/>
      <c r="M563" s="163"/>
      <c r="N563" s="177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</row>
    <row r="564">
      <c r="A564" s="163"/>
      <c r="B564" s="163"/>
      <c r="C564" s="177"/>
      <c r="D564" s="177"/>
      <c r="E564" s="163"/>
      <c r="F564" s="163"/>
      <c r="G564" s="163"/>
      <c r="H564" s="163"/>
      <c r="I564" s="177"/>
      <c r="J564" s="163"/>
      <c r="K564" s="163"/>
      <c r="L564" s="163"/>
      <c r="M564" s="163"/>
      <c r="N564" s="177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</row>
    <row r="565">
      <c r="A565" s="163"/>
      <c r="B565" s="163"/>
      <c r="C565" s="177"/>
      <c r="D565" s="177"/>
      <c r="E565" s="163"/>
      <c r="F565" s="163"/>
      <c r="G565" s="163"/>
      <c r="H565" s="163"/>
      <c r="I565" s="177"/>
      <c r="J565" s="163"/>
      <c r="K565" s="163"/>
      <c r="L565" s="163"/>
      <c r="M565" s="163"/>
      <c r="N565" s="177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</row>
    <row r="566">
      <c r="A566" s="163"/>
      <c r="B566" s="163"/>
      <c r="C566" s="177"/>
      <c r="D566" s="177"/>
      <c r="E566" s="163"/>
      <c r="F566" s="163"/>
      <c r="G566" s="163"/>
      <c r="H566" s="163"/>
      <c r="I566" s="177"/>
      <c r="J566" s="163"/>
      <c r="K566" s="163"/>
      <c r="L566" s="163"/>
      <c r="M566" s="163"/>
      <c r="N566" s="177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</row>
    <row r="567">
      <c r="A567" s="163"/>
      <c r="B567" s="163"/>
      <c r="C567" s="177"/>
      <c r="D567" s="177"/>
      <c r="E567" s="163"/>
      <c r="F567" s="163"/>
      <c r="G567" s="163"/>
      <c r="H567" s="163"/>
      <c r="I567" s="177"/>
      <c r="J567" s="163"/>
      <c r="K567" s="163"/>
      <c r="L567" s="163"/>
      <c r="M567" s="163"/>
      <c r="N567" s="177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</row>
    <row r="568">
      <c r="A568" s="163"/>
      <c r="B568" s="163"/>
      <c r="C568" s="177"/>
      <c r="D568" s="177"/>
      <c r="E568" s="163"/>
      <c r="F568" s="163"/>
      <c r="G568" s="163"/>
      <c r="H568" s="163"/>
      <c r="I568" s="177"/>
      <c r="J568" s="163"/>
      <c r="K568" s="163"/>
      <c r="L568" s="163"/>
      <c r="M568" s="163"/>
      <c r="N568" s="177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</row>
    <row r="569">
      <c r="A569" s="163"/>
      <c r="B569" s="163"/>
      <c r="C569" s="177"/>
      <c r="D569" s="177"/>
      <c r="E569" s="163"/>
      <c r="F569" s="163"/>
      <c r="G569" s="163"/>
      <c r="H569" s="163"/>
      <c r="I569" s="177"/>
      <c r="J569" s="163"/>
      <c r="K569" s="163"/>
      <c r="L569" s="163"/>
      <c r="M569" s="163"/>
      <c r="N569" s="177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</row>
    <row r="570">
      <c r="A570" s="163"/>
      <c r="B570" s="163"/>
      <c r="C570" s="177"/>
      <c r="D570" s="177"/>
      <c r="E570" s="163"/>
      <c r="F570" s="163"/>
      <c r="G570" s="163"/>
      <c r="H570" s="163"/>
      <c r="I570" s="177"/>
      <c r="J570" s="163"/>
      <c r="K570" s="163"/>
      <c r="L570" s="163"/>
      <c r="M570" s="163"/>
      <c r="N570" s="177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</row>
    <row r="571">
      <c r="A571" s="163"/>
      <c r="B571" s="163"/>
      <c r="C571" s="177"/>
      <c r="D571" s="177"/>
      <c r="E571" s="163"/>
      <c r="F571" s="163"/>
      <c r="G571" s="163"/>
      <c r="H571" s="163"/>
      <c r="I571" s="177"/>
      <c r="J571" s="163"/>
      <c r="K571" s="163"/>
      <c r="L571" s="163"/>
      <c r="M571" s="163"/>
      <c r="N571" s="177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</row>
    <row r="572">
      <c r="A572" s="163"/>
      <c r="B572" s="163"/>
      <c r="C572" s="177"/>
      <c r="D572" s="177"/>
      <c r="E572" s="163"/>
      <c r="F572" s="163"/>
      <c r="G572" s="163"/>
      <c r="H572" s="163"/>
      <c r="I572" s="177"/>
      <c r="J572" s="163"/>
      <c r="K572" s="163"/>
      <c r="L572" s="163"/>
      <c r="M572" s="163"/>
      <c r="N572" s="177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</row>
    <row r="573">
      <c r="A573" s="163"/>
      <c r="B573" s="163"/>
      <c r="C573" s="177"/>
      <c r="D573" s="177"/>
      <c r="E573" s="163"/>
      <c r="F573" s="163"/>
      <c r="G573" s="163"/>
      <c r="H573" s="163"/>
      <c r="I573" s="177"/>
      <c r="J573" s="163"/>
      <c r="K573" s="163"/>
      <c r="L573" s="163"/>
      <c r="M573" s="163"/>
      <c r="N573" s="177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</row>
    <row r="574">
      <c r="A574" s="163"/>
      <c r="B574" s="163"/>
      <c r="C574" s="177"/>
      <c r="D574" s="177"/>
      <c r="E574" s="163"/>
      <c r="F574" s="163"/>
      <c r="G574" s="163"/>
      <c r="H574" s="163"/>
      <c r="I574" s="177"/>
      <c r="J574" s="163"/>
      <c r="K574" s="163"/>
      <c r="L574" s="163"/>
      <c r="M574" s="163"/>
      <c r="N574" s="177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</row>
    <row r="575">
      <c r="A575" s="163"/>
      <c r="B575" s="163"/>
      <c r="C575" s="177"/>
      <c r="D575" s="177"/>
      <c r="E575" s="163"/>
      <c r="F575" s="163"/>
      <c r="G575" s="163"/>
      <c r="H575" s="163"/>
      <c r="I575" s="177"/>
      <c r="J575" s="163"/>
      <c r="K575" s="163"/>
      <c r="L575" s="163"/>
      <c r="M575" s="163"/>
      <c r="N575" s="177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</row>
    <row r="576">
      <c r="A576" s="163"/>
      <c r="B576" s="163"/>
      <c r="C576" s="177"/>
      <c r="D576" s="177"/>
      <c r="E576" s="163"/>
      <c r="F576" s="163"/>
      <c r="G576" s="163"/>
      <c r="H576" s="163"/>
      <c r="I576" s="177"/>
      <c r="J576" s="163"/>
      <c r="K576" s="163"/>
      <c r="L576" s="163"/>
      <c r="M576" s="163"/>
      <c r="N576" s="177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</row>
    <row r="577">
      <c r="A577" s="163"/>
      <c r="B577" s="163"/>
      <c r="C577" s="177"/>
      <c r="D577" s="177"/>
      <c r="E577" s="163"/>
      <c r="F577" s="163"/>
      <c r="G577" s="163"/>
      <c r="H577" s="163"/>
      <c r="I577" s="177"/>
      <c r="J577" s="163"/>
      <c r="K577" s="163"/>
      <c r="L577" s="163"/>
      <c r="M577" s="163"/>
      <c r="N577" s="177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</row>
    <row r="578">
      <c r="A578" s="163"/>
      <c r="B578" s="163"/>
      <c r="C578" s="177"/>
      <c r="D578" s="177"/>
      <c r="E578" s="163"/>
      <c r="F578" s="163"/>
      <c r="G578" s="163"/>
      <c r="H578" s="163"/>
      <c r="I578" s="177"/>
      <c r="J578" s="163"/>
      <c r="K578" s="163"/>
      <c r="L578" s="163"/>
      <c r="M578" s="163"/>
      <c r="N578" s="177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</row>
    <row r="579">
      <c r="A579" s="163"/>
      <c r="B579" s="163"/>
      <c r="C579" s="177"/>
      <c r="D579" s="177"/>
      <c r="E579" s="163"/>
      <c r="F579" s="163"/>
      <c r="G579" s="163"/>
      <c r="H579" s="163"/>
      <c r="I579" s="177"/>
      <c r="J579" s="163"/>
      <c r="K579" s="163"/>
      <c r="L579" s="163"/>
      <c r="M579" s="163"/>
      <c r="N579" s="177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</row>
    <row r="580">
      <c r="A580" s="163"/>
      <c r="B580" s="163"/>
      <c r="C580" s="177"/>
      <c r="D580" s="177"/>
      <c r="E580" s="163"/>
      <c r="F580" s="163"/>
      <c r="G580" s="163"/>
      <c r="H580" s="163"/>
      <c r="I580" s="177"/>
      <c r="J580" s="163"/>
      <c r="K580" s="163"/>
      <c r="L580" s="163"/>
      <c r="M580" s="163"/>
      <c r="N580" s="177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</row>
    <row r="581">
      <c r="A581" s="163"/>
      <c r="B581" s="163"/>
      <c r="C581" s="177"/>
      <c r="D581" s="177"/>
      <c r="E581" s="163"/>
      <c r="F581" s="163"/>
      <c r="G581" s="163"/>
      <c r="H581" s="163"/>
      <c r="I581" s="177"/>
      <c r="J581" s="163"/>
      <c r="K581" s="163"/>
      <c r="L581" s="163"/>
      <c r="M581" s="163"/>
      <c r="N581" s="177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</row>
    <row r="582">
      <c r="A582" s="163"/>
      <c r="B582" s="163"/>
      <c r="C582" s="177"/>
      <c r="D582" s="177"/>
      <c r="E582" s="163"/>
      <c r="F582" s="163"/>
      <c r="G582" s="163"/>
      <c r="H582" s="163"/>
      <c r="I582" s="177"/>
      <c r="J582" s="163"/>
      <c r="K582" s="163"/>
      <c r="L582" s="163"/>
      <c r="M582" s="163"/>
      <c r="N582" s="177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</row>
    <row r="583">
      <c r="A583" s="163"/>
      <c r="B583" s="163"/>
      <c r="C583" s="177"/>
      <c r="D583" s="177"/>
      <c r="E583" s="163"/>
      <c r="F583" s="163"/>
      <c r="G583" s="163"/>
      <c r="H583" s="163"/>
      <c r="I583" s="177"/>
      <c r="J583" s="163"/>
      <c r="K583" s="163"/>
      <c r="L583" s="163"/>
      <c r="M583" s="163"/>
      <c r="N583" s="177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</row>
    <row r="584">
      <c r="A584" s="163"/>
      <c r="B584" s="163"/>
      <c r="C584" s="177"/>
      <c r="D584" s="177"/>
      <c r="E584" s="163"/>
      <c r="F584" s="163"/>
      <c r="G584" s="163"/>
      <c r="H584" s="163"/>
      <c r="I584" s="177"/>
      <c r="J584" s="163"/>
      <c r="K584" s="163"/>
      <c r="L584" s="163"/>
      <c r="M584" s="163"/>
      <c r="N584" s="177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</row>
    <row r="585">
      <c r="A585" s="163"/>
      <c r="B585" s="163"/>
      <c r="C585" s="177"/>
      <c r="D585" s="177"/>
      <c r="E585" s="163"/>
      <c r="F585" s="163"/>
      <c r="G585" s="163"/>
      <c r="H585" s="163"/>
      <c r="I585" s="177"/>
      <c r="J585" s="163"/>
      <c r="K585" s="163"/>
      <c r="L585" s="163"/>
      <c r="M585" s="163"/>
      <c r="N585" s="177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</row>
    <row r="586">
      <c r="A586" s="163"/>
      <c r="B586" s="163"/>
      <c r="C586" s="177"/>
      <c r="D586" s="177"/>
      <c r="E586" s="163"/>
      <c r="F586" s="163"/>
      <c r="G586" s="163"/>
      <c r="H586" s="163"/>
      <c r="I586" s="177"/>
      <c r="J586" s="163"/>
      <c r="K586" s="163"/>
      <c r="L586" s="163"/>
      <c r="M586" s="163"/>
      <c r="N586" s="177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</row>
    <row r="587">
      <c r="A587" s="163"/>
      <c r="B587" s="163"/>
      <c r="C587" s="177"/>
      <c r="D587" s="177"/>
      <c r="E587" s="163"/>
      <c r="F587" s="163"/>
      <c r="G587" s="163"/>
      <c r="H587" s="163"/>
      <c r="I587" s="177"/>
      <c r="J587" s="163"/>
      <c r="K587" s="163"/>
      <c r="L587" s="163"/>
      <c r="M587" s="163"/>
      <c r="N587" s="177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</row>
    <row r="588">
      <c r="A588" s="163"/>
      <c r="B588" s="163"/>
      <c r="C588" s="177"/>
      <c r="D588" s="177"/>
      <c r="E588" s="163"/>
      <c r="F588" s="163"/>
      <c r="G588" s="163"/>
      <c r="H588" s="163"/>
      <c r="I588" s="177"/>
      <c r="J588" s="163"/>
      <c r="K588" s="163"/>
      <c r="L588" s="163"/>
      <c r="M588" s="163"/>
      <c r="N588" s="177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</row>
    <row r="589">
      <c r="A589" s="163"/>
      <c r="B589" s="163"/>
      <c r="C589" s="177"/>
      <c r="D589" s="177"/>
      <c r="E589" s="163"/>
      <c r="F589" s="163"/>
      <c r="G589" s="163"/>
      <c r="H589" s="163"/>
      <c r="I589" s="177"/>
      <c r="J589" s="163"/>
      <c r="K589" s="163"/>
      <c r="L589" s="163"/>
      <c r="M589" s="163"/>
      <c r="N589" s="177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</row>
    <row r="590">
      <c r="A590" s="163"/>
      <c r="B590" s="163"/>
      <c r="C590" s="177"/>
      <c r="D590" s="177"/>
      <c r="E590" s="163"/>
      <c r="F590" s="163"/>
      <c r="G590" s="163"/>
      <c r="H590" s="163"/>
      <c r="I590" s="177"/>
      <c r="J590" s="163"/>
      <c r="K590" s="163"/>
      <c r="L590" s="163"/>
      <c r="M590" s="163"/>
      <c r="N590" s="177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</row>
    <row r="591">
      <c r="A591" s="163"/>
      <c r="B591" s="163"/>
      <c r="C591" s="177"/>
      <c r="D591" s="177"/>
      <c r="E591" s="163"/>
      <c r="F591" s="163"/>
      <c r="G591" s="163"/>
      <c r="H591" s="163"/>
      <c r="I591" s="177"/>
      <c r="J591" s="163"/>
      <c r="K591" s="163"/>
      <c r="L591" s="163"/>
      <c r="M591" s="163"/>
      <c r="N591" s="177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</row>
    <row r="592">
      <c r="A592" s="163"/>
      <c r="B592" s="163"/>
      <c r="C592" s="177"/>
      <c r="D592" s="177"/>
      <c r="E592" s="163"/>
      <c r="F592" s="163"/>
      <c r="G592" s="163"/>
      <c r="H592" s="163"/>
      <c r="I592" s="177"/>
      <c r="J592" s="163"/>
      <c r="K592" s="163"/>
      <c r="L592" s="163"/>
      <c r="M592" s="163"/>
      <c r="N592" s="177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</row>
    <row r="593">
      <c r="A593" s="163"/>
      <c r="B593" s="163"/>
      <c r="C593" s="177"/>
      <c r="D593" s="177"/>
      <c r="E593" s="163"/>
      <c r="F593" s="163"/>
      <c r="G593" s="163"/>
      <c r="H593" s="163"/>
      <c r="I593" s="177"/>
      <c r="J593" s="163"/>
      <c r="K593" s="163"/>
      <c r="L593" s="163"/>
      <c r="M593" s="163"/>
      <c r="N593" s="177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</row>
    <row r="594">
      <c r="A594" s="163"/>
      <c r="B594" s="163"/>
      <c r="C594" s="177"/>
      <c r="D594" s="177"/>
      <c r="E594" s="163"/>
      <c r="F594" s="163"/>
      <c r="G594" s="163"/>
      <c r="H594" s="163"/>
      <c r="I594" s="177"/>
      <c r="J594" s="163"/>
      <c r="K594" s="163"/>
      <c r="L594" s="163"/>
      <c r="M594" s="163"/>
      <c r="N594" s="177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</row>
    <row r="595">
      <c r="A595" s="163"/>
      <c r="B595" s="163"/>
      <c r="C595" s="177"/>
      <c r="D595" s="177"/>
      <c r="E595" s="163"/>
      <c r="F595" s="163"/>
      <c r="G595" s="163"/>
      <c r="H595" s="163"/>
      <c r="I595" s="177"/>
      <c r="J595" s="163"/>
      <c r="K595" s="163"/>
      <c r="L595" s="163"/>
      <c r="M595" s="163"/>
      <c r="N595" s="177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</row>
    <row r="596">
      <c r="A596" s="163"/>
      <c r="B596" s="163"/>
      <c r="C596" s="177"/>
      <c r="D596" s="177"/>
      <c r="E596" s="163"/>
      <c r="F596" s="163"/>
      <c r="G596" s="163"/>
      <c r="H596" s="163"/>
      <c r="I596" s="177"/>
      <c r="J596" s="163"/>
      <c r="K596" s="163"/>
      <c r="L596" s="163"/>
      <c r="M596" s="163"/>
      <c r="N596" s="177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</row>
    <row r="597">
      <c r="A597" s="163"/>
      <c r="B597" s="163"/>
      <c r="C597" s="177"/>
      <c r="D597" s="177"/>
      <c r="E597" s="163"/>
      <c r="F597" s="163"/>
      <c r="G597" s="163"/>
      <c r="H597" s="163"/>
      <c r="I597" s="177"/>
      <c r="J597" s="163"/>
      <c r="K597" s="163"/>
      <c r="L597" s="163"/>
      <c r="M597" s="163"/>
      <c r="N597" s="177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</row>
    <row r="598">
      <c r="A598" s="163"/>
      <c r="B598" s="163"/>
      <c r="C598" s="177"/>
      <c r="D598" s="177"/>
      <c r="E598" s="163"/>
      <c r="F598" s="163"/>
      <c r="G598" s="163"/>
      <c r="H598" s="163"/>
      <c r="I598" s="177"/>
      <c r="J598" s="163"/>
      <c r="K598" s="163"/>
      <c r="L598" s="163"/>
      <c r="M598" s="163"/>
      <c r="N598" s="177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</row>
    <row r="599">
      <c r="A599" s="163"/>
      <c r="B599" s="163"/>
      <c r="C599" s="177"/>
      <c r="D599" s="177"/>
      <c r="E599" s="163"/>
      <c r="F599" s="163"/>
      <c r="G599" s="163"/>
      <c r="H599" s="163"/>
      <c r="I599" s="177"/>
      <c r="J599" s="163"/>
      <c r="K599" s="163"/>
      <c r="L599" s="163"/>
      <c r="M599" s="163"/>
      <c r="N599" s="177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</row>
    <row r="600">
      <c r="A600" s="163"/>
      <c r="B600" s="163"/>
      <c r="C600" s="177"/>
      <c r="D600" s="177"/>
      <c r="E600" s="163"/>
      <c r="F600" s="163"/>
      <c r="G600" s="163"/>
      <c r="H600" s="163"/>
      <c r="I600" s="177"/>
      <c r="J600" s="163"/>
      <c r="K600" s="163"/>
      <c r="L600" s="163"/>
      <c r="M600" s="163"/>
      <c r="N600" s="177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</row>
    <row r="601">
      <c r="A601" s="163"/>
      <c r="B601" s="163"/>
      <c r="C601" s="177"/>
      <c r="D601" s="177"/>
      <c r="E601" s="163"/>
      <c r="F601" s="163"/>
      <c r="G601" s="163"/>
      <c r="H601" s="163"/>
      <c r="I601" s="177"/>
      <c r="J601" s="163"/>
      <c r="K601" s="163"/>
      <c r="L601" s="163"/>
      <c r="M601" s="163"/>
      <c r="N601" s="177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</row>
    <row r="602">
      <c r="A602" s="163"/>
      <c r="B602" s="163"/>
      <c r="C602" s="177"/>
      <c r="D602" s="177"/>
      <c r="E602" s="163"/>
      <c r="F602" s="163"/>
      <c r="G602" s="163"/>
      <c r="H602" s="163"/>
      <c r="I602" s="177"/>
      <c r="J602" s="163"/>
      <c r="K602" s="163"/>
      <c r="L602" s="163"/>
      <c r="M602" s="163"/>
      <c r="N602" s="177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</row>
    <row r="603">
      <c r="A603" s="163"/>
      <c r="B603" s="163"/>
      <c r="C603" s="177"/>
      <c r="D603" s="177"/>
      <c r="E603" s="163"/>
      <c r="F603" s="163"/>
      <c r="G603" s="163"/>
      <c r="H603" s="163"/>
      <c r="I603" s="177"/>
      <c r="J603" s="163"/>
      <c r="K603" s="163"/>
      <c r="L603" s="163"/>
      <c r="M603" s="163"/>
      <c r="N603" s="177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</row>
    <row r="604">
      <c r="A604" s="163"/>
      <c r="B604" s="163"/>
      <c r="C604" s="177"/>
      <c r="D604" s="177"/>
      <c r="E604" s="163"/>
      <c r="F604" s="163"/>
      <c r="G604" s="163"/>
      <c r="H604" s="163"/>
      <c r="I604" s="177"/>
      <c r="J604" s="163"/>
      <c r="K604" s="163"/>
      <c r="L604" s="163"/>
      <c r="M604" s="163"/>
      <c r="N604" s="177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</row>
    <row r="605">
      <c r="A605" s="163"/>
      <c r="B605" s="163"/>
      <c r="C605" s="177"/>
      <c r="D605" s="177"/>
      <c r="E605" s="163"/>
      <c r="F605" s="163"/>
      <c r="G605" s="163"/>
      <c r="H605" s="163"/>
      <c r="I605" s="177"/>
      <c r="J605" s="163"/>
      <c r="K605" s="163"/>
      <c r="L605" s="163"/>
      <c r="M605" s="163"/>
      <c r="N605" s="177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</row>
    <row r="606">
      <c r="A606" s="163"/>
      <c r="B606" s="163"/>
      <c r="C606" s="177"/>
      <c r="D606" s="177"/>
      <c r="E606" s="163"/>
      <c r="F606" s="163"/>
      <c r="G606" s="163"/>
      <c r="H606" s="163"/>
      <c r="I606" s="177"/>
      <c r="J606" s="163"/>
      <c r="K606" s="163"/>
      <c r="L606" s="163"/>
      <c r="M606" s="163"/>
      <c r="N606" s="177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</row>
    <row r="607">
      <c r="A607" s="163"/>
      <c r="B607" s="163"/>
      <c r="C607" s="177"/>
      <c r="D607" s="177"/>
      <c r="E607" s="163"/>
      <c r="F607" s="163"/>
      <c r="G607" s="163"/>
      <c r="H607" s="163"/>
      <c r="I607" s="177"/>
      <c r="J607" s="163"/>
      <c r="K607" s="163"/>
      <c r="L607" s="163"/>
      <c r="M607" s="163"/>
      <c r="N607" s="177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</row>
    <row r="608">
      <c r="A608" s="163"/>
      <c r="B608" s="163"/>
      <c r="C608" s="177"/>
      <c r="D608" s="177"/>
      <c r="E608" s="163"/>
      <c r="F608" s="163"/>
      <c r="G608" s="163"/>
      <c r="H608" s="163"/>
      <c r="I608" s="177"/>
      <c r="J608" s="163"/>
      <c r="K608" s="163"/>
      <c r="L608" s="163"/>
      <c r="M608" s="163"/>
      <c r="N608" s="177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</row>
    <row r="609">
      <c r="A609" s="163"/>
      <c r="B609" s="163"/>
      <c r="C609" s="177"/>
      <c r="D609" s="177"/>
      <c r="E609" s="163"/>
      <c r="F609" s="163"/>
      <c r="G609" s="163"/>
      <c r="H609" s="163"/>
      <c r="I609" s="177"/>
      <c r="J609" s="163"/>
      <c r="K609" s="163"/>
      <c r="L609" s="163"/>
      <c r="M609" s="163"/>
      <c r="N609" s="177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</row>
    <row r="610">
      <c r="A610" s="163"/>
      <c r="B610" s="163"/>
      <c r="C610" s="177"/>
      <c r="D610" s="177"/>
      <c r="E610" s="163"/>
      <c r="F610" s="163"/>
      <c r="G610" s="163"/>
      <c r="H610" s="163"/>
      <c r="I610" s="177"/>
      <c r="J610" s="163"/>
      <c r="K610" s="163"/>
      <c r="L610" s="163"/>
      <c r="M610" s="163"/>
      <c r="N610" s="177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</row>
    <row r="611">
      <c r="A611" s="163"/>
      <c r="B611" s="163"/>
      <c r="C611" s="177"/>
      <c r="D611" s="177"/>
      <c r="E611" s="163"/>
      <c r="F611" s="163"/>
      <c r="G611" s="163"/>
      <c r="H611" s="163"/>
      <c r="I611" s="177"/>
      <c r="J611" s="163"/>
      <c r="K611" s="163"/>
      <c r="L611" s="163"/>
      <c r="M611" s="163"/>
      <c r="N611" s="177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</row>
    <row r="612">
      <c r="A612" s="163"/>
      <c r="B612" s="163"/>
      <c r="C612" s="177"/>
      <c r="D612" s="177"/>
      <c r="E612" s="163"/>
      <c r="F612" s="163"/>
      <c r="G612" s="163"/>
      <c r="H612" s="163"/>
      <c r="I612" s="177"/>
      <c r="J612" s="163"/>
      <c r="K612" s="163"/>
      <c r="L612" s="163"/>
      <c r="M612" s="163"/>
      <c r="N612" s="177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</row>
    <row r="613">
      <c r="A613" s="163"/>
      <c r="B613" s="163"/>
      <c r="C613" s="177"/>
      <c r="D613" s="177"/>
      <c r="E613" s="163"/>
      <c r="F613" s="163"/>
      <c r="G613" s="163"/>
      <c r="H613" s="163"/>
      <c r="I613" s="177"/>
      <c r="J613" s="163"/>
      <c r="K613" s="163"/>
      <c r="L613" s="163"/>
      <c r="M613" s="163"/>
      <c r="N613" s="177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</row>
    <row r="614">
      <c r="A614" s="163"/>
      <c r="B614" s="163"/>
      <c r="C614" s="177"/>
      <c r="D614" s="177"/>
      <c r="E614" s="163"/>
      <c r="F614" s="163"/>
      <c r="G614" s="163"/>
      <c r="H614" s="163"/>
      <c r="I614" s="177"/>
      <c r="J614" s="163"/>
      <c r="K614" s="163"/>
      <c r="L614" s="163"/>
      <c r="M614" s="163"/>
      <c r="N614" s="177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</row>
    <row r="615">
      <c r="A615" s="163"/>
      <c r="B615" s="163"/>
      <c r="C615" s="177"/>
      <c r="D615" s="177"/>
      <c r="E615" s="163"/>
      <c r="F615" s="163"/>
      <c r="G615" s="163"/>
      <c r="H615" s="163"/>
      <c r="I615" s="177"/>
      <c r="J615" s="163"/>
      <c r="K615" s="163"/>
      <c r="L615" s="163"/>
      <c r="M615" s="163"/>
      <c r="N615" s="177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</row>
    <row r="616">
      <c r="A616" s="163"/>
      <c r="B616" s="163"/>
      <c r="C616" s="177"/>
      <c r="D616" s="177"/>
      <c r="E616" s="163"/>
      <c r="F616" s="163"/>
      <c r="G616" s="163"/>
      <c r="H616" s="163"/>
      <c r="I616" s="177"/>
      <c r="J616" s="163"/>
      <c r="K616" s="163"/>
      <c r="L616" s="163"/>
      <c r="M616" s="163"/>
      <c r="N616" s="177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</row>
    <row r="617">
      <c r="A617" s="163"/>
      <c r="B617" s="163"/>
      <c r="C617" s="177"/>
      <c r="D617" s="177"/>
      <c r="E617" s="163"/>
      <c r="F617" s="163"/>
      <c r="G617" s="163"/>
      <c r="H617" s="163"/>
      <c r="I617" s="177"/>
      <c r="J617" s="163"/>
      <c r="K617" s="163"/>
      <c r="L617" s="163"/>
      <c r="M617" s="163"/>
      <c r="N617" s="177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</row>
    <row r="618">
      <c r="A618" s="163"/>
      <c r="B618" s="163"/>
      <c r="C618" s="177"/>
      <c r="D618" s="177"/>
      <c r="E618" s="163"/>
      <c r="F618" s="163"/>
      <c r="G618" s="163"/>
      <c r="H618" s="163"/>
      <c r="I618" s="177"/>
      <c r="J618" s="163"/>
      <c r="K618" s="163"/>
      <c r="L618" s="163"/>
      <c r="M618" s="163"/>
      <c r="N618" s="177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</row>
    <row r="619">
      <c r="A619" s="163"/>
      <c r="B619" s="163"/>
      <c r="C619" s="177"/>
      <c r="D619" s="177"/>
      <c r="E619" s="163"/>
      <c r="F619" s="163"/>
      <c r="G619" s="163"/>
      <c r="H619" s="163"/>
      <c r="I619" s="177"/>
      <c r="J619" s="163"/>
      <c r="K619" s="163"/>
      <c r="L619" s="163"/>
      <c r="M619" s="163"/>
      <c r="N619" s="177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</row>
    <row r="620">
      <c r="A620" s="163"/>
      <c r="B620" s="163"/>
      <c r="C620" s="177"/>
      <c r="D620" s="177"/>
      <c r="E620" s="163"/>
      <c r="F620" s="163"/>
      <c r="G620" s="163"/>
      <c r="H620" s="163"/>
      <c r="I620" s="177"/>
      <c r="J620" s="163"/>
      <c r="K620" s="163"/>
      <c r="L620" s="163"/>
      <c r="M620" s="163"/>
      <c r="N620" s="177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</row>
    <row r="621">
      <c r="A621" s="163"/>
      <c r="B621" s="163"/>
      <c r="C621" s="177"/>
      <c r="D621" s="177"/>
      <c r="E621" s="163"/>
      <c r="F621" s="163"/>
      <c r="G621" s="163"/>
      <c r="H621" s="163"/>
      <c r="I621" s="177"/>
      <c r="J621" s="163"/>
      <c r="K621" s="163"/>
      <c r="L621" s="163"/>
      <c r="M621" s="163"/>
      <c r="N621" s="177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</row>
    <row r="622">
      <c r="A622" s="163"/>
      <c r="B622" s="163"/>
      <c r="C622" s="177"/>
      <c r="D622" s="177"/>
      <c r="E622" s="163"/>
      <c r="F622" s="163"/>
      <c r="G622" s="163"/>
      <c r="H622" s="163"/>
      <c r="I622" s="177"/>
      <c r="J622" s="163"/>
      <c r="K622" s="163"/>
      <c r="L622" s="163"/>
      <c r="M622" s="163"/>
      <c r="N622" s="177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</row>
    <row r="623">
      <c r="A623" s="163"/>
      <c r="B623" s="163"/>
      <c r="C623" s="177"/>
      <c r="D623" s="177"/>
      <c r="E623" s="163"/>
      <c r="F623" s="163"/>
      <c r="G623" s="163"/>
      <c r="H623" s="163"/>
      <c r="I623" s="177"/>
      <c r="J623" s="163"/>
      <c r="K623" s="163"/>
      <c r="L623" s="163"/>
      <c r="M623" s="163"/>
      <c r="N623" s="177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</row>
    <row r="624">
      <c r="A624" s="163"/>
      <c r="B624" s="163"/>
      <c r="C624" s="177"/>
      <c r="D624" s="177"/>
      <c r="E624" s="163"/>
      <c r="F624" s="163"/>
      <c r="G624" s="163"/>
      <c r="H624" s="163"/>
      <c r="I624" s="177"/>
      <c r="J624" s="163"/>
      <c r="K624" s="163"/>
      <c r="L624" s="163"/>
      <c r="M624" s="163"/>
      <c r="N624" s="177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</row>
    <row r="625">
      <c r="A625" s="163"/>
      <c r="B625" s="163"/>
      <c r="C625" s="177"/>
      <c r="D625" s="177"/>
      <c r="E625" s="163"/>
      <c r="F625" s="163"/>
      <c r="G625" s="163"/>
      <c r="H625" s="163"/>
      <c r="I625" s="177"/>
      <c r="J625" s="163"/>
      <c r="K625" s="163"/>
      <c r="L625" s="163"/>
      <c r="M625" s="163"/>
      <c r="N625" s="177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</row>
    <row r="626">
      <c r="A626" s="163"/>
      <c r="B626" s="163"/>
      <c r="C626" s="177"/>
      <c r="D626" s="177"/>
      <c r="E626" s="163"/>
      <c r="F626" s="163"/>
      <c r="G626" s="163"/>
      <c r="H626" s="163"/>
      <c r="I626" s="177"/>
      <c r="J626" s="163"/>
      <c r="K626" s="163"/>
      <c r="L626" s="163"/>
      <c r="M626" s="163"/>
      <c r="N626" s="177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</row>
    <row r="627">
      <c r="A627" s="163"/>
      <c r="B627" s="163"/>
      <c r="C627" s="177"/>
      <c r="D627" s="177"/>
      <c r="E627" s="163"/>
      <c r="F627" s="163"/>
      <c r="G627" s="163"/>
      <c r="H627" s="163"/>
      <c r="I627" s="177"/>
      <c r="J627" s="163"/>
      <c r="K627" s="163"/>
      <c r="L627" s="163"/>
      <c r="M627" s="163"/>
      <c r="N627" s="177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</row>
    <row r="628">
      <c r="A628" s="163"/>
      <c r="B628" s="163"/>
      <c r="C628" s="177"/>
      <c r="D628" s="177"/>
      <c r="E628" s="163"/>
      <c r="F628" s="163"/>
      <c r="G628" s="163"/>
      <c r="H628" s="163"/>
      <c r="I628" s="177"/>
      <c r="J628" s="163"/>
      <c r="K628" s="163"/>
      <c r="L628" s="163"/>
      <c r="M628" s="163"/>
      <c r="N628" s="177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</row>
    <row r="629">
      <c r="A629" s="163"/>
      <c r="B629" s="163"/>
      <c r="C629" s="177"/>
      <c r="D629" s="177"/>
      <c r="E629" s="163"/>
      <c r="F629" s="163"/>
      <c r="G629" s="163"/>
      <c r="H629" s="163"/>
      <c r="I629" s="177"/>
      <c r="J629" s="163"/>
      <c r="K629" s="163"/>
      <c r="L629" s="163"/>
      <c r="M629" s="163"/>
      <c r="N629" s="177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</row>
    <row r="630">
      <c r="A630" s="163"/>
      <c r="B630" s="163"/>
      <c r="C630" s="177"/>
      <c r="D630" s="177"/>
      <c r="E630" s="163"/>
      <c r="F630" s="163"/>
      <c r="G630" s="163"/>
      <c r="H630" s="163"/>
      <c r="I630" s="177"/>
      <c r="J630" s="163"/>
      <c r="K630" s="163"/>
      <c r="L630" s="163"/>
      <c r="M630" s="163"/>
      <c r="N630" s="177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</row>
    <row r="631">
      <c r="A631" s="163"/>
      <c r="B631" s="163"/>
      <c r="C631" s="177"/>
      <c r="D631" s="177"/>
      <c r="E631" s="163"/>
      <c r="F631" s="163"/>
      <c r="G631" s="163"/>
      <c r="H631" s="163"/>
      <c r="I631" s="177"/>
      <c r="J631" s="163"/>
      <c r="K631" s="163"/>
      <c r="L631" s="163"/>
      <c r="M631" s="163"/>
      <c r="N631" s="177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</row>
    <row r="632">
      <c r="A632" s="163"/>
      <c r="B632" s="163"/>
      <c r="C632" s="177"/>
      <c r="D632" s="177"/>
      <c r="E632" s="163"/>
      <c r="F632" s="163"/>
      <c r="G632" s="163"/>
      <c r="H632" s="163"/>
      <c r="I632" s="177"/>
      <c r="J632" s="163"/>
      <c r="K632" s="163"/>
      <c r="L632" s="163"/>
      <c r="M632" s="163"/>
      <c r="N632" s="177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</row>
    <row r="633">
      <c r="A633" s="163"/>
      <c r="B633" s="163"/>
      <c r="C633" s="177"/>
      <c r="D633" s="177"/>
      <c r="E633" s="163"/>
      <c r="F633" s="163"/>
      <c r="G633" s="163"/>
      <c r="H633" s="163"/>
      <c r="I633" s="177"/>
      <c r="J633" s="163"/>
      <c r="K633" s="163"/>
      <c r="L633" s="163"/>
      <c r="M633" s="163"/>
      <c r="N633" s="177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</row>
    <row r="634">
      <c r="A634" s="163"/>
      <c r="B634" s="163"/>
      <c r="C634" s="177"/>
      <c r="D634" s="177"/>
      <c r="E634" s="163"/>
      <c r="F634" s="163"/>
      <c r="G634" s="163"/>
      <c r="H634" s="163"/>
      <c r="I634" s="177"/>
      <c r="J634" s="163"/>
      <c r="K634" s="163"/>
      <c r="L634" s="163"/>
      <c r="M634" s="163"/>
      <c r="N634" s="177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</row>
    <row r="635">
      <c r="A635" s="163"/>
      <c r="B635" s="163"/>
      <c r="C635" s="177"/>
      <c r="D635" s="177"/>
      <c r="E635" s="163"/>
      <c r="F635" s="163"/>
      <c r="G635" s="163"/>
      <c r="H635" s="163"/>
      <c r="I635" s="177"/>
      <c r="J635" s="163"/>
      <c r="K635" s="163"/>
      <c r="L635" s="163"/>
      <c r="M635" s="163"/>
      <c r="N635" s="177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</row>
    <row r="636">
      <c r="A636" s="163"/>
      <c r="B636" s="163"/>
      <c r="C636" s="177"/>
      <c r="D636" s="177"/>
      <c r="E636" s="163"/>
      <c r="F636" s="163"/>
      <c r="G636" s="163"/>
      <c r="H636" s="163"/>
      <c r="I636" s="177"/>
      <c r="J636" s="163"/>
      <c r="K636" s="163"/>
      <c r="L636" s="163"/>
      <c r="M636" s="163"/>
      <c r="N636" s="177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</row>
    <row r="637">
      <c r="A637" s="163"/>
      <c r="B637" s="163"/>
      <c r="C637" s="177"/>
      <c r="D637" s="177"/>
      <c r="E637" s="163"/>
      <c r="F637" s="163"/>
      <c r="G637" s="163"/>
      <c r="H637" s="163"/>
      <c r="I637" s="177"/>
      <c r="J637" s="163"/>
      <c r="K637" s="163"/>
      <c r="L637" s="163"/>
      <c r="M637" s="163"/>
      <c r="N637" s="177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</row>
    <row r="638">
      <c r="A638" s="163"/>
      <c r="B638" s="163"/>
      <c r="C638" s="177"/>
      <c r="D638" s="177"/>
      <c r="E638" s="163"/>
      <c r="F638" s="163"/>
      <c r="G638" s="163"/>
      <c r="H638" s="163"/>
      <c r="I638" s="177"/>
      <c r="J638" s="163"/>
      <c r="K638" s="163"/>
      <c r="L638" s="163"/>
      <c r="M638" s="163"/>
      <c r="N638" s="177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</row>
    <row r="639">
      <c r="A639" s="163"/>
      <c r="B639" s="163"/>
      <c r="C639" s="177"/>
      <c r="D639" s="177"/>
      <c r="E639" s="163"/>
      <c r="F639" s="163"/>
      <c r="G639" s="163"/>
      <c r="H639" s="163"/>
      <c r="I639" s="177"/>
      <c r="J639" s="163"/>
      <c r="K639" s="163"/>
      <c r="L639" s="163"/>
      <c r="M639" s="163"/>
      <c r="N639" s="177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</row>
    <row r="640">
      <c r="A640" s="163"/>
      <c r="B640" s="163"/>
      <c r="C640" s="177"/>
      <c r="D640" s="177"/>
      <c r="E640" s="163"/>
      <c r="F640" s="163"/>
      <c r="G640" s="163"/>
      <c r="H640" s="163"/>
      <c r="I640" s="177"/>
      <c r="J640" s="163"/>
      <c r="K640" s="163"/>
      <c r="L640" s="163"/>
      <c r="M640" s="163"/>
      <c r="N640" s="177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</row>
    <row r="641">
      <c r="A641" s="163"/>
      <c r="B641" s="163"/>
      <c r="C641" s="177"/>
      <c r="D641" s="177"/>
      <c r="E641" s="163"/>
      <c r="F641" s="163"/>
      <c r="G641" s="163"/>
      <c r="H641" s="163"/>
      <c r="I641" s="177"/>
      <c r="J641" s="163"/>
      <c r="K641" s="163"/>
      <c r="L641" s="163"/>
      <c r="M641" s="163"/>
      <c r="N641" s="177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</row>
    <row r="642">
      <c r="A642" s="163"/>
      <c r="B642" s="163"/>
      <c r="C642" s="177"/>
      <c r="D642" s="177"/>
      <c r="E642" s="163"/>
      <c r="F642" s="163"/>
      <c r="G642" s="163"/>
      <c r="H642" s="163"/>
      <c r="I642" s="177"/>
      <c r="J642" s="163"/>
      <c r="K642" s="163"/>
      <c r="L642" s="163"/>
      <c r="M642" s="163"/>
      <c r="N642" s="177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</row>
    <row r="643">
      <c r="A643" s="163"/>
      <c r="B643" s="163"/>
      <c r="C643" s="177"/>
      <c r="D643" s="177"/>
      <c r="E643" s="163"/>
      <c r="F643" s="163"/>
      <c r="G643" s="163"/>
      <c r="H643" s="163"/>
      <c r="I643" s="177"/>
      <c r="J643" s="163"/>
      <c r="K643" s="163"/>
      <c r="L643" s="163"/>
      <c r="M643" s="163"/>
      <c r="N643" s="177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</row>
    <row r="644">
      <c r="A644" s="163"/>
      <c r="B644" s="163"/>
      <c r="C644" s="177"/>
      <c r="D644" s="177"/>
      <c r="E644" s="163"/>
      <c r="F644" s="163"/>
      <c r="G644" s="163"/>
      <c r="H644" s="163"/>
      <c r="I644" s="177"/>
      <c r="J644" s="163"/>
      <c r="K644" s="163"/>
      <c r="L644" s="163"/>
      <c r="M644" s="163"/>
      <c r="N644" s="177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</row>
    <row r="645">
      <c r="A645" s="163"/>
      <c r="B645" s="163"/>
      <c r="C645" s="177"/>
      <c r="D645" s="177"/>
      <c r="E645" s="163"/>
      <c r="F645" s="163"/>
      <c r="G645" s="163"/>
      <c r="H645" s="163"/>
      <c r="I645" s="177"/>
      <c r="J645" s="163"/>
      <c r="K645" s="163"/>
      <c r="L645" s="163"/>
      <c r="M645" s="163"/>
      <c r="N645" s="177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</row>
    <row r="646">
      <c r="A646" s="163"/>
      <c r="B646" s="163"/>
      <c r="C646" s="177"/>
      <c r="D646" s="177"/>
      <c r="E646" s="163"/>
      <c r="F646" s="163"/>
      <c r="G646" s="163"/>
      <c r="H646" s="163"/>
      <c r="I646" s="177"/>
      <c r="J646" s="163"/>
      <c r="K646" s="163"/>
      <c r="L646" s="163"/>
      <c r="M646" s="163"/>
      <c r="N646" s="177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</row>
    <row r="647">
      <c r="A647" s="163"/>
      <c r="B647" s="163"/>
      <c r="C647" s="177"/>
      <c r="D647" s="177"/>
      <c r="E647" s="163"/>
      <c r="F647" s="163"/>
      <c r="G647" s="163"/>
      <c r="H647" s="163"/>
      <c r="I647" s="177"/>
      <c r="J647" s="163"/>
      <c r="K647" s="163"/>
      <c r="L647" s="163"/>
      <c r="M647" s="163"/>
      <c r="N647" s="177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</row>
    <row r="648">
      <c r="A648" s="163"/>
      <c r="B648" s="163"/>
      <c r="C648" s="177"/>
      <c r="D648" s="177"/>
      <c r="E648" s="163"/>
      <c r="F648" s="163"/>
      <c r="G648" s="163"/>
      <c r="H648" s="163"/>
      <c r="I648" s="177"/>
      <c r="J648" s="163"/>
      <c r="K648" s="163"/>
      <c r="L648" s="163"/>
      <c r="M648" s="163"/>
      <c r="N648" s="177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</row>
    <row r="649">
      <c r="A649" s="163"/>
      <c r="B649" s="163"/>
      <c r="C649" s="177"/>
      <c r="D649" s="177"/>
      <c r="E649" s="163"/>
      <c r="F649" s="163"/>
      <c r="G649" s="163"/>
      <c r="H649" s="163"/>
      <c r="I649" s="177"/>
      <c r="J649" s="163"/>
      <c r="K649" s="163"/>
      <c r="L649" s="163"/>
      <c r="M649" s="163"/>
      <c r="N649" s="177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</row>
    <row r="650">
      <c r="A650" s="163"/>
      <c r="B650" s="163"/>
      <c r="C650" s="177"/>
      <c r="D650" s="177"/>
      <c r="E650" s="163"/>
      <c r="F650" s="163"/>
      <c r="G650" s="163"/>
      <c r="H650" s="163"/>
      <c r="I650" s="177"/>
      <c r="J650" s="163"/>
      <c r="K650" s="163"/>
      <c r="L650" s="163"/>
      <c r="M650" s="163"/>
      <c r="N650" s="177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</row>
    <row r="651">
      <c r="A651" s="163"/>
      <c r="B651" s="163"/>
      <c r="C651" s="177"/>
      <c r="D651" s="177"/>
      <c r="E651" s="163"/>
      <c r="F651" s="163"/>
      <c r="G651" s="163"/>
      <c r="H651" s="163"/>
      <c r="I651" s="177"/>
      <c r="J651" s="163"/>
      <c r="K651" s="163"/>
      <c r="L651" s="163"/>
      <c r="M651" s="163"/>
      <c r="N651" s="177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</row>
    <row r="652">
      <c r="A652" s="163"/>
      <c r="B652" s="163"/>
      <c r="C652" s="177"/>
      <c r="D652" s="177"/>
      <c r="E652" s="163"/>
      <c r="F652" s="163"/>
      <c r="G652" s="163"/>
      <c r="H652" s="163"/>
      <c r="I652" s="177"/>
      <c r="J652" s="163"/>
      <c r="K652" s="163"/>
      <c r="L652" s="163"/>
      <c r="M652" s="163"/>
      <c r="N652" s="177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</row>
    <row r="653">
      <c r="A653" s="163"/>
      <c r="B653" s="163"/>
      <c r="C653" s="177"/>
      <c r="D653" s="177"/>
      <c r="E653" s="163"/>
      <c r="F653" s="163"/>
      <c r="G653" s="163"/>
      <c r="H653" s="163"/>
      <c r="I653" s="177"/>
      <c r="J653" s="163"/>
      <c r="K653" s="163"/>
      <c r="L653" s="163"/>
      <c r="M653" s="163"/>
      <c r="N653" s="177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</row>
    <row r="654">
      <c r="A654" s="163"/>
      <c r="B654" s="163"/>
      <c r="C654" s="177"/>
      <c r="D654" s="177"/>
      <c r="E654" s="163"/>
      <c r="F654" s="163"/>
      <c r="G654" s="163"/>
      <c r="H654" s="163"/>
      <c r="I654" s="177"/>
      <c r="J654" s="163"/>
      <c r="K654" s="163"/>
      <c r="L654" s="163"/>
      <c r="M654" s="163"/>
      <c r="N654" s="177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</row>
    <row r="655">
      <c r="A655" s="163"/>
      <c r="B655" s="163"/>
      <c r="C655" s="177"/>
      <c r="D655" s="177"/>
      <c r="E655" s="163"/>
      <c r="F655" s="163"/>
      <c r="G655" s="163"/>
      <c r="H655" s="163"/>
      <c r="I655" s="177"/>
      <c r="J655" s="163"/>
      <c r="K655" s="163"/>
      <c r="L655" s="163"/>
      <c r="M655" s="163"/>
      <c r="N655" s="177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</row>
    <row r="656">
      <c r="A656" s="163"/>
      <c r="B656" s="163"/>
      <c r="C656" s="177"/>
      <c r="D656" s="177"/>
      <c r="E656" s="163"/>
      <c r="F656" s="163"/>
      <c r="G656" s="163"/>
      <c r="H656" s="163"/>
      <c r="I656" s="177"/>
      <c r="J656" s="163"/>
      <c r="K656" s="163"/>
      <c r="L656" s="163"/>
      <c r="M656" s="163"/>
      <c r="N656" s="177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</row>
    <row r="657">
      <c r="A657" s="163"/>
      <c r="B657" s="163"/>
      <c r="C657" s="177"/>
      <c r="D657" s="177"/>
      <c r="E657" s="163"/>
      <c r="F657" s="163"/>
      <c r="G657" s="163"/>
      <c r="H657" s="163"/>
      <c r="I657" s="177"/>
      <c r="J657" s="163"/>
      <c r="K657" s="163"/>
      <c r="L657" s="163"/>
      <c r="M657" s="163"/>
      <c r="N657" s="177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</row>
    <row r="658">
      <c r="A658" s="163"/>
      <c r="B658" s="163"/>
      <c r="C658" s="177"/>
      <c r="D658" s="177"/>
      <c r="E658" s="163"/>
      <c r="F658" s="163"/>
      <c r="G658" s="163"/>
      <c r="H658" s="163"/>
      <c r="I658" s="177"/>
      <c r="J658" s="163"/>
      <c r="K658" s="163"/>
      <c r="L658" s="163"/>
      <c r="M658" s="163"/>
      <c r="N658" s="177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</row>
    <row r="659">
      <c r="A659" s="163"/>
      <c r="B659" s="163"/>
      <c r="C659" s="177"/>
      <c r="D659" s="177"/>
      <c r="E659" s="163"/>
      <c r="F659" s="163"/>
      <c r="G659" s="163"/>
      <c r="H659" s="163"/>
      <c r="I659" s="177"/>
      <c r="J659" s="163"/>
      <c r="K659" s="163"/>
      <c r="L659" s="163"/>
      <c r="M659" s="163"/>
      <c r="N659" s="177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</row>
    <row r="660">
      <c r="A660" s="163"/>
      <c r="B660" s="163"/>
      <c r="C660" s="177"/>
      <c r="D660" s="177"/>
      <c r="E660" s="163"/>
      <c r="F660" s="163"/>
      <c r="G660" s="163"/>
      <c r="H660" s="163"/>
      <c r="I660" s="177"/>
      <c r="J660" s="163"/>
      <c r="K660" s="163"/>
      <c r="L660" s="163"/>
      <c r="M660" s="163"/>
      <c r="N660" s="177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</row>
    <row r="661">
      <c r="A661" s="163"/>
      <c r="B661" s="163"/>
      <c r="C661" s="177"/>
      <c r="D661" s="177"/>
      <c r="E661" s="163"/>
      <c r="F661" s="163"/>
      <c r="G661" s="163"/>
      <c r="H661" s="163"/>
      <c r="I661" s="177"/>
      <c r="J661" s="163"/>
      <c r="K661" s="163"/>
      <c r="L661" s="163"/>
      <c r="M661" s="163"/>
      <c r="N661" s="177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</row>
    <row r="662">
      <c r="A662" s="163"/>
      <c r="B662" s="163"/>
      <c r="C662" s="177"/>
      <c r="D662" s="177"/>
      <c r="E662" s="163"/>
      <c r="F662" s="163"/>
      <c r="G662" s="163"/>
      <c r="H662" s="163"/>
      <c r="I662" s="177"/>
      <c r="J662" s="163"/>
      <c r="K662" s="163"/>
      <c r="L662" s="163"/>
      <c r="M662" s="163"/>
      <c r="N662" s="177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</row>
    <row r="663">
      <c r="A663" s="163"/>
      <c r="B663" s="163"/>
      <c r="C663" s="177"/>
      <c r="D663" s="177"/>
      <c r="E663" s="163"/>
      <c r="F663" s="163"/>
      <c r="G663" s="163"/>
      <c r="H663" s="163"/>
      <c r="I663" s="177"/>
      <c r="J663" s="163"/>
      <c r="K663" s="163"/>
      <c r="L663" s="163"/>
      <c r="M663" s="163"/>
      <c r="N663" s="177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</row>
    <row r="664">
      <c r="A664" s="163"/>
      <c r="B664" s="163"/>
      <c r="C664" s="177"/>
      <c r="D664" s="177"/>
      <c r="E664" s="163"/>
      <c r="F664" s="163"/>
      <c r="G664" s="163"/>
      <c r="H664" s="163"/>
      <c r="I664" s="177"/>
      <c r="J664" s="163"/>
      <c r="K664" s="163"/>
      <c r="L664" s="163"/>
      <c r="M664" s="163"/>
      <c r="N664" s="177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</row>
    <row r="665">
      <c r="A665" s="163"/>
      <c r="B665" s="163"/>
      <c r="C665" s="177"/>
      <c r="D665" s="177"/>
      <c r="E665" s="163"/>
      <c r="F665" s="163"/>
      <c r="G665" s="163"/>
      <c r="H665" s="163"/>
      <c r="I665" s="177"/>
      <c r="J665" s="163"/>
      <c r="K665" s="163"/>
      <c r="L665" s="163"/>
      <c r="M665" s="163"/>
      <c r="N665" s="177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</row>
    <row r="666">
      <c r="A666" s="163"/>
      <c r="B666" s="163"/>
      <c r="C666" s="177"/>
      <c r="D666" s="177"/>
      <c r="E666" s="163"/>
      <c r="F666" s="163"/>
      <c r="G666" s="163"/>
      <c r="H666" s="163"/>
      <c r="I666" s="177"/>
      <c r="J666" s="163"/>
      <c r="K666" s="163"/>
      <c r="L666" s="163"/>
      <c r="M666" s="163"/>
      <c r="N666" s="177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</row>
    <row r="667">
      <c r="A667" s="163"/>
      <c r="B667" s="163"/>
      <c r="C667" s="177"/>
      <c r="D667" s="177"/>
      <c r="E667" s="163"/>
      <c r="F667" s="163"/>
      <c r="G667" s="163"/>
      <c r="H667" s="163"/>
      <c r="I667" s="177"/>
      <c r="J667" s="163"/>
      <c r="K667" s="163"/>
      <c r="L667" s="163"/>
      <c r="M667" s="163"/>
      <c r="N667" s="177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</row>
    <row r="668">
      <c r="A668" s="163"/>
      <c r="B668" s="163"/>
      <c r="C668" s="177"/>
      <c r="D668" s="177"/>
      <c r="E668" s="163"/>
      <c r="F668" s="163"/>
      <c r="G668" s="163"/>
      <c r="H668" s="163"/>
      <c r="I668" s="177"/>
      <c r="J668" s="163"/>
      <c r="K668" s="163"/>
      <c r="L668" s="163"/>
      <c r="M668" s="163"/>
      <c r="N668" s="177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</row>
    <row r="669">
      <c r="A669" s="163"/>
      <c r="B669" s="163"/>
      <c r="C669" s="177"/>
      <c r="D669" s="177"/>
      <c r="E669" s="163"/>
      <c r="F669" s="163"/>
      <c r="G669" s="163"/>
      <c r="H669" s="163"/>
      <c r="I669" s="177"/>
      <c r="J669" s="163"/>
      <c r="K669" s="163"/>
      <c r="L669" s="163"/>
      <c r="M669" s="163"/>
      <c r="N669" s="177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</row>
    <row r="670">
      <c r="A670" s="163"/>
      <c r="B670" s="163"/>
      <c r="C670" s="177"/>
      <c r="D670" s="177"/>
      <c r="E670" s="163"/>
      <c r="F670" s="163"/>
      <c r="G670" s="163"/>
      <c r="H670" s="163"/>
      <c r="I670" s="177"/>
      <c r="J670" s="163"/>
      <c r="K670" s="163"/>
      <c r="L670" s="163"/>
      <c r="M670" s="163"/>
      <c r="N670" s="177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</row>
    <row r="671">
      <c r="A671" s="163"/>
      <c r="B671" s="163"/>
      <c r="C671" s="177"/>
      <c r="D671" s="177"/>
      <c r="E671" s="163"/>
      <c r="F671" s="163"/>
      <c r="G671" s="163"/>
      <c r="H671" s="163"/>
      <c r="I671" s="177"/>
      <c r="J671" s="163"/>
      <c r="K671" s="163"/>
      <c r="L671" s="163"/>
      <c r="M671" s="163"/>
      <c r="N671" s="177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</row>
    <row r="672">
      <c r="A672" s="163"/>
      <c r="B672" s="163"/>
      <c r="C672" s="177"/>
      <c r="D672" s="177"/>
      <c r="E672" s="163"/>
      <c r="F672" s="163"/>
      <c r="G672" s="163"/>
      <c r="H672" s="163"/>
      <c r="I672" s="177"/>
      <c r="J672" s="163"/>
      <c r="K672" s="163"/>
      <c r="L672" s="163"/>
      <c r="M672" s="163"/>
      <c r="N672" s="177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</row>
    <row r="673">
      <c r="A673" s="163"/>
      <c r="B673" s="163"/>
      <c r="C673" s="177"/>
      <c r="D673" s="177"/>
      <c r="E673" s="163"/>
      <c r="F673" s="163"/>
      <c r="G673" s="163"/>
      <c r="H673" s="163"/>
      <c r="I673" s="177"/>
      <c r="J673" s="163"/>
      <c r="K673" s="163"/>
      <c r="L673" s="163"/>
      <c r="M673" s="163"/>
      <c r="N673" s="177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</row>
    <row r="674">
      <c r="A674" s="163"/>
      <c r="B674" s="163"/>
      <c r="C674" s="177"/>
      <c r="D674" s="177"/>
      <c r="E674" s="163"/>
      <c r="F674" s="163"/>
      <c r="G674" s="163"/>
      <c r="H674" s="163"/>
      <c r="I674" s="177"/>
      <c r="J674" s="163"/>
      <c r="K674" s="163"/>
      <c r="L674" s="163"/>
      <c r="M674" s="163"/>
      <c r="N674" s="177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</row>
    <row r="675">
      <c r="A675" s="163"/>
      <c r="B675" s="163"/>
      <c r="C675" s="177"/>
      <c r="D675" s="177"/>
      <c r="E675" s="163"/>
      <c r="F675" s="163"/>
      <c r="G675" s="163"/>
      <c r="H675" s="163"/>
      <c r="I675" s="177"/>
      <c r="J675" s="163"/>
      <c r="K675" s="163"/>
      <c r="L675" s="163"/>
      <c r="M675" s="163"/>
      <c r="N675" s="177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</row>
    <row r="676">
      <c r="A676" s="163"/>
      <c r="B676" s="163"/>
      <c r="C676" s="177"/>
      <c r="D676" s="177"/>
      <c r="E676" s="163"/>
      <c r="F676" s="163"/>
      <c r="G676" s="163"/>
      <c r="H676" s="163"/>
      <c r="I676" s="177"/>
      <c r="J676" s="163"/>
      <c r="K676" s="163"/>
      <c r="L676" s="163"/>
      <c r="M676" s="163"/>
      <c r="N676" s="177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</row>
    <row r="677">
      <c r="A677" s="163"/>
      <c r="B677" s="163"/>
      <c r="C677" s="177"/>
      <c r="D677" s="177"/>
      <c r="E677" s="163"/>
      <c r="F677" s="163"/>
      <c r="G677" s="163"/>
      <c r="H677" s="163"/>
      <c r="I677" s="177"/>
      <c r="J677" s="163"/>
      <c r="K677" s="163"/>
      <c r="L677" s="163"/>
      <c r="M677" s="163"/>
      <c r="N677" s="177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</row>
    <row r="678">
      <c r="A678" s="163"/>
      <c r="B678" s="163"/>
      <c r="C678" s="177"/>
      <c r="D678" s="177"/>
      <c r="E678" s="163"/>
      <c r="F678" s="163"/>
      <c r="G678" s="163"/>
      <c r="H678" s="163"/>
      <c r="I678" s="177"/>
      <c r="J678" s="163"/>
      <c r="K678" s="163"/>
      <c r="L678" s="163"/>
      <c r="M678" s="163"/>
      <c r="N678" s="177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</row>
    <row r="679">
      <c r="A679" s="163"/>
      <c r="B679" s="163"/>
      <c r="C679" s="177"/>
      <c r="D679" s="177"/>
      <c r="E679" s="163"/>
      <c r="F679" s="163"/>
      <c r="G679" s="163"/>
      <c r="H679" s="163"/>
      <c r="I679" s="177"/>
      <c r="J679" s="163"/>
      <c r="K679" s="163"/>
      <c r="L679" s="163"/>
      <c r="M679" s="163"/>
      <c r="N679" s="177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</row>
    <row r="680">
      <c r="A680" s="163"/>
      <c r="B680" s="163"/>
      <c r="C680" s="177"/>
      <c r="D680" s="177"/>
      <c r="E680" s="163"/>
      <c r="F680" s="163"/>
      <c r="G680" s="163"/>
      <c r="H680" s="163"/>
      <c r="I680" s="177"/>
      <c r="J680" s="163"/>
      <c r="K680" s="163"/>
      <c r="L680" s="163"/>
      <c r="M680" s="163"/>
      <c r="N680" s="177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</row>
    <row r="681">
      <c r="A681" s="163"/>
      <c r="B681" s="163"/>
      <c r="C681" s="177"/>
      <c r="D681" s="177"/>
      <c r="E681" s="163"/>
      <c r="F681" s="163"/>
      <c r="G681" s="163"/>
      <c r="H681" s="163"/>
      <c r="I681" s="177"/>
      <c r="J681" s="163"/>
      <c r="K681" s="163"/>
      <c r="L681" s="163"/>
      <c r="M681" s="163"/>
      <c r="N681" s="177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</row>
    <row r="682">
      <c r="A682" s="163"/>
      <c r="B682" s="163"/>
      <c r="C682" s="177"/>
      <c r="D682" s="177"/>
      <c r="E682" s="163"/>
      <c r="F682" s="163"/>
      <c r="G682" s="163"/>
      <c r="H682" s="163"/>
      <c r="I682" s="177"/>
      <c r="J682" s="163"/>
      <c r="K682" s="163"/>
      <c r="L682" s="163"/>
      <c r="M682" s="163"/>
      <c r="N682" s="177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</row>
    <row r="683">
      <c r="A683" s="163"/>
      <c r="B683" s="163"/>
      <c r="C683" s="177"/>
      <c r="D683" s="177"/>
      <c r="E683" s="163"/>
      <c r="F683" s="163"/>
      <c r="G683" s="163"/>
      <c r="H683" s="163"/>
      <c r="I683" s="177"/>
      <c r="J683" s="163"/>
      <c r="K683" s="163"/>
      <c r="L683" s="163"/>
      <c r="M683" s="163"/>
      <c r="N683" s="177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</row>
    <row r="684">
      <c r="A684" s="163"/>
      <c r="B684" s="163"/>
      <c r="C684" s="177"/>
      <c r="D684" s="177"/>
      <c r="E684" s="163"/>
      <c r="F684" s="163"/>
      <c r="G684" s="163"/>
      <c r="H684" s="163"/>
      <c r="I684" s="177"/>
      <c r="J684" s="163"/>
      <c r="K684" s="163"/>
      <c r="L684" s="163"/>
      <c r="M684" s="163"/>
      <c r="N684" s="177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</row>
    <row r="685">
      <c r="A685" s="163"/>
      <c r="B685" s="163"/>
      <c r="C685" s="177"/>
      <c r="D685" s="177"/>
      <c r="E685" s="163"/>
      <c r="F685" s="163"/>
      <c r="G685" s="163"/>
      <c r="H685" s="163"/>
      <c r="I685" s="177"/>
      <c r="J685" s="163"/>
      <c r="K685" s="163"/>
      <c r="L685" s="163"/>
      <c r="M685" s="163"/>
      <c r="N685" s="177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</row>
    <row r="686">
      <c r="A686" s="163"/>
      <c r="B686" s="163"/>
      <c r="C686" s="177"/>
      <c r="D686" s="177"/>
      <c r="E686" s="163"/>
      <c r="F686" s="163"/>
      <c r="G686" s="163"/>
      <c r="H686" s="163"/>
      <c r="I686" s="177"/>
      <c r="J686" s="163"/>
      <c r="K686" s="163"/>
      <c r="L686" s="163"/>
      <c r="M686" s="163"/>
      <c r="N686" s="177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</row>
    <row r="687">
      <c r="A687" s="163"/>
      <c r="B687" s="163"/>
      <c r="C687" s="177"/>
      <c r="D687" s="177"/>
      <c r="E687" s="163"/>
      <c r="F687" s="163"/>
      <c r="G687" s="163"/>
      <c r="H687" s="163"/>
      <c r="I687" s="177"/>
      <c r="J687" s="163"/>
      <c r="K687" s="163"/>
      <c r="L687" s="163"/>
      <c r="M687" s="163"/>
      <c r="N687" s="177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</row>
    <row r="688">
      <c r="A688" s="163"/>
      <c r="B688" s="163"/>
      <c r="C688" s="177"/>
      <c r="D688" s="177"/>
      <c r="E688" s="163"/>
      <c r="F688" s="163"/>
      <c r="G688" s="163"/>
      <c r="H688" s="163"/>
      <c r="I688" s="177"/>
      <c r="J688" s="163"/>
      <c r="K688" s="163"/>
      <c r="L688" s="163"/>
      <c r="M688" s="163"/>
      <c r="N688" s="177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</row>
    <row r="689">
      <c r="A689" s="163"/>
      <c r="B689" s="163"/>
      <c r="C689" s="177"/>
      <c r="D689" s="177"/>
      <c r="E689" s="163"/>
      <c r="F689" s="163"/>
      <c r="G689" s="163"/>
      <c r="H689" s="163"/>
      <c r="I689" s="177"/>
      <c r="J689" s="163"/>
      <c r="K689" s="163"/>
      <c r="L689" s="163"/>
      <c r="M689" s="163"/>
      <c r="N689" s="177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</row>
    <row r="690">
      <c r="A690" s="163"/>
      <c r="B690" s="163"/>
      <c r="C690" s="177"/>
      <c r="D690" s="177"/>
      <c r="E690" s="163"/>
      <c r="F690" s="163"/>
      <c r="G690" s="163"/>
      <c r="H690" s="163"/>
      <c r="I690" s="177"/>
      <c r="J690" s="163"/>
      <c r="K690" s="163"/>
      <c r="L690" s="163"/>
      <c r="M690" s="163"/>
      <c r="N690" s="177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</row>
    <row r="691">
      <c r="A691" s="163"/>
      <c r="B691" s="163"/>
      <c r="C691" s="177"/>
      <c r="D691" s="177"/>
      <c r="E691" s="163"/>
      <c r="F691" s="163"/>
      <c r="G691" s="163"/>
      <c r="H691" s="163"/>
      <c r="I691" s="177"/>
      <c r="J691" s="163"/>
      <c r="K691" s="163"/>
      <c r="L691" s="163"/>
      <c r="M691" s="163"/>
      <c r="N691" s="177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</row>
    <row r="692">
      <c r="A692" s="163"/>
      <c r="B692" s="163"/>
      <c r="C692" s="177"/>
      <c r="D692" s="177"/>
      <c r="E692" s="163"/>
      <c r="F692" s="163"/>
      <c r="G692" s="163"/>
      <c r="H692" s="163"/>
      <c r="I692" s="177"/>
      <c r="J692" s="163"/>
      <c r="K692" s="163"/>
      <c r="L692" s="163"/>
      <c r="M692" s="163"/>
      <c r="N692" s="177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</row>
    <row r="693">
      <c r="A693" s="163"/>
      <c r="B693" s="163"/>
      <c r="C693" s="177"/>
      <c r="D693" s="177"/>
      <c r="E693" s="163"/>
      <c r="F693" s="163"/>
      <c r="G693" s="163"/>
      <c r="H693" s="163"/>
      <c r="I693" s="177"/>
      <c r="J693" s="163"/>
      <c r="K693" s="163"/>
      <c r="L693" s="163"/>
      <c r="M693" s="163"/>
      <c r="N693" s="177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</row>
    <row r="694">
      <c r="A694" s="163"/>
      <c r="B694" s="163"/>
      <c r="C694" s="177"/>
      <c r="D694" s="177"/>
      <c r="E694" s="163"/>
      <c r="F694" s="163"/>
      <c r="G694" s="163"/>
      <c r="H694" s="163"/>
      <c r="I694" s="177"/>
      <c r="J694" s="163"/>
      <c r="K694" s="163"/>
      <c r="L694" s="163"/>
      <c r="M694" s="163"/>
      <c r="N694" s="177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</row>
    <row r="695">
      <c r="A695" s="163"/>
      <c r="B695" s="163"/>
      <c r="C695" s="177"/>
      <c r="D695" s="177"/>
      <c r="E695" s="163"/>
      <c r="F695" s="163"/>
      <c r="G695" s="163"/>
      <c r="H695" s="163"/>
      <c r="I695" s="177"/>
      <c r="J695" s="163"/>
      <c r="K695" s="163"/>
      <c r="L695" s="163"/>
      <c r="M695" s="163"/>
      <c r="N695" s="177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</row>
    <row r="696">
      <c r="A696" s="163"/>
      <c r="B696" s="163"/>
      <c r="C696" s="177"/>
      <c r="D696" s="177"/>
      <c r="E696" s="163"/>
      <c r="F696" s="163"/>
      <c r="G696" s="163"/>
      <c r="H696" s="163"/>
      <c r="I696" s="177"/>
      <c r="J696" s="163"/>
      <c r="K696" s="163"/>
      <c r="L696" s="163"/>
      <c r="M696" s="163"/>
      <c r="N696" s="177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</row>
    <row r="697">
      <c r="A697" s="163"/>
      <c r="B697" s="163"/>
      <c r="C697" s="177"/>
      <c r="D697" s="177"/>
      <c r="E697" s="163"/>
      <c r="F697" s="163"/>
      <c r="G697" s="163"/>
      <c r="H697" s="163"/>
      <c r="I697" s="177"/>
      <c r="J697" s="163"/>
      <c r="K697" s="163"/>
      <c r="L697" s="163"/>
      <c r="M697" s="163"/>
      <c r="N697" s="177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</row>
    <row r="698">
      <c r="A698" s="163"/>
      <c r="B698" s="163"/>
      <c r="C698" s="177"/>
      <c r="D698" s="177"/>
      <c r="E698" s="163"/>
      <c r="F698" s="163"/>
      <c r="G698" s="163"/>
      <c r="H698" s="163"/>
      <c r="I698" s="177"/>
      <c r="J698" s="163"/>
      <c r="K698" s="163"/>
      <c r="L698" s="163"/>
      <c r="M698" s="163"/>
      <c r="N698" s="177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</row>
    <row r="699">
      <c r="A699" s="163"/>
      <c r="B699" s="163"/>
      <c r="C699" s="177"/>
      <c r="D699" s="177"/>
      <c r="E699" s="163"/>
      <c r="F699" s="163"/>
      <c r="G699" s="163"/>
      <c r="H699" s="163"/>
      <c r="I699" s="177"/>
      <c r="J699" s="163"/>
      <c r="K699" s="163"/>
      <c r="L699" s="163"/>
      <c r="M699" s="163"/>
      <c r="N699" s="177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</row>
    <row r="700">
      <c r="A700" s="163"/>
      <c r="B700" s="163"/>
      <c r="C700" s="177"/>
      <c r="D700" s="177"/>
      <c r="E700" s="163"/>
      <c r="F700" s="163"/>
      <c r="G700" s="163"/>
      <c r="H700" s="163"/>
      <c r="I700" s="177"/>
      <c r="J700" s="163"/>
      <c r="K700" s="163"/>
      <c r="L700" s="163"/>
      <c r="M700" s="163"/>
      <c r="N700" s="177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</row>
    <row r="701">
      <c r="A701" s="163"/>
      <c r="B701" s="163"/>
      <c r="C701" s="177"/>
      <c r="D701" s="177"/>
      <c r="E701" s="163"/>
      <c r="F701" s="163"/>
      <c r="G701" s="163"/>
      <c r="H701" s="163"/>
      <c r="I701" s="177"/>
      <c r="J701" s="163"/>
      <c r="K701" s="163"/>
      <c r="L701" s="163"/>
      <c r="M701" s="163"/>
      <c r="N701" s="177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</row>
    <row r="702">
      <c r="A702" s="163"/>
      <c r="B702" s="163"/>
      <c r="C702" s="177"/>
      <c r="D702" s="177"/>
      <c r="E702" s="163"/>
      <c r="F702" s="163"/>
      <c r="G702" s="163"/>
      <c r="H702" s="163"/>
      <c r="I702" s="177"/>
      <c r="J702" s="163"/>
      <c r="K702" s="163"/>
      <c r="L702" s="163"/>
      <c r="M702" s="163"/>
      <c r="N702" s="177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</row>
    <row r="703">
      <c r="A703" s="163"/>
      <c r="B703" s="163"/>
      <c r="C703" s="177"/>
      <c r="D703" s="177"/>
      <c r="E703" s="163"/>
      <c r="F703" s="163"/>
      <c r="G703" s="163"/>
      <c r="H703" s="163"/>
      <c r="I703" s="177"/>
      <c r="J703" s="163"/>
      <c r="K703" s="163"/>
      <c r="L703" s="163"/>
      <c r="M703" s="163"/>
      <c r="N703" s="177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</row>
    <row r="704">
      <c r="A704" s="163"/>
      <c r="B704" s="163"/>
      <c r="C704" s="177"/>
      <c r="D704" s="177"/>
      <c r="E704" s="163"/>
      <c r="F704" s="163"/>
      <c r="G704" s="163"/>
      <c r="H704" s="163"/>
      <c r="I704" s="177"/>
      <c r="J704" s="163"/>
      <c r="K704" s="163"/>
      <c r="L704" s="163"/>
      <c r="M704" s="163"/>
      <c r="N704" s="177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</row>
    <row r="705">
      <c r="A705" s="163"/>
      <c r="B705" s="163"/>
      <c r="C705" s="177"/>
      <c r="D705" s="177"/>
      <c r="E705" s="163"/>
      <c r="F705" s="163"/>
      <c r="G705" s="163"/>
      <c r="H705" s="163"/>
      <c r="I705" s="177"/>
      <c r="J705" s="163"/>
      <c r="K705" s="163"/>
      <c r="L705" s="163"/>
      <c r="M705" s="163"/>
      <c r="N705" s="177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</row>
    <row r="706">
      <c r="A706" s="163"/>
      <c r="B706" s="163"/>
      <c r="C706" s="177"/>
      <c r="D706" s="177"/>
      <c r="E706" s="163"/>
      <c r="F706" s="163"/>
      <c r="G706" s="163"/>
      <c r="H706" s="163"/>
      <c r="I706" s="177"/>
      <c r="J706" s="163"/>
      <c r="K706" s="163"/>
      <c r="L706" s="163"/>
      <c r="M706" s="163"/>
      <c r="N706" s="177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</row>
    <row r="707">
      <c r="A707" s="163"/>
      <c r="B707" s="163"/>
      <c r="C707" s="177"/>
      <c r="D707" s="177"/>
      <c r="E707" s="163"/>
      <c r="F707" s="163"/>
      <c r="G707" s="163"/>
      <c r="H707" s="163"/>
      <c r="I707" s="177"/>
      <c r="J707" s="163"/>
      <c r="K707" s="163"/>
      <c r="L707" s="163"/>
      <c r="M707" s="163"/>
      <c r="N707" s="177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</row>
    <row r="708">
      <c r="A708" s="163"/>
      <c r="B708" s="163"/>
      <c r="C708" s="177"/>
      <c r="D708" s="177"/>
      <c r="E708" s="163"/>
      <c r="F708" s="163"/>
      <c r="G708" s="163"/>
      <c r="H708" s="163"/>
      <c r="I708" s="177"/>
      <c r="J708" s="163"/>
      <c r="K708" s="163"/>
      <c r="L708" s="163"/>
      <c r="M708" s="163"/>
      <c r="N708" s="177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</row>
    <row r="709">
      <c r="A709" s="163"/>
      <c r="B709" s="163"/>
      <c r="C709" s="177"/>
      <c r="D709" s="177"/>
      <c r="E709" s="163"/>
      <c r="F709" s="163"/>
      <c r="G709" s="163"/>
      <c r="H709" s="163"/>
      <c r="I709" s="177"/>
      <c r="J709" s="163"/>
      <c r="K709" s="163"/>
      <c r="L709" s="163"/>
      <c r="M709" s="163"/>
      <c r="N709" s="177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</row>
    <row r="710">
      <c r="A710" s="163"/>
      <c r="B710" s="163"/>
      <c r="C710" s="177"/>
      <c r="D710" s="177"/>
      <c r="E710" s="163"/>
      <c r="F710" s="163"/>
      <c r="G710" s="163"/>
      <c r="H710" s="163"/>
      <c r="I710" s="177"/>
      <c r="J710" s="163"/>
      <c r="K710" s="163"/>
      <c r="L710" s="163"/>
      <c r="M710" s="163"/>
      <c r="N710" s="177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</row>
    <row r="711">
      <c r="A711" s="163"/>
      <c r="B711" s="163"/>
      <c r="C711" s="177"/>
      <c r="D711" s="177"/>
      <c r="E711" s="163"/>
      <c r="F711" s="163"/>
      <c r="G711" s="163"/>
      <c r="H711" s="163"/>
      <c r="I711" s="177"/>
      <c r="J711" s="163"/>
      <c r="K711" s="163"/>
      <c r="L711" s="163"/>
      <c r="M711" s="163"/>
      <c r="N711" s="177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</row>
    <row r="712">
      <c r="A712" s="163"/>
      <c r="B712" s="163"/>
      <c r="C712" s="177"/>
      <c r="D712" s="177"/>
      <c r="E712" s="163"/>
      <c r="F712" s="163"/>
      <c r="G712" s="163"/>
      <c r="H712" s="163"/>
      <c r="I712" s="177"/>
      <c r="J712" s="163"/>
      <c r="K712" s="163"/>
      <c r="L712" s="163"/>
      <c r="M712" s="163"/>
      <c r="N712" s="177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</row>
    <row r="713">
      <c r="A713" s="163"/>
      <c r="B713" s="163"/>
      <c r="C713" s="177"/>
      <c r="D713" s="177"/>
      <c r="E713" s="163"/>
      <c r="F713" s="163"/>
      <c r="G713" s="163"/>
      <c r="H713" s="163"/>
      <c r="I713" s="177"/>
      <c r="J713" s="163"/>
      <c r="K713" s="163"/>
      <c r="L713" s="163"/>
      <c r="M713" s="163"/>
      <c r="N713" s="177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</row>
    <row r="714">
      <c r="A714" s="163"/>
      <c r="B714" s="163"/>
      <c r="C714" s="177"/>
      <c r="D714" s="177"/>
      <c r="E714" s="163"/>
      <c r="F714" s="163"/>
      <c r="G714" s="163"/>
      <c r="H714" s="163"/>
      <c r="I714" s="177"/>
      <c r="J714" s="163"/>
      <c r="K714" s="163"/>
      <c r="L714" s="163"/>
      <c r="M714" s="163"/>
      <c r="N714" s="177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</row>
    <row r="715">
      <c r="A715" s="163"/>
      <c r="B715" s="163"/>
      <c r="C715" s="177"/>
      <c r="D715" s="177"/>
      <c r="E715" s="163"/>
      <c r="F715" s="163"/>
      <c r="G715" s="163"/>
      <c r="H715" s="163"/>
      <c r="I715" s="177"/>
      <c r="J715" s="163"/>
      <c r="K715" s="163"/>
      <c r="L715" s="163"/>
      <c r="M715" s="163"/>
      <c r="N715" s="177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</row>
    <row r="716">
      <c r="A716" s="163"/>
      <c r="B716" s="163"/>
      <c r="C716" s="177"/>
      <c r="D716" s="177"/>
      <c r="E716" s="163"/>
      <c r="F716" s="163"/>
      <c r="G716" s="163"/>
      <c r="H716" s="163"/>
      <c r="I716" s="177"/>
      <c r="J716" s="163"/>
      <c r="K716" s="163"/>
      <c r="L716" s="163"/>
      <c r="M716" s="163"/>
      <c r="N716" s="177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</row>
    <row r="717">
      <c r="A717" s="163"/>
      <c r="B717" s="163"/>
      <c r="C717" s="177"/>
      <c r="D717" s="177"/>
      <c r="E717" s="163"/>
      <c r="F717" s="163"/>
      <c r="G717" s="163"/>
      <c r="H717" s="163"/>
      <c r="I717" s="177"/>
      <c r="J717" s="163"/>
      <c r="K717" s="163"/>
      <c r="L717" s="163"/>
      <c r="M717" s="163"/>
      <c r="N717" s="177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</row>
    <row r="718">
      <c r="A718" s="163"/>
      <c r="B718" s="163"/>
      <c r="C718" s="177"/>
      <c r="D718" s="177"/>
      <c r="E718" s="163"/>
      <c r="F718" s="163"/>
      <c r="G718" s="163"/>
      <c r="H718" s="163"/>
      <c r="I718" s="177"/>
      <c r="J718" s="163"/>
      <c r="K718" s="163"/>
      <c r="L718" s="163"/>
      <c r="M718" s="163"/>
      <c r="N718" s="177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</row>
    <row r="719">
      <c r="A719" s="163"/>
      <c r="B719" s="163"/>
      <c r="C719" s="177"/>
      <c r="D719" s="177"/>
      <c r="E719" s="163"/>
      <c r="F719" s="163"/>
      <c r="G719" s="163"/>
      <c r="H719" s="163"/>
      <c r="I719" s="177"/>
      <c r="J719" s="163"/>
      <c r="K719" s="163"/>
      <c r="L719" s="163"/>
      <c r="M719" s="163"/>
      <c r="N719" s="177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</row>
    <row r="720">
      <c r="A720" s="163"/>
      <c r="B720" s="163"/>
      <c r="C720" s="177"/>
      <c r="D720" s="177"/>
      <c r="E720" s="163"/>
      <c r="F720" s="163"/>
      <c r="G720" s="163"/>
      <c r="H720" s="163"/>
      <c r="I720" s="177"/>
      <c r="J720" s="163"/>
      <c r="K720" s="163"/>
      <c r="L720" s="163"/>
      <c r="M720" s="163"/>
      <c r="N720" s="177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</row>
    <row r="721">
      <c r="A721" s="163"/>
      <c r="B721" s="163"/>
      <c r="C721" s="177"/>
      <c r="D721" s="177"/>
      <c r="E721" s="163"/>
      <c r="F721" s="163"/>
      <c r="G721" s="163"/>
      <c r="H721" s="163"/>
      <c r="I721" s="177"/>
      <c r="J721" s="163"/>
      <c r="K721" s="163"/>
      <c r="L721" s="163"/>
      <c r="M721" s="163"/>
      <c r="N721" s="177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</row>
    <row r="722">
      <c r="A722" s="163"/>
      <c r="B722" s="163"/>
      <c r="C722" s="177"/>
      <c r="D722" s="177"/>
      <c r="E722" s="163"/>
      <c r="F722" s="163"/>
      <c r="G722" s="163"/>
      <c r="H722" s="163"/>
      <c r="I722" s="177"/>
      <c r="J722" s="163"/>
      <c r="K722" s="163"/>
      <c r="L722" s="163"/>
      <c r="M722" s="163"/>
      <c r="N722" s="177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</row>
    <row r="723">
      <c r="A723" s="163"/>
      <c r="B723" s="163"/>
      <c r="C723" s="177"/>
      <c r="D723" s="177"/>
      <c r="E723" s="163"/>
      <c r="F723" s="163"/>
      <c r="G723" s="163"/>
      <c r="H723" s="163"/>
      <c r="I723" s="177"/>
      <c r="J723" s="163"/>
      <c r="K723" s="163"/>
      <c r="L723" s="163"/>
      <c r="M723" s="163"/>
      <c r="N723" s="177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</row>
    <row r="724">
      <c r="A724" s="163"/>
      <c r="B724" s="163"/>
      <c r="C724" s="177"/>
      <c r="D724" s="177"/>
      <c r="E724" s="163"/>
      <c r="F724" s="163"/>
      <c r="G724" s="163"/>
      <c r="H724" s="163"/>
      <c r="I724" s="177"/>
      <c r="J724" s="163"/>
      <c r="K724" s="163"/>
      <c r="L724" s="163"/>
      <c r="M724" s="163"/>
      <c r="N724" s="177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</row>
    <row r="725">
      <c r="A725" s="163"/>
      <c r="B725" s="163"/>
      <c r="C725" s="177"/>
      <c r="D725" s="177"/>
      <c r="E725" s="163"/>
      <c r="F725" s="163"/>
      <c r="G725" s="163"/>
      <c r="H725" s="163"/>
      <c r="I725" s="177"/>
      <c r="J725" s="163"/>
      <c r="K725" s="163"/>
      <c r="L725" s="163"/>
      <c r="M725" s="163"/>
      <c r="N725" s="177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</row>
    <row r="726">
      <c r="A726" s="163"/>
      <c r="B726" s="163"/>
      <c r="C726" s="177"/>
      <c r="D726" s="177"/>
      <c r="E726" s="163"/>
      <c r="F726" s="163"/>
      <c r="G726" s="163"/>
      <c r="H726" s="163"/>
      <c r="I726" s="177"/>
      <c r="J726" s="163"/>
      <c r="K726" s="163"/>
      <c r="L726" s="163"/>
      <c r="M726" s="163"/>
      <c r="N726" s="177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</row>
    <row r="727">
      <c r="A727" s="163"/>
      <c r="B727" s="163"/>
      <c r="C727" s="177"/>
      <c r="D727" s="177"/>
      <c r="E727" s="163"/>
      <c r="F727" s="163"/>
      <c r="G727" s="163"/>
      <c r="H727" s="163"/>
      <c r="I727" s="177"/>
      <c r="J727" s="163"/>
      <c r="K727" s="163"/>
      <c r="L727" s="163"/>
      <c r="M727" s="163"/>
      <c r="N727" s="177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</row>
    <row r="728">
      <c r="A728" s="163"/>
      <c r="B728" s="163"/>
      <c r="C728" s="177"/>
      <c r="D728" s="177"/>
      <c r="E728" s="163"/>
      <c r="F728" s="163"/>
      <c r="G728" s="163"/>
      <c r="H728" s="163"/>
      <c r="I728" s="177"/>
      <c r="J728" s="163"/>
      <c r="K728" s="163"/>
      <c r="L728" s="163"/>
      <c r="M728" s="163"/>
      <c r="N728" s="177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</row>
    <row r="729">
      <c r="A729" s="163"/>
      <c r="B729" s="163"/>
      <c r="C729" s="177"/>
      <c r="D729" s="177"/>
      <c r="E729" s="163"/>
      <c r="F729" s="163"/>
      <c r="G729" s="163"/>
      <c r="H729" s="163"/>
      <c r="I729" s="177"/>
      <c r="J729" s="163"/>
      <c r="K729" s="163"/>
      <c r="L729" s="163"/>
      <c r="M729" s="163"/>
      <c r="N729" s="177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</row>
    <row r="730">
      <c r="A730" s="163"/>
      <c r="B730" s="163"/>
      <c r="C730" s="177"/>
      <c r="D730" s="177"/>
      <c r="E730" s="163"/>
      <c r="F730" s="163"/>
      <c r="G730" s="163"/>
      <c r="H730" s="163"/>
      <c r="I730" s="177"/>
      <c r="J730" s="163"/>
      <c r="K730" s="163"/>
      <c r="L730" s="163"/>
      <c r="M730" s="163"/>
      <c r="N730" s="177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</row>
    <row r="731">
      <c r="A731" s="163"/>
      <c r="B731" s="163"/>
      <c r="C731" s="177"/>
      <c r="D731" s="177"/>
      <c r="E731" s="163"/>
      <c r="F731" s="163"/>
      <c r="G731" s="163"/>
      <c r="H731" s="163"/>
      <c r="I731" s="177"/>
      <c r="J731" s="163"/>
      <c r="K731" s="163"/>
      <c r="L731" s="163"/>
      <c r="M731" s="163"/>
      <c r="N731" s="177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</row>
    <row r="732">
      <c r="A732" s="163"/>
      <c r="B732" s="163"/>
      <c r="C732" s="177"/>
      <c r="D732" s="177"/>
      <c r="E732" s="163"/>
      <c r="F732" s="163"/>
      <c r="G732" s="163"/>
      <c r="H732" s="163"/>
      <c r="I732" s="177"/>
      <c r="J732" s="163"/>
      <c r="K732" s="163"/>
      <c r="L732" s="163"/>
      <c r="M732" s="163"/>
      <c r="N732" s="177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</row>
    <row r="733">
      <c r="A733" s="163"/>
      <c r="B733" s="163"/>
      <c r="C733" s="177"/>
      <c r="D733" s="177"/>
      <c r="E733" s="163"/>
      <c r="F733" s="163"/>
      <c r="G733" s="163"/>
      <c r="H733" s="163"/>
      <c r="I733" s="177"/>
      <c r="J733" s="163"/>
      <c r="K733" s="163"/>
      <c r="L733" s="163"/>
      <c r="M733" s="163"/>
      <c r="N733" s="177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</row>
    <row r="734">
      <c r="A734" s="163"/>
      <c r="B734" s="163"/>
      <c r="C734" s="177"/>
      <c r="D734" s="177"/>
      <c r="E734" s="163"/>
      <c r="F734" s="163"/>
      <c r="G734" s="163"/>
      <c r="H734" s="163"/>
      <c r="I734" s="177"/>
      <c r="J734" s="163"/>
      <c r="K734" s="163"/>
      <c r="L734" s="163"/>
      <c r="M734" s="163"/>
      <c r="N734" s="177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</row>
    <row r="735">
      <c r="A735" s="163"/>
      <c r="B735" s="163"/>
      <c r="C735" s="177"/>
      <c r="D735" s="177"/>
      <c r="E735" s="163"/>
      <c r="F735" s="163"/>
      <c r="G735" s="163"/>
      <c r="H735" s="163"/>
      <c r="I735" s="177"/>
      <c r="J735" s="163"/>
      <c r="K735" s="163"/>
      <c r="L735" s="163"/>
      <c r="M735" s="163"/>
      <c r="N735" s="177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</row>
    <row r="736">
      <c r="A736" s="163"/>
      <c r="B736" s="163"/>
      <c r="C736" s="177"/>
      <c r="D736" s="177"/>
      <c r="E736" s="163"/>
      <c r="F736" s="163"/>
      <c r="G736" s="163"/>
      <c r="H736" s="163"/>
      <c r="I736" s="177"/>
      <c r="J736" s="163"/>
      <c r="K736" s="163"/>
      <c r="L736" s="163"/>
      <c r="M736" s="163"/>
      <c r="N736" s="177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</row>
    <row r="737">
      <c r="A737" s="163"/>
      <c r="B737" s="163"/>
      <c r="C737" s="177"/>
      <c r="D737" s="177"/>
      <c r="E737" s="163"/>
      <c r="F737" s="163"/>
      <c r="G737" s="163"/>
      <c r="H737" s="163"/>
      <c r="I737" s="177"/>
      <c r="J737" s="163"/>
      <c r="K737" s="163"/>
      <c r="L737" s="163"/>
      <c r="M737" s="163"/>
      <c r="N737" s="177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</row>
    <row r="738">
      <c r="A738" s="163"/>
      <c r="B738" s="163"/>
      <c r="C738" s="177"/>
      <c r="D738" s="177"/>
      <c r="E738" s="163"/>
      <c r="F738" s="163"/>
      <c r="G738" s="163"/>
      <c r="H738" s="163"/>
      <c r="I738" s="177"/>
      <c r="J738" s="163"/>
      <c r="K738" s="163"/>
      <c r="L738" s="163"/>
      <c r="M738" s="163"/>
      <c r="N738" s="177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</row>
    <row r="739">
      <c r="A739" s="163"/>
      <c r="B739" s="163"/>
      <c r="C739" s="177"/>
      <c r="D739" s="177"/>
      <c r="E739" s="163"/>
      <c r="F739" s="163"/>
      <c r="G739" s="163"/>
      <c r="H739" s="163"/>
      <c r="I739" s="177"/>
      <c r="J739" s="163"/>
      <c r="K739" s="163"/>
      <c r="L739" s="163"/>
      <c r="M739" s="163"/>
      <c r="N739" s="177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</row>
    <row r="740">
      <c r="A740" s="163"/>
      <c r="B740" s="163"/>
      <c r="C740" s="177"/>
      <c r="D740" s="177"/>
      <c r="E740" s="163"/>
      <c r="F740" s="163"/>
      <c r="G740" s="163"/>
      <c r="H740" s="163"/>
      <c r="I740" s="177"/>
      <c r="J740" s="163"/>
      <c r="K740" s="163"/>
      <c r="L740" s="163"/>
      <c r="M740" s="163"/>
      <c r="N740" s="177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</row>
    <row r="741">
      <c r="A741" s="163"/>
      <c r="B741" s="163"/>
      <c r="C741" s="177"/>
      <c r="D741" s="177"/>
      <c r="E741" s="163"/>
      <c r="F741" s="163"/>
      <c r="G741" s="163"/>
      <c r="H741" s="163"/>
      <c r="I741" s="177"/>
      <c r="J741" s="163"/>
      <c r="K741" s="163"/>
      <c r="L741" s="163"/>
      <c r="M741" s="163"/>
      <c r="N741" s="177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</row>
    <row r="742">
      <c r="A742" s="163"/>
      <c r="B742" s="163"/>
      <c r="C742" s="177"/>
      <c r="D742" s="177"/>
      <c r="E742" s="163"/>
      <c r="F742" s="163"/>
      <c r="G742" s="163"/>
      <c r="H742" s="163"/>
      <c r="I742" s="177"/>
      <c r="J742" s="163"/>
      <c r="K742" s="163"/>
      <c r="L742" s="163"/>
      <c r="M742" s="163"/>
      <c r="N742" s="177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</row>
    <row r="743">
      <c r="A743" s="163"/>
      <c r="B743" s="163"/>
      <c r="C743" s="177"/>
      <c r="D743" s="177"/>
      <c r="E743" s="163"/>
      <c r="F743" s="163"/>
      <c r="G743" s="163"/>
      <c r="H743" s="163"/>
      <c r="I743" s="177"/>
      <c r="J743" s="163"/>
      <c r="K743" s="163"/>
      <c r="L743" s="163"/>
      <c r="M743" s="163"/>
      <c r="N743" s="177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</row>
    <row r="744">
      <c r="A744" s="163"/>
      <c r="B744" s="163"/>
      <c r="C744" s="177"/>
      <c r="D744" s="177"/>
      <c r="E744" s="163"/>
      <c r="F744" s="163"/>
      <c r="G744" s="163"/>
      <c r="H744" s="163"/>
      <c r="I744" s="177"/>
      <c r="J744" s="163"/>
      <c r="K744" s="163"/>
      <c r="L744" s="163"/>
      <c r="M744" s="163"/>
      <c r="N744" s="177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</row>
    <row r="745">
      <c r="A745" s="163"/>
      <c r="B745" s="163"/>
      <c r="C745" s="177"/>
      <c r="D745" s="177"/>
      <c r="E745" s="163"/>
      <c r="F745" s="163"/>
      <c r="G745" s="163"/>
      <c r="H745" s="163"/>
      <c r="I745" s="177"/>
      <c r="J745" s="163"/>
      <c r="K745" s="163"/>
      <c r="L745" s="163"/>
      <c r="M745" s="163"/>
      <c r="N745" s="177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</row>
    <row r="746">
      <c r="A746" s="163"/>
      <c r="B746" s="163"/>
      <c r="C746" s="177"/>
      <c r="D746" s="177"/>
      <c r="E746" s="163"/>
      <c r="F746" s="163"/>
      <c r="G746" s="163"/>
      <c r="H746" s="163"/>
      <c r="I746" s="177"/>
      <c r="J746" s="163"/>
      <c r="K746" s="163"/>
      <c r="L746" s="163"/>
      <c r="M746" s="163"/>
      <c r="N746" s="177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</row>
    <row r="747">
      <c r="A747" s="163"/>
      <c r="B747" s="163"/>
      <c r="C747" s="177"/>
      <c r="D747" s="177"/>
      <c r="E747" s="163"/>
      <c r="F747" s="163"/>
      <c r="G747" s="163"/>
      <c r="H747" s="163"/>
      <c r="I747" s="177"/>
      <c r="J747" s="163"/>
      <c r="K747" s="163"/>
      <c r="L747" s="163"/>
      <c r="M747" s="163"/>
      <c r="N747" s="177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</row>
    <row r="748">
      <c r="A748" s="163"/>
      <c r="B748" s="163"/>
      <c r="C748" s="177"/>
      <c r="D748" s="177"/>
      <c r="E748" s="163"/>
      <c r="F748" s="163"/>
      <c r="G748" s="163"/>
      <c r="H748" s="163"/>
      <c r="I748" s="177"/>
      <c r="J748" s="163"/>
      <c r="K748" s="163"/>
      <c r="L748" s="163"/>
      <c r="M748" s="163"/>
      <c r="N748" s="177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</row>
    <row r="749">
      <c r="A749" s="163"/>
      <c r="B749" s="163"/>
      <c r="C749" s="177"/>
      <c r="D749" s="177"/>
      <c r="E749" s="163"/>
      <c r="F749" s="163"/>
      <c r="G749" s="163"/>
      <c r="H749" s="163"/>
      <c r="I749" s="177"/>
      <c r="J749" s="163"/>
      <c r="K749" s="163"/>
      <c r="L749" s="163"/>
      <c r="M749" s="163"/>
      <c r="N749" s="177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</row>
    <row r="750">
      <c r="A750" s="163"/>
      <c r="B750" s="163"/>
      <c r="C750" s="177"/>
      <c r="D750" s="177"/>
      <c r="E750" s="163"/>
      <c r="F750" s="163"/>
      <c r="G750" s="163"/>
      <c r="H750" s="163"/>
      <c r="I750" s="177"/>
      <c r="J750" s="163"/>
      <c r="K750" s="163"/>
      <c r="L750" s="163"/>
      <c r="M750" s="163"/>
      <c r="N750" s="177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</row>
    <row r="751">
      <c r="A751" s="163"/>
      <c r="B751" s="163"/>
      <c r="C751" s="177"/>
      <c r="D751" s="177"/>
      <c r="E751" s="163"/>
      <c r="F751" s="163"/>
      <c r="G751" s="163"/>
      <c r="H751" s="163"/>
      <c r="I751" s="177"/>
      <c r="J751" s="163"/>
      <c r="K751" s="163"/>
      <c r="L751" s="163"/>
      <c r="M751" s="163"/>
      <c r="N751" s="177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</row>
    <row r="752">
      <c r="A752" s="163"/>
      <c r="B752" s="163"/>
      <c r="C752" s="177"/>
      <c r="D752" s="177"/>
      <c r="E752" s="163"/>
      <c r="F752" s="163"/>
      <c r="G752" s="163"/>
      <c r="H752" s="163"/>
      <c r="I752" s="177"/>
      <c r="J752" s="163"/>
      <c r="K752" s="163"/>
      <c r="L752" s="163"/>
      <c r="M752" s="163"/>
      <c r="N752" s="177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</row>
    <row r="753">
      <c r="A753" s="163"/>
      <c r="B753" s="163"/>
      <c r="C753" s="177"/>
      <c r="D753" s="177"/>
      <c r="E753" s="163"/>
      <c r="F753" s="163"/>
      <c r="G753" s="163"/>
      <c r="H753" s="163"/>
      <c r="I753" s="177"/>
      <c r="J753" s="163"/>
      <c r="K753" s="163"/>
      <c r="L753" s="163"/>
      <c r="M753" s="163"/>
      <c r="N753" s="177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</row>
    <row r="754">
      <c r="A754" s="163"/>
      <c r="B754" s="163"/>
      <c r="C754" s="177"/>
      <c r="D754" s="177"/>
      <c r="E754" s="163"/>
      <c r="F754" s="163"/>
      <c r="G754" s="163"/>
      <c r="H754" s="163"/>
      <c r="I754" s="177"/>
      <c r="J754" s="163"/>
      <c r="K754" s="163"/>
      <c r="L754" s="163"/>
      <c r="M754" s="163"/>
      <c r="N754" s="177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</row>
    <row r="755">
      <c r="A755" s="163"/>
      <c r="B755" s="163"/>
      <c r="C755" s="177"/>
      <c r="D755" s="177"/>
      <c r="E755" s="163"/>
      <c r="F755" s="163"/>
      <c r="G755" s="163"/>
      <c r="H755" s="163"/>
      <c r="I755" s="177"/>
      <c r="J755" s="163"/>
      <c r="K755" s="163"/>
      <c r="L755" s="163"/>
      <c r="M755" s="163"/>
      <c r="N755" s="177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</row>
    <row r="756">
      <c r="A756" s="163"/>
      <c r="B756" s="163"/>
      <c r="C756" s="177"/>
      <c r="D756" s="177"/>
      <c r="E756" s="163"/>
      <c r="F756" s="163"/>
      <c r="G756" s="163"/>
      <c r="H756" s="163"/>
      <c r="I756" s="177"/>
      <c r="J756" s="163"/>
      <c r="K756" s="163"/>
      <c r="L756" s="163"/>
      <c r="M756" s="163"/>
      <c r="N756" s="177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</row>
    <row r="757">
      <c r="A757" s="163"/>
      <c r="B757" s="163"/>
      <c r="C757" s="177"/>
      <c r="D757" s="177"/>
      <c r="E757" s="163"/>
      <c r="F757" s="163"/>
      <c r="G757" s="163"/>
      <c r="H757" s="163"/>
      <c r="I757" s="177"/>
      <c r="J757" s="163"/>
      <c r="K757" s="163"/>
      <c r="L757" s="163"/>
      <c r="M757" s="163"/>
      <c r="N757" s="177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</row>
    <row r="758">
      <c r="A758" s="163"/>
      <c r="B758" s="163"/>
      <c r="C758" s="177"/>
      <c r="D758" s="177"/>
      <c r="E758" s="163"/>
      <c r="F758" s="163"/>
      <c r="G758" s="163"/>
      <c r="H758" s="163"/>
      <c r="I758" s="177"/>
      <c r="J758" s="163"/>
      <c r="K758" s="163"/>
      <c r="L758" s="163"/>
      <c r="M758" s="163"/>
      <c r="N758" s="177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</row>
    <row r="759">
      <c r="A759" s="163"/>
      <c r="B759" s="163"/>
      <c r="C759" s="177"/>
      <c r="D759" s="177"/>
      <c r="E759" s="163"/>
      <c r="F759" s="163"/>
      <c r="G759" s="163"/>
      <c r="H759" s="163"/>
      <c r="I759" s="177"/>
      <c r="J759" s="163"/>
      <c r="K759" s="163"/>
      <c r="L759" s="163"/>
      <c r="M759" s="163"/>
      <c r="N759" s="177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</row>
    <row r="760">
      <c r="A760" s="163"/>
      <c r="B760" s="163"/>
      <c r="C760" s="177"/>
      <c r="D760" s="177"/>
      <c r="E760" s="163"/>
      <c r="F760" s="163"/>
      <c r="G760" s="163"/>
      <c r="H760" s="163"/>
      <c r="I760" s="177"/>
      <c r="J760" s="163"/>
      <c r="K760" s="163"/>
      <c r="L760" s="163"/>
      <c r="M760" s="163"/>
      <c r="N760" s="177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</row>
    <row r="761">
      <c r="A761" s="163"/>
      <c r="B761" s="163"/>
      <c r="C761" s="177"/>
      <c r="D761" s="177"/>
      <c r="E761" s="163"/>
      <c r="F761" s="163"/>
      <c r="G761" s="163"/>
      <c r="H761" s="163"/>
      <c r="I761" s="177"/>
      <c r="J761" s="163"/>
      <c r="K761" s="163"/>
      <c r="L761" s="163"/>
      <c r="M761" s="163"/>
      <c r="N761" s="177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</row>
    <row r="762">
      <c r="A762" s="163"/>
      <c r="B762" s="163"/>
      <c r="C762" s="177"/>
      <c r="D762" s="177"/>
      <c r="E762" s="163"/>
      <c r="F762" s="163"/>
      <c r="G762" s="163"/>
      <c r="H762" s="163"/>
      <c r="I762" s="177"/>
      <c r="J762" s="163"/>
      <c r="K762" s="163"/>
      <c r="L762" s="163"/>
      <c r="M762" s="163"/>
      <c r="N762" s="177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</row>
    <row r="763">
      <c r="A763" s="163"/>
      <c r="B763" s="163"/>
      <c r="C763" s="177"/>
      <c r="D763" s="177"/>
      <c r="E763" s="163"/>
      <c r="F763" s="163"/>
      <c r="G763" s="163"/>
      <c r="H763" s="163"/>
      <c r="I763" s="177"/>
      <c r="J763" s="163"/>
      <c r="K763" s="163"/>
      <c r="L763" s="163"/>
      <c r="M763" s="163"/>
      <c r="N763" s="177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</row>
    <row r="764">
      <c r="A764" s="163"/>
      <c r="B764" s="163"/>
      <c r="C764" s="177"/>
      <c r="D764" s="177"/>
      <c r="E764" s="163"/>
      <c r="F764" s="163"/>
      <c r="G764" s="163"/>
      <c r="H764" s="163"/>
      <c r="I764" s="177"/>
      <c r="J764" s="163"/>
      <c r="K764" s="163"/>
      <c r="L764" s="163"/>
      <c r="M764" s="163"/>
      <c r="N764" s="177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</row>
    <row r="765">
      <c r="A765" s="163"/>
      <c r="B765" s="163"/>
      <c r="C765" s="177"/>
      <c r="D765" s="177"/>
      <c r="E765" s="163"/>
      <c r="F765" s="163"/>
      <c r="G765" s="163"/>
      <c r="H765" s="163"/>
      <c r="I765" s="177"/>
      <c r="J765" s="163"/>
      <c r="K765" s="163"/>
      <c r="L765" s="163"/>
      <c r="M765" s="163"/>
      <c r="N765" s="177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</row>
    <row r="766">
      <c r="A766" s="163"/>
      <c r="B766" s="163"/>
      <c r="C766" s="177"/>
      <c r="D766" s="177"/>
      <c r="E766" s="163"/>
      <c r="F766" s="163"/>
      <c r="G766" s="163"/>
      <c r="H766" s="163"/>
      <c r="I766" s="177"/>
      <c r="J766" s="163"/>
      <c r="K766" s="163"/>
      <c r="L766" s="163"/>
      <c r="M766" s="163"/>
      <c r="N766" s="177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</row>
    <row r="767">
      <c r="A767" s="163"/>
      <c r="B767" s="163"/>
      <c r="C767" s="177"/>
      <c r="D767" s="177"/>
      <c r="E767" s="163"/>
      <c r="F767" s="163"/>
      <c r="G767" s="163"/>
      <c r="H767" s="163"/>
      <c r="I767" s="177"/>
      <c r="J767" s="163"/>
      <c r="K767" s="163"/>
      <c r="L767" s="163"/>
      <c r="M767" s="163"/>
      <c r="N767" s="177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</row>
    <row r="768">
      <c r="A768" s="163"/>
      <c r="B768" s="163"/>
      <c r="C768" s="177"/>
      <c r="D768" s="177"/>
      <c r="E768" s="163"/>
      <c r="F768" s="163"/>
      <c r="G768" s="163"/>
      <c r="H768" s="163"/>
      <c r="I768" s="177"/>
      <c r="J768" s="163"/>
      <c r="K768" s="163"/>
      <c r="L768" s="163"/>
      <c r="M768" s="163"/>
      <c r="N768" s="177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</row>
    <row r="769">
      <c r="A769" s="163"/>
      <c r="B769" s="163"/>
      <c r="C769" s="177"/>
      <c r="D769" s="177"/>
      <c r="E769" s="163"/>
      <c r="F769" s="163"/>
      <c r="G769" s="163"/>
      <c r="H769" s="163"/>
      <c r="I769" s="177"/>
      <c r="J769" s="163"/>
      <c r="K769" s="163"/>
      <c r="L769" s="163"/>
      <c r="M769" s="163"/>
      <c r="N769" s="177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</row>
    <row r="770">
      <c r="A770" s="163"/>
      <c r="B770" s="163"/>
      <c r="C770" s="177"/>
      <c r="D770" s="177"/>
      <c r="E770" s="163"/>
      <c r="F770" s="163"/>
      <c r="G770" s="163"/>
      <c r="H770" s="163"/>
      <c r="I770" s="177"/>
      <c r="J770" s="163"/>
      <c r="K770" s="163"/>
      <c r="L770" s="163"/>
      <c r="M770" s="163"/>
      <c r="N770" s="177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</row>
    <row r="771">
      <c r="A771" s="163"/>
      <c r="B771" s="163"/>
      <c r="C771" s="177"/>
      <c r="D771" s="177"/>
      <c r="E771" s="163"/>
      <c r="F771" s="163"/>
      <c r="G771" s="163"/>
      <c r="H771" s="163"/>
      <c r="I771" s="177"/>
      <c r="J771" s="163"/>
      <c r="K771" s="163"/>
      <c r="L771" s="163"/>
      <c r="M771" s="163"/>
      <c r="N771" s="177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</row>
    <row r="772">
      <c r="A772" s="163"/>
      <c r="B772" s="163"/>
      <c r="C772" s="177"/>
      <c r="D772" s="177"/>
      <c r="E772" s="163"/>
      <c r="F772" s="163"/>
      <c r="G772" s="163"/>
      <c r="H772" s="163"/>
      <c r="I772" s="177"/>
      <c r="J772" s="163"/>
      <c r="K772" s="163"/>
      <c r="L772" s="163"/>
      <c r="M772" s="163"/>
      <c r="N772" s="177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</row>
    <row r="773">
      <c r="A773" s="163"/>
      <c r="B773" s="163"/>
      <c r="C773" s="177"/>
      <c r="D773" s="177"/>
      <c r="E773" s="163"/>
      <c r="F773" s="163"/>
      <c r="G773" s="163"/>
      <c r="H773" s="163"/>
      <c r="I773" s="177"/>
      <c r="J773" s="163"/>
      <c r="K773" s="163"/>
      <c r="L773" s="163"/>
      <c r="M773" s="163"/>
      <c r="N773" s="177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</row>
    <row r="774">
      <c r="A774" s="163"/>
      <c r="B774" s="163"/>
      <c r="C774" s="177"/>
      <c r="D774" s="177"/>
      <c r="E774" s="163"/>
      <c r="F774" s="163"/>
      <c r="G774" s="163"/>
      <c r="H774" s="163"/>
      <c r="I774" s="177"/>
      <c r="J774" s="163"/>
      <c r="K774" s="163"/>
      <c r="L774" s="163"/>
      <c r="M774" s="163"/>
      <c r="N774" s="177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</row>
    <row r="775">
      <c r="A775" s="163"/>
      <c r="B775" s="163"/>
      <c r="C775" s="177"/>
      <c r="D775" s="177"/>
      <c r="E775" s="163"/>
      <c r="F775" s="163"/>
      <c r="G775" s="163"/>
      <c r="H775" s="163"/>
      <c r="I775" s="177"/>
      <c r="J775" s="163"/>
      <c r="K775" s="163"/>
      <c r="L775" s="163"/>
      <c r="M775" s="163"/>
      <c r="N775" s="177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</row>
    <row r="776">
      <c r="A776" s="163"/>
      <c r="B776" s="163"/>
      <c r="C776" s="177"/>
      <c r="D776" s="177"/>
      <c r="E776" s="163"/>
      <c r="F776" s="163"/>
      <c r="G776" s="163"/>
      <c r="H776" s="163"/>
      <c r="I776" s="177"/>
      <c r="J776" s="163"/>
      <c r="K776" s="163"/>
      <c r="L776" s="163"/>
      <c r="M776" s="163"/>
      <c r="N776" s="177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</row>
    <row r="777">
      <c r="A777" s="163"/>
      <c r="B777" s="163"/>
      <c r="C777" s="177"/>
      <c r="D777" s="177"/>
      <c r="E777" s="163"/>
      <c r="F777" s="163"/>
      <c r="G777" s="163"/>
      <c r="H777" s="163"/>
      <c r="I777" s="177"/>
      <c r="J777" s="163"/>
      <c r="K777" s="163"/>
      <c r="L777" s="163"/>
      <c r="M777" s="163"/>
      <c r="N777" s="177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</row>
    <row r="778">
      <c r="A778" s="163"/>
      <c r="B778" s="163"/>
      <c r="C778" s="177"/>
      <c r="D778" s="177"/>
      <c r="E778" s="163"/>
      <c r="F778" s="163"/>
      <c r="G778" s="163"/>
      <c r="H778" s="163"/>
      <c r="I778" s="177"/>
      <c r="J778" s="163"/>
      <c r="K778" s="163"/>
      <c r="L778" s="163"/>
      <c r="M778" s="163"/>
      <c r="N778" s="177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</row>
    <row r="779">
      <c r="A779" s="163"/>
      <c r="B779" s="163"/>
      <c r="C779" s="177"/>
      <c r="D779" s="177"/>
      <c r="E779" s="163"/>
      <c r="F779" s="163"/>
      <c r="G779" s="163"/>
      <c r="H779" s="163"/>
      <c r="I779" s="177"/>
      <c r="J779" s="163"/>
      <c r="K779" s="163"/>
      <c r="L779" s="163"/>
      <c r="M779" s="163"/>
      <c r="N779" s="177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</row>
    <row r="780">
      <c r="A780" s="163"/>
      <c r="B780" s="163"/>
      <c r="C780" s="177"/>
      <c r="D780" s="177"/>
      <c r="E780" s="163"/>
      <c r="F780" s="163"/>
      <c r="G780" s="163"/>
      <c r="H780" s="163"/>
      <c r="I780" s="177"/>
      <c r="J780" s="163"/>
      <c r="K780" s="163"/>
      <c r="L780" s="163"/>
      <c r="M780" s="163"/>
      <c r="N780" s="177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</row>
    <row r="781">
      <c r="A781" s="163"/>
      <c r="B781" s="163"/>
      <c r="C781" s="177"/>
      <c r="D781" s="177"/>
      <c r="E781" s="163"/>
      <c r="F781" s="163"/>
      <c r="G781" s="163"/>
      <c r="H781" s="163"/>
      <c r="I781" s="177"/>
      <c r="J781" s="163"/>
      <c r="K781" s="163"/>
      <c r="L781" s="163"/>
      <c r="M781" s="163"/>
      <c r="N781" s="177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</row>
    <row r="782">
      <c r="A782" s="163"/>
      <c r="B782" s="163"/>
      <c r="C782" s="177"/>
      <c r="D782" s="177"/>
      <c r="E782" s="163"/>
      <c r="F782" s="163"/>
      <c r="G782" s="163"/>
      <c r="H782" s="163"/>
      <c r="I782" s="177"/>
      <c r="J782" s="163"/>
      <c r="K782" s="163"/>
      <c r="L782" s="163"/>
      <c r="M782" s="163"/>
      <c r="N782" s="177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</row>
    <row r="783">
      <c r="A783" s="163"/>
      <c r="B783" s="163"/>
      <c r="C783" s="177"/>
      <c r="D783" s="177"/>
      <c r="E783" s="163"/>
      <c r="F783" s="163"/>
      <c r="G783" s="163"/>
      <c r="H783" s="163"/>
      <c r="I783" s="177"/>
      <c r="J783" s="163"/>
      <c r="K783" s="163"/>
      <c r="L783" s="163"/>
      <c r="M783" s="163"/>
      <c r="N783" s="177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</row>
    <row r="784">
      <c r="A784" s="163"/>
      <c r="B784" s="163"/>
      <c r="C784" s="177"/>
      <c r="D784" s="177"/>
      <c r="E784" s="163"/>
      <c r="F784" s="163"/>
      <c r="G784" s="163"/>
      <c r="H784" s="163"/>
      <c r="I784" s="177"/>
      <c r="J784" s="163"/>
      <c r="K784" s="163"/>
      <c r="L784" s="163"/>
      <c r="M784" s="163"/>
      <c r="N784" s="177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</row>
    <row r="785">
      <c r="A785" s="163"/>
      <c r="B785" s="163"/>
      <c r="C785" s="177"/>
      <c r="D785" s="177"/>
      <c r="E785" s="163"/>
      <c r="F785" s="163"/>
      <c r="G785" s="163"/>
      <c r="H785" s="163"/>
      <c r="I785" s="177"/>
      <c r="J785" s="163"/>
      <c r="K785" s="163"/>
      <c r="L785" s="163"/>
      <c r="M785" s="163"/>
      <c r="N785" s="177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</row>
    <row r="786">
      <c r="A786" s="163"/>
      <c r="B786" s="163"/>
      <c r="C786" s="177"/>
      <c r="D786" s="177"/>
      <c r="E786" s="163"/>
      <c r="F786" s="163"/>
      <c r="G786" s="163"/>
      <c r="H786" s="163"/>
      <c r="I786" s="177"/>
      <c r="J786" s="163"/>
      <c r="K786" s="163"/>
      <c r="L786" s="163"/>
      <c r="M786" s="163"/>
      <c r="N786" s="177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</row>
    <row r="787">
      <c r="A787" s="163"/>
      <c r="B787" s="163"/>
      <c r="C787" s="177"/>
      <c r="D787" s="177"/>
      <c r="E787" s="163"/>
      <c r="F787" s="163"/>
      <c r="G787" s="163"/>
      <c r="H787" s="163"/>
      <c r="I787" s="177"/>
      <c r="J787" s="163"/>
      <c r="K787" s="163"/>
      <c r="L787" s="163"/>
      <c r="M787" s="163"/>
      <c r="N787" s="177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</row>
    <row r="788">
      <c r="A788" s="163"/>
      <c r="B788" s="163"/>
      <c r="C788" s="177"/>
      <c r="D788" s="177"/>
      <c r="E788" s="163"/>
      <c r="F788" s="163"/>
      <c r="G788" s="163"/>
      <c r="H788" s="163"/>
      <c r="I788" s="177"/>
      <c r="J788" s="163"/>
      <c r="K788" s="163"/>
      <c r="L788" s="163"/>
      <c r="M788" s="163"/>
      <c r="N788" s="177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</row>
    <row r="789">
      <c r="A789" s="163"/>
      <c r="B789" s="163"/>
      <c r="C789" s="177"/>
      <c r="D789" s="177"/>
      <c r="E789" s="163"/>
      <c r="F789" s="163"/>
      <c r="G789" s="163"/>
      <c r="H789" s="163"/>
      <c r="I789" s="177"/>
      <c r="J789" s="163"/>
      <c r="K789" s="163"/>
      <c r="L789" s="163"/>
      <c r="M789" s="163"/>
      <c r="N789" s="177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</row>
    <row r="790">
      <c r="A790" s="163"/>
      <c r="B790" s="163"/>
      <c r="C790" s="177"/>
      <c r="D790" s="177"/>
      <c r="E790" s="163"/>
      <c r="F790" s="163"/>
      <c r="G790" s="163"/>
      <c r="H790" s="163"/>
      <c r="I790" s="177"/>
      <c r="J790" s="163"/>
      <c r="K790" s="163"/>
      <c r="L790" s="163"/>
      <c r="M790" s="163"/>
      <c r="N790" s="177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</row>
    <row r="791">
      <c r="A791" s="163"/>
      <c r="B791" s="163"/>
      <c r="C791" s="177"/>
      <c r="D791" s="177"/>
      <c r="E791" s="163"/>
      <c r="F791" s="163"/>
      <c r="G791" s="163"/>
      <c r="H791" s="163"/>
      <c r="I791" s="177"/>
      <c r="J791" s="163"/>
      <c r="K791" s="163"/>
      <c r="L791" s="163"/>
      <c r="M791" s="163"/>
      <c r="N791" s="177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</row>
    <row r="792">
      <c r="A792" s="163"/>
      <c r="B792" s="163"/>
      <c r="C792" s="177"/>
      <c r="D792" s="177"/>
      <c r="E792" s="163"/>
      <c r="F792" s="163"/>
      <c r="G792" s="163"/>
      <c r="H792" s="163"/>
      <c r="I792" s="177"/>
      <c r="J792" s="163"/>
      <c r="K792" s="163"/>
      <c r="L792" s="163"/>
      <c r="M792" s="163"/>
      <c r="N792" s="177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</row>
    <row r="793">
      <c r="A793" s="163"/>
      <c r="B793" s="163"/>
      <c r="C793" s="177"/>
      <c r="D793" s="177"/>
      <c r="E793" s="163"/>
      <c r="F793" s="163"/>
      <c r="G793" s="163"/>
      <c r="H793" s="163"/>
      <c r="I793" s="177"/>
      <c r="J793" s="163"/>
      <c r="K793" s="163"/>
      <c r="L793" s="163"/>
      <c r="M793" s="163"/>
      <c r="N793" s="177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</row>
    <row r="794">
      <c r="A794" s="163"/>
      <c r="B794" s="163"/>
      <c r="C794" s="177"/>
      <c r="D794" s="177"/>
      <c r="E794" s="163"/>
      <c r="F794" s="163"/>
      <c r="G794" s="163"/>
      <c r="H794" s="163"/>
      <c r="I794" s="177"/>
      <c r="J794" s="163"/>
      <c r="K794" s="163"/>
      <c r="L794" s="163"/>
      <c r="M794" s="163"/>
      <c r="N794" s="177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</row>
    <row r="795">
      <c r="A795" s="163"/>
      <c r="B795" s="163"/>
      <c r="C795" s="177"/>
      <c r="D795" s="177"/>
      <c r="E795" s="163"/>
      <c r="F795" s="163"/>
      <c r="G795" s="163"/>
      <c r="H795" s="163"/>
      <c r="I795" s="177"/>
      <c r="J795" s="163"/>
      <c r="K795" s="163"/>
      <c r="L795" s="163"/>
      <c r="M795" s="163"/>
      <c r="N795" s="177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</row>
    <row r="796">
      <c r="A796" s="163"/>
      <c r="B796" s="163"/>
      <c r="C796" s="177"/>
      <c r="D796" s="177"/>
      <c r="E796" s="163"/>
      <c r="F796" s="163"/>
      <c r="G796" s="163"/>
      <c r="H796" s="163"/>
      <c r="I796" s="177"/>
      <c r="J796" s="163"/>
      <c r="K796" s="163"/>
      <c r="L796" s="163"/>
      <c r="M796" s="163"/>
      <c r="N796" s="177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</row>
    <row r="797">
      <c r="A797" s="163"/>
      <c r="B797" s="163"/>
      <c r="C797" s="177"/>
      <c r="D797" s="177"/>
      <c r="E797" s="163"/>
      <c r="F797" s="163"/>
      <c r="G797" s="163"/>
      <c r="H797" s="163"/>
      <c r="I797" s="177"/>
      <c r="J797" s="163"/>
      <c r="K797" s="163"/>
      <c r="L797" s="163"/>
      <c r="M797" s="163"/>
      <c r="N797" s="177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</row>
    <row r="798">
      <c r="A798" s="163"/>
      <c r="B798" s="163"/>
      <c r="C798" s="177"/>
      <c r="D798" s="177"/>
      <c r="E798" s="163"/>
      <c r="F798" s="163"/>
      <c r="G798" s="163"/>
      <c r="H798" s="163"/>
      <c r="I798" s="177"/>
      <c r="J798" s="163"/>
      <c r="K798" s="163"/>
      <c r="L798" s="163"/>
      <c r="M798" s="163"/>
      <c r="N798" s="177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</row>
    <row r="799">
      <c r="A799" s="163"/>
      <c r="B799" s="163"/>
      <c r="C799" s="177"/>
      <c r="D799" s="177"/>
      <c r="E799" s="163"/>
      <c r="F799" s="163"/>
      <c r="G799" s="163"/>
      <c r="H799" s="163"/>
      <c r="I799" s="177"/>
      <c r="J799" s="163"/>
      <c r="K799" s="163"/>
      <c r="L799" s="163"/>
      <c r="M799" s="163"/>
      <c r="N799" s="177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</row>
    <row r="800">
      <c r="A800" s="163"/>
      <c r="B800" s="163"/>
      <c r="C800" s="177"/>
      <c r="D800" s="177"/>
      <c r="E800" s="163"/>
      <c r="F800" s="163"/>
      <c r="G800" s="163"/>
      <c r="H800" s="163"/>
      <c r="I800" s="177"/>
      <c r="J800" s="163"/>
      <c r="K800" s="163"/>
      <c r="L800" s="163"/>
      <c r="M800" s="163"/>
      <c r="N800" s="177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</row>
    <row r="801">
      <c r="A801" s="163"/>
      <c r="B801" s="163"/>
      <c r="C801" s="177"/>
      <c r="D801" s="177"/>
      <c r="E801" s="163"/>
      <c r="F801" s="163"/>
      <c r="G801" s="163"/>
      <c r="H801" s="163"/>
      <c r="I801" s="177"/>
      <c r="J801" s="163"/>
      <c r="K801" s="163"/>
      <c r="L801" s="163"/>
      <c r="M801" s="163"/>
      <c r="N801" s="177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</row>
    <row r="802">
      <c r="A802" s="163"/>
      <c r="B802" s="163"/>
      <c r="C802" s="177"/>
      <c r="D802" s="177"/>
      <c r="E802" s="163"/>
      <c r="F802" s="163"/>
      <c r="G802" s="163"/>
      <c r="H802" s="163"/>
      <c r="I802" s="177"/>
      <c r="J802" s="163"/>
      <c r="K802" s="163"/>
      <c r="L802" s="163"/>
      <c r="M802" s="163"/>
      <c r="N802" s="177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</row>
    <row r="803">
      <c r="A803" s="163"/>
      <c r="B803" s="163"/>
      <c r="C803" s="177"/>
      <c r="D803" s="177"/>
      <c r="E803" s="163"/>
      <c r="F803" s="163"/>
      <c r="G803" s="163"/>
      <c r="H803" s="163"/>
      <c r="I803" s="177"/>
      <c r="J803" s="163"/>
      <c r="K803" s="163"/>
      <c r="L803" s="163"/>
      <c r="M803" s="163"/>
      <c r="N803" s="177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</row>
    <row r="804">
      <c r="A804" s="163"/>
      <c r="B804" s="163"/>
      <c r="C804" s="177"/>
      <c r="D804" s="177"/>
      <c r="E804" s="163"/>
      <c r="F804" s="163"/>
      <c r="G804" s="163"/>
      <c r="H804" s="163"/>
      <c r="I804" s="177"/>
      <c r="J804" s="163"/>
      <c r="K804" s="163"/>
      <c r="L804" s="163"/>
      <c r="M804" s="163"/>
      <c r="N804" s="177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</row>
    <row r="805">
      <c r="A805" s="163"/>
      <c r="B805" s="163"/>
      <c r="C805" s="177"/>
      <c r="D805" s="177"/>
      <c r="E805" s="163"/>
      <c r="F805" s="163"/>
      <c r="G805" s="163"/>
      <c r="H805" s="163"/>
      <c r="I805" s="177"/>
      <c r="J805" s="163"/>
      <c r="K805" s="163"/>
      <c r="L805" s="163"/>
      <c r="M805" s="163"/>
      <c r="N805" s="177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</row>
    <row r="806">
      <c r="A806" s="163"/>
      <c r="B806" s="163"/>
      <c r="C806" s="177"/>
      <c r="D806" s="177"/>
      <c r="E806" s="163"/>
      <c r="F806" s="163"/>
      <c r="G806" s="163"/>
      <c r="H806" s="163"/>
      <c r="I806" s="177"/>
      <c r="J806" s="163"/>
      <c r="K806" s="163"/>
      <c r="L806" s="163"/>
      <c r="M806" s="163"/>
      <c r="N806" s="177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</row>
    <row r="807">
      <c r="A807" s="163"/>
      <c r="B807" s="163"/>
      <c r="C807" s="177"/>
      <c r="D807" s="177"/>
      <c r="E807" s="163"/>
      <c r="F807" s="163"/>
      <c r="G807" s="163"/>
      <c r="H807" s="163"/>
      <c r="I807" s="177"/>
      <c r="J807" s="163"/>
      <c r="K807" s="163"/>
      <c r="L807" s="163"/>
      <c r="M807" s="163"/>
      <c r="N807" s="177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</row>
    <row r="808">
      <c r="A808" s="163"/>
      <c r="B808" s="163"/>
      <c r="C808" s="177"/>
      <c r="D808" s="177"/>
      <c r="E808" s="163"/>
      <c r="F808" s="163"/>
      <c r="G808" s="163"/>
      <c r="H808" s="163"/>
      <c r="I808" s="177"/>
      <c r="J808" s="163"/>
      <c r="K808" s="163"/>
      <c r="L808" s="163"/>
      <c r="M808" s="163"/>
      <c r="N808" s="177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</row>
    <row r="809">
      <c r="A809" s="163"/>
      <c r="B809" s="163"/>
      <c r="C809" s="177"/>
      <c r="D809" s="177"/>
      <c r="E809" s="163"/>
      <c r="F809" s="163"/>
      <c r="G809" s="163"/>
      <c r="H809" s="163"/>
      <c r="I809" s="177"/>
      <c r="J809" s="163"/>
      <c r="K809" s="163"/>
      <c r="L809" s="163"/>
      <c r="M809" s="163"/>
      <c r="N809" s="177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</row>
    <row r="810">
      <c r="A810" s="163"/>
      <c r="B810" s="163"/>
      <c r="C810" s="177"/>
      <c r="D810" s="177"/>
      <c r="E810" s="163"/>
      <c r="F810" s="163"/>
      <c r="G810" s="163"/>
      <c r="H810" s="163"/>
      <c r="I810" s="177"/>
      <c r="J810" s="163"/>
      <c r="K810" s="163"/>
      <c r="L810" s="163"/>
      <c r="M810" s="163"/>
      <c r="N810" s="177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</row>
    <row r="811">
      <c r="A811" s="163"/>
      <c r="B811" s="163"/>
      <c r="C811" s="177"/>
      <c r="D811" s="177"/>
      <c r="E811" s="163"/>
      <c r="F811" s="163"/>
      <c r="G811" s="163"/>
      <c r="H811" s="163"/>
      <c r="I811" s="177"/>
      <c r="J811" s="163"/>
      <c r="K811" s="163"/>
      <c r="L811" s="163"/>
      <c r="M811" s="163"/>
      <c r="N811" s="177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</row>
    <row r="812">
      <c r="A812" s="163"/>
      <c r="B812" s="163"/>
      <c r="C812" s="177"/>
      <c r="D812" s="177"/>
      <c r="E812" s="163"/>
      <c r="F812" s="163"/>
      <c r="G812" s="163"/>
      <c r="H812" s="163"/>
      <c r="I812" s="177"/>
      <c r="J812" s="163"/>
      <c r="K812" s="163"/>
      <c r="L812" s="163"/>
      <c r="M812" s="163"/>
      <c r="N812" s="177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</row>
    <row r="813">
      <c r="A813" s="163"/>
      <c r="B813" s="163"/>
      <c r="C813" s="177"/>
      <c r="D813" s="177"/>
      <c r="E813" s="163"/>
      <c r="F813" s="163"/>
      <c r="G813" s="163"/>
      <c r="H813" s="163"/>
      <c r="I813" s="177"/>
      <c r="J813" s="163"/>
      <c r="K813" s="163"/>
      <c r="L813" s="163"/>
      <c r="M813" s="163"/>
      <c r="N813" s="177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</row>
    <row r="814">
      <c r="A814" s="163"/>
      <c r="B814" s="163"/>
      <c r="C814" s="177"/>
      <c r="D814" s="177"/>
      <c r="E814" s="163"/>
      <c r="F814" s="163"/>
      <c r="G814" s="163"/>
      <c r="H814" s="163"/>
      <c r="I814" s="177"/>
      <c r="J814" s="163"/>
      <c r="K814" s="163"/>
      <c r="L814" s="163"/>
      <c r="M814" s="163"/>
      <c r="N814" s="177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</row>
    <row r="815">
      <c r="A815" s="163"/>
      <c r="B815" s="163"/>
      <c r="C815" s="177"/>
      <c r="D815" s="177"/>
      <c r="E815" s="163"/>
      <c r="F815" s="163"/>
      <c r="G815" s="163"/>
      <c r="H815" s="163"/>
      <c r="I815" s="177"/>
      <c r="J815" s="163"/>
      <c r="K815" s="163"/>
      <c r="L815" s="163"/>
      <c r="M815" s="163"/>
      <c r="N815" s="177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</row>
    <row r="816">
      <c r="A816" s="163"/>
      <c r="B816" s="163"/>
      <c r="C816" s="177"/>
      <c r="D816" s="177"/>
      <c r="E816" s="163"/>
      <c r="F816" s="163"/>
      <c r="G816" s="163"/>
      <c r="H816" s="163"/>
      <c r="I816" s="177"/>
      <c r="J816" s="163"/>
      <c r="K816" s="163"/>
      <c r="L816" s="163"/>
      <c r="M816" s="163"/>
      <c r="N816" s="177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</row>
    <row r="817">
      <c r="A817" s="163"/>
      <c r="B817" s="163"/>
      <c r="C817" s="177"/>
      <c r="D817" s="177"/>
      <c r="E817" s="163"/>
      <c r="F817" s="163"/>
      <c r="G817" s="163"/>
      <c r="H817" s="163"/>
      <c r="I817" s="177"/>
      <c r="J817" s="163"/>
      <c r="K817" s="163"/>
      <c r="L817" s="163"/>
      <c r="M817" s="163"/>
      <c r="N817" s="177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</row>
    <row r="818">
      <c r="A818" s="163"/>
      <c r="B818" s="163"/>
      <c r="C818" s="177"/>
      <c r="D818" s="177"/>
      <c r="E818" s="163"/>
      <c r="F818" s="163"/>
      <c r="G818" s="163"/>
      <c r="H818" s="163"/>
      <c r="I818" s="177"/>
      <c r="J818" s="163"/>
      <c r="K818" s="163"/>
      <c r="L818" s="163"/>
      <c r="M818" s="163"/>
      <c r="N818" s="177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</row>
    <row r="819">
      <c r="A819" s="163"/>
      <c r="B819" s="163"/>
      <c r="C819" s="177"/>
      <c r="D819" s="177"/>
      <c r="E819" s="163"/>
      <c r="F819" s="163"/>
      <c r="G819" s="163"/>
      <c r="H819" s="163"/>
      <c r="I819" s="177"/>
      <c r="J819" s="163"/>
      <c r="K819" s="163"/>
      <c r="L819" s="163"/>
      <c r="M819" s="163"/>
      <c r="N819" s="177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</row>
    <row r="820">
      <c r="A820" s="163"/>
      <c r="B820" s="163"/>
      <c r="C820" s="177"/>
      <c r="D820" s="177"/>
      <c r="E820" s="163"/>
      <c r="F820" s="163"/>
      <c r="G820" s="163"/>
      <c r="H820" s="163"/>
      <c r="I820" s="177"/>
      <c r="J820" s="163"/>
      <c r="K820" s="163"/>
      <c r="L820" s="163"/>
      <c r="M820" s="163"/>
      <c r="N820" s="177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</row>
    <row r="821">
      <c r="A821" s="163"/>
      <c r="B821" s="163"/>
      <c r="C821" s="177"/>
      <c r="D821" s="177"/>
      <c r="E821" s="163"/>
      <c r="F821" s="163"/>
      <c r="G821" s="163"/>
      <c r="H821" s="163"/>
      <c r="I821" s="177"/>
      <c r="J821" s="163"/>
      <c r="K821" s="163"/>
      <c r="L821" s="163"/>
      <c r="M821" s="163"/>
      <c r="N821" s="177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</row>
    <row r="822">
      <c r="A822" s="163"/>
      <c r="B822" s="163"/>
      <c r="C822" s="177"/>
      <c r="D822" s="177"/>
      <c r="E822" s="163"/>
      <c r="F822" s="163"/>
      <c r="G822" s="163"/>
      <c r="H822" s="163"/>
      <c r="I822" s="177"/>
      <c r="J822" s="163"/>
      <c r="K822" s="163"/>
      <c r="L822" s="163"/>
      <c r="M822" s="163"/>
      <c r="N822" s="177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</row>
    <row r="823">
      <c r="A823" s="163"/>
      <c r="B823" s="163"/>
      <c r="C823" s="177"/>
      <c r="D823" s="177"/>
      <c r="E823" s="163"/>
      <c r="F823" s="163"/>
      <c r="G823" s="163"/>
      <c r="H823" s="163"/>
      <c r="I823" s="177"/>
      <c r="J823" s="163"/>
      <c r="K823" s="163"/>
      <c r="L823" s="163"/>
      <c r="M823" s="163"/>
      <c r="N823" s="177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</row>
    <row r="824">
      <c r="A824" s="163"/>
      <c r="B824" s="163"/>
      <c r="C824" s="177"/>
      <c r="D824" s="177"/>
      <c r="E824" s="163"/>
      <c r="F824" s="163"/>
      <c r="G824" s="163"/>
      <c r="H824" s="163"/>
      <c r="I824" s="177"/>
      <c r="J824" s="163"/>
      <c r="K824" s="163"/>
      <c r="L824" s="163"/>
      <c r="M824" s="163"/>
      <c r="N824" s="177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</row>
    <row r="825">
      <c r="A825" s="163"/>
      <c r="B825" s="163"/>
      <c r="C825" s="177"/>
      <c r="D825" s="177"/>
      <c r="E825" s="163"/>
      <c r="F825" s="163"/>
      <c r="G825" s="163"/>
      <c r="H825" s="163"/>
      <c r="I825" s="177"/>
      <c r="J825" s="163"/>
      <c r="K825" s="163"/>
      <c r="L825" s="163"/>
      <c r="M825" s="163"/>
      <c r="N825" s="177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</row>
    <row r="826">
      <c r="A826" s="163"/>
      <c r="B826" s="163"/>
      <c r="C826" s="177"/>
      <c r="D826" s="177"/>
      <c r="E826" s="163"/>
      <c r="F826" s="163"/>
      <c r="G826" s="163"/>
      <c r="H826" s="163"/>
      <c r="I826" s="177"/>
      <c r="J826" s="163"/>
      <c r="K826" s="163"/>
      <c r="L826" s="163"/>
      <c r="M826" s="163"/>
      <c r="N826" s="177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</row>
    <row r="827">
      <c r="A827" s="163"/>
      <c r="B827" s="163"/>
      <c r="C827" s="177"/>
      <c r="D827" s="177"/>
      <c r="E827" s="163"/>
      <c r="F827" s="163"/>
      <c r="G827" s="163"/>
      <c r="H827" s="163"/>
      <c r="I827" s="177"/>
      <c r="J827" s="163"/>
      <c r="K827" s="163"/>
      <c r="L827" s="163"/>
      <c r="M827" s="163"/>
      <c r="N827" s="177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</row>
    <row r="828">
      <c r="A828" s="163"/>
      <c r="B828" s="163"/>
      <c r="C828" s="177"/>
      <c r="D828" s="177"/>
      <c r="E828" s="163"/>
      <c r="F828" s="163"/>
      <c r="G828" s="163"/>
      <c r="H828" s="163"/>
      <c r="I828" s="177"/>
      <c r="J828" s="163"/>
      <c r="K828" s="163"/>
      <c r="L828" s="163"/>
      <c r="M828" s="163"/>
      <c r="N828" s="177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</row>
    <row r="829">
      <c r="A829" s="163"/>
      <c r="B829" s="163"/>
      <c r="C829" s="177"/>
      <c r="D829" s="177"/>
      <c r="E829" s="163"/>
      <c r="F829" s="163"/>
      <c r="G829" s="163"/>
      <c r="H829" s="163"/>
      <c r="I829" s="177"/>
      <c r="J829" s="163"/>
      <c r="K829" s="163"/>
      <c r="L829" s="163"/>
      <c r="M829" s="163"/>
      <c r="N829" s="177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</row>
    <row r="830">
      <c r="A830" s="163"/>
      <c r="B830" s="163"/>
      <c r="C830" s="177"/>
      <c r="D830" s="177"/>
      <c r="E830" s="163"/>
      <c r="F830" s="163"/>
      <c r="G830" s="163"/>
      <c r="H830" s="163"/>
      <c r="I830" s="177"/>
      <c r="J830" s="163"/>
      <c r="K830" s="163"/>
      <c r="L830" s="163"/>
      <c r="M830" s="163"/>
      <c r="N830" s="177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</row>
    <row r="831">
      <c r="A831" s="163"/>
      <c r="B831" s="163"/>
      <c r="C831" s="177"/>
      <c r="D831" s="177"/>
      <c r="E831" s="163"/>
      <c r="F831" s="163"/>
      <c r="G831" s="163"/>
      <c r="H831" s="163"/>
      <c r="I831" s="177"/>
      <c r="J831" s="163"/>
      <c r="K831" s="163"/>
      <c r="L831" s="163"/>
      <c r="M831" s="163"/>
      <c r="N831" s="177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</row>
    <row r="832">
      <c r="A832" s="163"/>
      <c r="B832" s="163"/>
      <c r="C832" s="177"/>
      <c r="D832" s="177"/>
      <c r="E832" s="163"/>
      <c r="F832" s="163"/>
      <c r="G832" s="163"/>
      <c r="H832" s="163"/>
      <c r="I832" s="177"/>
      <c r="J832" s="163"/>
      <c r="K832" s="163"/>
      <c r="L832" s="163"/>
      <c r="M832" s="163"/>
      <c r="N832" s="177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</row>
    <row r="833">
      <c r="A833" s="163"/>
      <c r="B833" s="163"/>
      <c r="C833" s="177"/>
      <c r="D833" s="177"/>
      <c r="E833" s="163"/>
      <c r="F833" s="163"/>
      <c r="G833" s="163"/>
      <c r="H833" s="163"/>
      <c r="I833" s="177"/>
      <c r="J833" s="163"/>
      <c r="K833" s="163"/>
      <c r="L833" s="163"/>
      <c r="M833" s="163"/>
      <c r="N833" s="177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</row>
    <row r="834">
      <c r="A834" s="163"/>
      <c r="B834" s="163"/>
      <c r="C834" s="177"/>
      <c r="D834" s="177"/>
      <c r="E834" s="163"/>
      <c r="F834" s="163"/>
      <c r="G834" s="163"/>
      <c r="H834" s="163"/>
      <c r="I834" s="177"/>
      <c r="J834" s="163"/>
      <c r="K834" s="163"/>
      <c r="L834" s="163"/>
      <c r="M834" s="163"/>
      <c r="N834" s="177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</row>
    <row r="835">
      <c r="A835" s="163"/>
      <c r="B835" s="163"/>
      <c r="C835" s="177"/>
      <c r="D835" s="177"/>
      <c r="E835" s="163"/>
      <c r="F835" s="163"/>
      <c r="G835" s="163"/>
      <c r="H835" s="163"/>
      <c r="I835" s="177"/>
      <c r="J835" s="163"/>
      <c r="K835" s="163"/>
      <c r="L835" s="163"/>
      <c r="M835" s="163"/>
      <c r="N835" s="177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</row>
    <row r="836">
      <c r="A836" s="163"/>
      <c r="B836" s="163"/>
      <c r="C836" s="177"/>
      <c r="D836" s="177"/>
      <c r="E836" s="163"/>
      <c r="F836" s="163"/>
      <c r="G836" s="163"/>
      <c r="H836" s="163"/>
      <c r="I836" s="177"/>
      <c r="J836" s="163"/>
      <c r="K836" s="163"/>
      <c r="L836" s="163"/>
      <c r="M836" s="163"/>
      <c r="N836" s="177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</row>
    <row r="837">
      <c r="A837" s="163"/>
      <c r="B837" s="163"/>
      <c r="C837" s="177"/>
      <c r="D837" s="177"/>
      <c r="E837" s="163"/>
      <c r="F837" s="163"/>
      <c r="G837" s="163"/>
      <c r="H837" s="163"/>
      <c r="I837" s="177"/>
      <c r="J837" s="163"/>
      <c r="K837" s="163"/>
      <c r="L837" s="163"/>
      <c r="M837" s="163"/>
      <c r="N837" s="177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</row>
    <row r="838">
      <c r="A838" s="163"/>
      <c r="B838" s="163"/>
      <c r="C838" s="177"/>
      <c r="D838" s="177"/>
      <c r="E838" s="163"/>
      <c r="F838" s="163"/>
      <c r="G838" s="163"/>
      <c r="H838" s="163"/>
      <c r="I838" s="177"/>
      <c r="J838" s="163"/>
      <c r="K838" s="163"/>
      <c r="L838" s="163"/>
      <c r="M838" s="163"/>
      <c r="N838" s="177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</row>
    <row r="839">
      <c r="A839" s="163"/>
      <c r="B839" s="163"/>
      <c r="C839" s="177"/>
      <c r="D839" s="177"/>
      <c r="E839" s="163"/>
      <c r="F839" s="163"/>
      <c r="G839" s="163"/>
      <c r="H839" s="163"/>
      <c r="I839" s="177"/>
      <c r="J839" s="163"/>
      <c r="K839" s="163"/>
      <c r="L839" s="163"/>
      <c r="M839" s="163"/>
      <c r="N839" s="177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</row>
    <row r="840">
      <c r="A840" s="163"/>
      <c r="B840" s="163"/>
      <c r="C840" s="177"/>
      <c r="D840" s="177"/>
      <c r="E840" s="163"/>
      <c r="F840" s="163"/>
      <c r="G840" s="163"/>
      <c r="H840" s="163"/>
      <c r="I840" s="177"/>
      <c r="J840" s="163"/>
      <c r="K840" s="163"/>
      <c r="L840" s="163"/>
      <c r="M840" s="163"/>
      <c r="N840" s="177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</row>
    <row r="841">
      <c r="A841" s="163"/>
      <c r="B841" s="163"/>
      <c r="C841" s="177"/>
      <c r="D841" s="177"/>
      <c r="E841" s="163"/>
      <c r="F841" s="163"/>
      <c r="G841" s="163"/>
      <c r="H841" s="163"/>
      <c r="I841" s="177"/>
      <c r="J841" s="163"/>
      <c r="K841" s="163"/>
      <c r="L841" s="163"/>
      <c r="M841" s="163"/>
      <c r="N841" s="177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</row>
    <row r="842">
      <c r="A842" s="163"/>
      <c r="B842" s="163"/>
      <c r="C842" s="177"/>
      <c r="D842" s="177"/>
      <c r="E842" s="163"/>
      <c r="F842" s="163"/>
      <c r="G842" s="163"/>
      <c r="H842" s="163"/>
      <c r="I842" s="177"/>
      <c r="J842" s="163"/>
      <c r="K842" s="163"/>
      <c r="L842" s="163"/>
      <c r="M842" s="163"/>
      <c r="N842" s="177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</row>
    <row r="843">
      <c r="A843" s="163"/>
      <c r="B843" s="163"/>
      <c r="C843" s="177"/>
      <c r="D843" s="177"/>
      <c r="E843" s="163"/>
      <c r="F843" s="163"/>
      <c r="G843" s="163"/>
      <c r="H843" s="163"/>
      <c r="I843" s="177"/>
      <c r="J843" s="163"/>
      <c r="K843" s="163"/>
      <c r="L843" s="163"/>
      <c r="M843" s="163"/>
      <c r="N843" s="177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</row>
    <row r="844">
      <c r="A844" s="163"/>
      <c r="B844" s="163"/>
      <c r="C844" s="177"/>
      <c r="D844" s="177"/>
      <c r="E844" s="163"/>
      <c r="F844" s="163"/>
      <c r="G844" s="163"/>
      <c r="H844" s="163"/>
      <c r="I844" s="177"/>
      <c r="J844" s="163"/>
      <c r="K844" s="163"/>
      <c r="L844" s="163"/>
      <c r="M844" s="163"/>
      <c r="N844" s="177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</row>
    <row r="845">
      <c r="A845" s="163"/>
      <c r="B845" s="163"/>
      <c r="C845" s="177"/>
      <c r="D845" s="177"/>
      <c r="E845" s="163"/>
      <c r="F845" s="163"/>
      <c r="G845" s="163"/>
      <c r="H845" s="163"/>
      <c r="I845" s="177"/>
      <c r="J845" s="163"/>
      <c r="K845" s="163"/>
      <c r="L845" s="163"/>
      <c r="M845" s="163"/>
      <c r="N845" s="177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</row>
    <row r="846">
      <c r="A846" s="163"/>
      <c r="B846" s="163"/>
      <c r="C846" s="177"/>
      <c r="D846" s="177"/>
      <c r="E846" s="163"/>
      <c r="F846" s="163"/>
      <c r="G846" s="163"/>
      <c r="H846" s="163"/>
      <c r="I846" s="177"/>
      <c r="J846" s="163"/>
      <c r="K846" s="163"/>
      <c r="L846" s="163"/>
      <c r="M846" s="163"/>
      <c r="N846" s="177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</row>
    <row r="847">
      <c r="A847" s="163"/>
      <c r="B847" s="163"/>
      <c r="C847" s="177"/>
      <c r="D847" s="177"/>
      <c r="E847" s="163"/>
      <c r="F847" s="163"/>
      <c r="G847" s="163"/>
      <c r="H847" s="163"/>
      <c r="I847" s="177"/>
      <c r="J847" s="163"/>
      <c r="K847" s="163"/>
      <c r="L847" s="163"/>
      <c r="M847" s="163"/>
      <c r="N847" s="177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</row>
    <row r="848">
      <c r="A848" s="163"/>
      <c r="B848" s="163"/>
      <c r="C848" s="177"/>
      <c r="D848" s="177"/>
      <c r="E848" s="163"/>
      <c r="F848" s="163"/>
      <c r="G848" s="163"/>
      <c r="H848" s="163"/>
      <c r="I848" s="177"/>
      <c r="J848" s="163"/>
      <c r="K848" s="163"/>
      <c r="L848" s="163"/>
      <c r="M848" s="163"/>
      <c r="N848" s="177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</row>
    <row r="849">
      <c r="A849" s="163"/>
      <c r="B849" s="163"/>
      <c r="C849" s="177"/>
      <c r="D849" s="177"/>
      <c r="E849" s="163"/>
      <c r="F849" s="163"/>
      <c r="G849" s="163"/>
      <c r="H849" s="163"/>
      <c r="I849" s="177"/>
      <c r="J849" s="163"/>
      <c r="K849" s="163"/>
      <c r="L849" s="163"/>
      <c r="M849" s="163"/>
      <c r="N849" s="177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</row>
    <row r="850">
      <c r="A850" s="163"/>
      <c r="B850" s="163"/>
      <c r="C850" s="177"/>
      <c r="D850" s="177"/>
      <c r="E850" s="163"/>
      <c r="F850" s="163"/>
      <c r="G850" s="163"/>
      <c r="H850" s="163"/>
      <c r="I850" s="177"/>
      <c r="J850" s="163"/>
      <c r="K850" s="163"/>
      <c r="L850" s="163"/>
      <c r="M850" s="163"/>
      <c r="N850" s="177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</row>
    <row r="851">
      <c r="A851" s="163"/>
      <c r="B851" s="163"/>
      <c r="C851" s="177"/>
      <c r="D851" s="177"/>
      <c r="E851" s="163"/>
      <c r="F851" s="163"/>
      <c r="G851" s="163"/>
      <c r="H851" s="163"/>
      <c r="I851" s="177"/>
      <c r="J851" s="163"/>
      <c r="K851" s="163"/>
      <c r="L851" s="163"/>
      <c r="M851" s="163"/>
      <c r="N851" s="177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</row>
    <row r="852">
      <c r="A852" s="163"/>
      <c r="B852" s="163"/>
      <c r="C852" s="177"/>
      <c r="D852" s="177"/>
      <c r="E852" s="163"/>
      <c r="F852" s="163"/>
      <c r="G852" s="163"/>
      <c r="H852" s="163"/>
      <c r="I852" s="177"/>
      <c r="J852" s="163"/>
      <c r="K852" s="163"/>
      <c r="L852" s="163"/>
      <c r="M852" s="163"/>
      <c r="N852" s="177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</row>
    <row r="853">
      <c r="A853" s="163"/>
      <c r="B853" s="163"/>
      <c r="C853" s="177"/>
      <c r="D853" s="177"/>
      <c r="E853" s="163"/>
      <c r="F853" s="163"/>
      <c r="G853" s="163"/>
      <c r="H853" s="163"/>
      <c r="I853" s="177"/>
      <c r="J853" s="163"/>
      <c r="K853" s="163"/>
      <c r="L853" s="163"/>
      <c r="M853" s="163"/>
      <c r="N853" s="177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</row>
    <row r="854">
      <c r="A854" s="163"/>
      <c r="B854" s="163"/>
      <c r="C854" s="177"/>
      <c r="D854" s="177"/>
      <c r="E854" s="163"/>
      <c r="F854" s="163"/>
      <c r="G854" s="163"/>
      <c r="H854" s="163"/>
      <c r="I854" s="177"/>
      <c r="J854" s="163"/>
      <c r="K854" s="163"/>
      <c r="L854" s="163"/>
      <c r="M854" s="163"/>
      <c r="N854" s="177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</row>
    <row r="855">
      <c r="A855" s="163"/>
      <c r="B855" s="163"/>
      <c r="C855" s="177"/>
      <c r="D855" s="177"/>
      <c r="E855" s="163"/>
      <c r="F855" s="163"/>
      <c r="G855" s="163"/>
      <c r="H855" s="163"/>
      <c r="I855" s="177"/>
      <c r="J855" s="163"/>
      <c r="K855" s="163"/>
      <c r="L855" s="163"/>
      <c r="M855" s="163"/>
      <c r="N855" s="177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</row>
    <row r="856">
      <c r="A856" s="163"/>
      <c r="B856" s="163"/>
      <c r="C856" s="177"/>
      <c r="D856" s="177"/>
      <c r="E856" s="163"/>
      <c r="F856" s="163"/>
      <c r="G856" s="163"/>
      <c r="H856" s="163"/>
      <c r="I856" s="177"/>
      <c r="J856" s="163"/>
      <c r="K856" s="163"/>
      <c r="L856" s="163"/>
      <c r="M856" s="163"/>
      <c r="N856" s="177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</row>
    <row r="857">
      <c r="A857" s="163"/>
      <c r="B857" s="163"/>
      <c r="C857" s="177"/>
      <c r="D857" s="177"/>
      <c r="E857" s="163"/>
      <c r="F857" s="163"/>
      <c r="G857" s="163"/>
      <c r="H857" s="163"/>
      <c r="I857" s="177"/>
      <c r="J857" s="163"/>
      <c r="K857" s="163"/>
      <c r="L857" s="163"/>
      <c r="M857" s="163"/>
      <c r="N857" s="177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</row>
    <row r="858">
      <c r="A858" s="163"/>
      <c r="B858" s="163"/>
      <c r="C858" s="177"/>
      <c r="D858" s="177"/>
      <c r="E858" s="163"/>
      <c r="F858" s="163"/>
      <c r="G858" s="163"/>
      <c r="H858" s="163"/>
      <c r="I858" s="177"/>
      <c r="J858" s="163"/>
      <c r="K858" s="163"/>
      <c r="L858" s="163"/>
      <c r="M858" s="163"/>
      <c r="N858" s="177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</row>
    <row r="859">
      <c r="A859" s="163"/>
      <c r="B859" s="163"/>
      <c r="C859" s="177"/>
      <c r="D859" s="177"/>
      <c r="E859" s="163"/>
      <c r="F859" s="163"/>
      <c r="G859" s="163"/>
      <c r="H859" s="163"/>
      <c r="I859" s="177"/>
      <c r="J859" s="163"/>
      <c r="K859" s="163"/>
      <c r="L859" s="163"/>
      <c r="M859" s="163"/>
      <c r="N859" s="177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</row>
    <row r="860">
      <c r="A860" s="163"/>
      <c r="B860" s="163"/>
      <c r="C860" s="177"/>
      <c r="D860" s="177"/>
      <c r="E860" s="163"/>
      <c r="F860" s="163"/>
      <c r="G860" s="163"/>
      <c r="H860" s="163"/>
      <c r="I860" s="177"/>
      <c r="J860" s="163"/>
      <c r="K860" s="163"/>
      <c r="L860" s="163"/>
      <c r="M860" s="163"/>
      <c r="N860" s="177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</row>
    <row r="861">
      <c r="A861" s="163"/>
      <c r="B861" s="163"/>
      <c r="C861" s="177"/>
      <c r="D861" s="177"/>
      <c r="E861" s="163"/>
      <c r="F861" s="163"/>
      <c r="G861" s="163"/>
      <c r="H861" s="163"/>
      <c r="I861" s="177"/>
      <c r="J861" s="163"/>
      <c r="K861" s="163"/>
      <c r="L861" s="163"/>
      <c r="M861" s="163"/>
      <c r="N861" s="177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</row>
    <row r="862">
      <c r="A862" s="163"/>
      <c r="B862" s="163"/>
      <c r="C862" s="177"/>
      <c r="D862" s="177"/>
      <c r="E862" s="163"/>
      <c r="F862" s="163"/>
      <c r="G862" s="163"/>
      <c r="H862" s="163"/>
      <c r="I862" s="177"/>
      <c r="J862" s="163"/>
      <c r="K862" s="163"/>
      <c r="L862" s="163"/>
      <c r="M862" s="163"/>
      <c r="N862" s="177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</row>
    <row r="863">
      <c r="A863" s="163"/>
      <c r="B863" s="163"/>
      <c r="C863" s="177"/>
      <c r="D863" s="177"/>
      <c r="E863" s="163"/>
      <c r="F863" s="163"/>
      <c r="G863" s="163"/>
      <c r="H863" s="163"/>
      <c r="I863" s="177"/>
      <c r="J863" s="163"/>
      <c r="K863" s="163"/>
      <c r="L863" s="163"/>
      <c r="M863" s="163"/>
      <c r="N863" s="177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</row>
    <row r="864">
      <c r="A864" s="163"/>
      <c r="B864" s="163"/>
      <c r="C864" s="177"/>
      <c r="D864" s="177"/>
      <c r="E864" s="163"/>
      <c r="F864" s="163"/>
      <c r="G864" s="163"/>
      <c r="H864" s="163"/>
      <c r="I864" s="177"/>
      <c r="J864" s="163"/>
      <c r="K864" s="163"/>
      <c r="L864" s="163"/>
      <c r="M864" s="163"/>
      <c r="N864" s="177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</row>
    <row r="865">
      <c r="A865" s="163"/>
      <c r="B865" s="163"/>
      <c r="C865" s="177"/>
      <c r="D865" s="177"/>
      <c r="E865" s="163"/>
      <c r="F865" s="163"/>
      <c r="G865" s="163"/>
      <c r="H865" s="163"/>
      <c r="I865" s="177"/>
      <c r="J865" s="163"/>
      <c r="K865" s="163"/>
      <c r="L865" s="163"/>
      <c r="M865" s="163"/>
      <c r="N865" s="177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</row>
    <row r="866">
      <c r="A866" s="163"/>
      <c r="B866" s="163"/>
      <c r="C866" s="177"/>
      <c r="D866" s="177"/>
      <c r="E866" s="163"/>
      <c r="F866" s="163"/>
      <c r="G866" s="163"/>
      <c r="H866" s="163"/>
      <c r="I866" s="177"/>
      <c r="J866" s="163"/>
      <c r="K866" s="163"/>
      <c r="L866" s="163"/>
      <c r="M866" s="163"/>
      <c r="N866" s="177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</row>
    <row r="867">
      <c r="A867" s="163"/>
      <c r="B867" s="163"/>
      <c r="C867" s="177"/>
      <c r="D867" s="177"/>
      <c r="E867" s="163"/>
      <c r="F867" s="163"/>
      <c r="G867" s="163"/>
      <c r="H867" s="163"/>
      <c r="I867" s="177"/>
      <c r="J867" s="163"/>
      <c r="K867" s="163"/>
      <c r="L867" s="163"/>
      <c r="M867" s="163"/>
      <c r="N867" s="177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</row>
    <row r="868">
      <c r="A868" s="163"/>
      <c r="B868" s="163"/>
      <c r="C868" s="177"/>
      <c r="D868" s="177"/>
      <c r="E868" s="163"/>
      <c r="F868" s="163"/>
      <c r="G868" s="163"/>
      <c r="H868" s="163"/>
      <c r="I868" s="177"/>
      <c r="J868" s="163"/>
      <c r="K868" s="163"/>
      <c r="L868" s="163"/>
      <c r="M868" s="163"/>
      <c r="N868" s="177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</row>
    <row r="869">
      <c r="A869" s="163"/>
      <c r="B869" s="163"/>
      <c r="C869" s="177"/>
      <c r="D869" s="177"/>
      <c r="E869" s="163"/>
      <c r="F869" s="163"/>
      <c r="G869" s="163"/>
      <c r="H869" s="163"/>
      <c r="I869" s="177"/>
      <c r="J869" s="163"/>
      <c r="K869" s="163"/>
      <c r="L869" s="163"/>
      <c r="M869" s="163"/>
      <c r="N869" s="177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</row>
    <row r="870">
      <c r="A870" s="163"/>
      <c r="B870" s="163"/>
      <c r="C870" s="177"/>
      <c r="D870" s="177"/>
      <c r="E870" s="163"/>
      <c r="F870" s="163"/>
      <c r="G870" s="163"/>
      <c r="H870" s="163"/>
      <c r="I870" s="177"/>
      <c r="J870" s="163"/>
      <c r="K870" s="163"/>
      <c r="L870" s="163"/>
      <c r="M870" s="163"/>
      <c r="N870" s="177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</row>
    <row r="871">
      <c r="A871" s="163"/>
      <c r="B871" s="163"/>
      <c r="C871" s="177"/>
      <c r="D871" s="177"/>
      <c r="E871" s="163"/>
      <c r="F871" s="163"/>
      <c r="G871" s="163"/>
      <c r="H871" s="163"/>
      <c r="I871" s="177"/>
      <c r="J871" s="163"/>
      <c r="K871" s="163"/>
      <c r="L871" s="163"/>
      <c r="M871" s="163"/>
      <c r="N871" s="177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</row>
    <row r="872">
      <c r="A872" s="163"/>
      <c r="B872" s="163"/>
      <c r="C872" s="177"/>
      <c r="D872" s="177"/>
      <c r="E872" s="163"/>
      <c r="F872" s="163"/>
      <c r="G872" s="163"/>
      <c r="H872" s="163"/>
      <c r="I872" s="177"/>
      <c r="J872" s="163"/>
      <c r="K872" s="163"/>
      <c r="L872" s="163"/>
      <c r="M872" s="163"/>
      <c r="N872" s="177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</row>
    <row r="873">
      <c r="A873" s="163"/>
      <c r="B873" s="163"/>
      <c r="C873" s="177"/>
      <c r="D873" s="177"/>
      <c r="E873" s="163"/>
      <c r="F873" s="163"/>
      <c r="G873" s="163"/>
      <c r="H873" s="163"/>
      <c r="I873" s="177"/>
      <c r="J873" s="163"/>
      <c r="K873" s="163"/>
      <c r="L873" s="163"/>
      <c r="M873" s="163"/>
      <c r="N873" s="177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</row>
    <row r="874">
      <c r="A874" s="163"/>
      <c r="B874" s="163"/>
      <c r="C874" s="177"/>
      <c r="D874" s="177"/>
      <c r="E874" s="163"/>
      <c r="F874" s="163"/>
      <c r="G874" s="163"/>
      <c r="H874" s="163"/>
      <c r="I874" s="177"/>
      <c r="J874" s="163"/>
      <c r="K874" s="163"/>
      <c r="L874" s="163"/>
      <c r="M874" s="163"/>
      <c r="N874" s="177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</row>
    <row r="875">
      <c r="A875" s="163"/>
      <c r="B875" s="163"/>
      <c r="C875" s="177"/>
      <c r="D875" s="177"/>
      <c r="E875" s="163"/>
      <c r="F875" s="163"/>
      <c r="G875" s="163"/>
      <c r="H875" s="163"/>
      <c r="I875" s="177"/>
      <c r="J875" s="163"/>
      <c r="K875" s="163"/>
      <c r="L875" s="163"/>
      <c r="M875" s="163"/>
      <c r="N875" s="177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</row>
    <row r="876">
      <c r="A876" s="163"/>
      <c r="B876" s="163"/>
      <c r="C876" s="177"/>
      <c r="D876" s="177"/>
      <c r="E876" s="163"/>
      <c r="F876" s="163"/>
      <c r="G876" s="163"/>
      <c r="H876" s="163"/>
      <c r="I876" s="177"/>
      <c r="J876" s="163"/>
      <c r="K876" s="163"/>
      <c r="L876" s="163"/>
      <c r="M876" s="163"/>
      <c r="N876" s="177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</row>
    <row r="877">
      <c r="A877" s="163"/>
      <c r="B877" s="163"/>
      <c r="C877" s="177"/>
      <c r="D877" s="177"/>
      <c r="E877" s="163"/>
      <c r="F877" s="163"/>
      <c r="G877" s="163"/>
      <c r="H877" s="163"/>
      <c r="I877" s="177"/>
      <c r="J877" s="163"/>
      <c r="K877" s="163"/>
      <c r="L877" s="163"/>
      <c r="M877" s="163"/>
      <c r="N877" s="177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</row>
    <row r="878">
      <c r="A878" s="163"/>
      <c r="B878" s="163"/>
      <c r="C878" s="177"/>
      <c r="D878" s="177"/>
      <c r="E878" s="163"/>
      <c r="F878" s="163"/>
      <c r="G878" s="163"/>
      <c r="H878" s="163"/>
      <c r="I878" s="177"/>
      <c r="J878" s="163"/>
      <c r="K878" s="163"/>
      <c r="L878" s="163"/>
      <c r="M878" s="163"/>
      <c r="N878" s="177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</row>
    <row r="879">
      <c r="A879" s="163"/>
      <c r="B879" s="163"/>
      <c r="C879" s="177"/>
      <c r="D879" s="177"/>
      <c r="E879" s="163"/>
      <c r="F879" s="163"/>
      <c r="G879" s="163"/>
      <c r="H879" s="163"/>
      <c r="I879" s="177"/>
      <c r="J879" s="163"/>
      <c r="K879" s="163"/>
      <c r="L879" s="163"/>
      <c r="M879" s="163"/>
      <c r="N879" s="177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</row>
    <row r="880">
      <c r="A880" s="163"/>
      <c r="B880" s="163"/>
      <c r="C880" s="177"/>
      <c r="D880" s="177"/>
      <c r="E880" s="163"/>
      <c r="F880" s="163"/>
      <c r="G880" s="163"/>
      <c r="H880" s="163"/>
      <c r="I880" s="177"/>
      <c r="J880" s="163"/>
      <c r="K880" s="163"/>
      <c r="L880" s="163"/>
      <c r="M880" s="163"/>
      <c r="N880" s="177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</row>
    <row r="881">
      <c r="A881" s="163"/>
      <c r="B881" s="163"/>
      <c r="C881" s="177"/>
      <c r="D881" s="177"/>
      <c r="E881" s="163"/>
      <c r="F881" s="163"/>
      <c r="G881" s="163"/>
      <c r="H881" s="163"/>
      <c r="I881" s="177"/>
      <c r="J881" s="163"/>
      <c r="K881" s="163"/>
      <c r="L881" s="163"/>
      <c r="M881" s="163"/>
      <c r="N881" s="177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</row>
    <row r="882">
      <c r="A882" s="163"/>
      <c r="B882" s="163"/>
      <c r="C882" s="177"/>
      <c r="D882" s="177"/>
      <c r="E882" s="163"/>
      <c r="F882" s="163"/>
      <c r="G882" s="163"/>
      <c r="H882" s="163"/>
      <c r="I882" s="177"/>
      <c r="J882" s="163"/>
      <c r="K882" s="163"/>
      <c r="L882" s="163"/>
      <c r="M882" s="163"/>
      <c r="N882" s="177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</row>
    <row r="883">
      <c r="A883" s="163"/>
      <c r="B883" s="163"/>
      <c r="C883" s="177"/>
      <c r="D883" s="177"/>
      <c r="E883" s="163"/>
      <c r="F883" s="163"/>
      <c r="G883" s="163"/>
      <c r="H883" s="163"/>
      <c r="I883" s="177"/>
      <c r="J883" s="163"/>
      <c r="K883" s="163"/>
      <c r="L883" s="163"/>
      <c r="M883" s="163"/>
      <c r="N883" s="177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</row>
    <row r="884">
      <c r="A884" s="163"/>
      <c r="B884" s="163"/>
      <c r="C884" s="177"/>
      <c r="D884" s="177"/>
      <c r="E884" s="163"/>
      <c r="F884" s="163"/>
      <c r="G884" s="163"/>
      <c r="H884" s="163"/>
      <c r="I884" s="177"/>
      <c r="J884" s="163"/>
      <c r="K884" s="163"/>
      <c r="L884" s="163"/>
      <c r="M884" s="163"/>
      <c r="N884" s="177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</row>
    <row r="885">
      <c r="A885" s="163"/>
      <c r="B885" s="163"/>
      <c r="C885" s="177"/>
      <c r="D885" s="177"/>
      <c r="E885" s="163"/>
      <c r="F885" s="163"/>
      <c r="G885" s="163"/>
      <c r="H885" s="163"/>
      <c r="I885" s="177"/>
      <c r="J885" s="163"/>
      <c r="K885" s="163"/>
      <c r="L885" s="163"/>
      <c r="M885" s="163"/>
      <c r="N885" s="177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</row>
    <row r="886">
      <c r="A886" s="163"/>
      <c r="B886" s="163"/>
      <c r="C886" s="177"/>
      <c r="D886" s="177"/>
      <c r="E886" s="163"/>
      <c r="F886" s="163"/>
      <c r="G886" s="163"/>
      <c r="H886" s="163"/>
      <c r="I886" s="177"/>
      <c r="J886" s="163"/>
      <c r="K886" s="163"/>
      <c r="L886" s="163"/>
      <c r="M886" s="163"/>
      <c r="N886" s="177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</row>
    <row r="887">
      <c r="A887" s="163"/>
      <c r="B887" s="163"/>
      <c r="C887" s="177"/>
      <c r="D887" s="177"/>
      <c r="E887" s="163"/>
      <c r="F887" s="163"/>
      <c r="G887" s="163"/>
      <c r="H887" s="163"/>
      <c r="I887" s="177"/>
      <c r="J887" s="163"/>
      <c r="K887" s="163"/>
      <c r="L887" s="163"/>
      <c r="M887" s="163"/>
      <c r="N887" s="177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</row>
    <row r="888">
      <c r="A888" s="163"/>
      <c r="B888" s="163"/>
      <c r="C888" s="177"/>
      <c r="D888" s="177"/>
      <c r="E888" s="163"/>
      <c r="F888" s="163"/>
      <c r="G888" s="163"/>
      <c r="H888" s="163"/>
      <c r="I888" s="177"/>
      <c r="J888" s="163"/>
      <c r="K888" s="163"/>
      <c r="L888" s="163"/>
      <c r="M888" s="163"/>
      <c r="N888" s="177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</row>
    <row r="889">
      <c r="A889" s="163"/>
      <c r="B889" s="163"/>
      <c r="C889" s="177"/>
      <c r="D889" s="177"/>
      <c r="E889" s="163"/>
      <c r="F889" s="163"/>
      <c r="G889" s="163"/>
      <c r="H889" s="163"/>
      <c r="I889" s="177"/>
      <c r="J889" s="163"/>
      <c r="K889" s="163"/>
      <c r="L889" s="163"/>
      <c r="M889" s="163"/>
      <c r="N889" s="177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</row>
    <row r="890">
      <c r="A890" s="163"/>
      <c r="B890" s="163"/>
      <c r="C890" s="177"/>
      <c r="D890" s="177"/>
      <c r="E890" s="163"/>
      <c r="F890" s="163"/>
      <c r="G890" s="163"/>
      <c r="H890" s="163"/>
      <c r="I890" s="177"/>
      <c r="J890" s="163"/>
      <c r="K890" s="163"/>
      <c r="L890" s="163"/>
      <c r="M890" s="163"/>
      <c r="N890" s="177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</row>
    <row r="891">
      <c r="A891" s="163"/>
      <c r="B891" s="163"/>
      <c r="C891" s="177"/>
      <c r="D891" s="177"/>
      <c r="E891" s="163"/>
      <c r="F891" s="163"/>
      <c r="G891" s="163"/>
      <c r="H891" s="163"/>
      <c r="I891" s="177"/>
      <c r="J891" s="163"/>
      <c r="K891" s="163"/>
      <c r="L891" s="163"/>
      <c r="M891" s="163"/>
      <c r="N891" s="177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</row>
    <row r="892">
      <c r="A892" s="163"/>
      <c r="B892" s="163"/>
      <c r="C892" s="177"/>
      <c r="D892" s="177"/>
      <c r="E892" s="163"/>
      <c r="F892" s="163"/>
      <c r="G892" s="163"/>
      <c r="H892" s="163"/>
      <c r="I892" s="177"/>
      <c r="J892" s="163"/>
      <c r="K892" s="163"/>
      <c r="L892" s="163"/>
      <c r="M892" s="163"/>
      <c r="N892" s="177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</row>
    <row r="893">
      <c r="A893" s="163"/>
      <c r="B893" s="163"/>
      <c r="C893" s="177"/>
      <c r="D893" s="177"/>
      <c r="E893" s="163"/>
      <c r="F893" s="163"/>
      <c r="G893" s="163"/>
      <c r="H893" s="163"/>
      <c r="I893" s="177"/>
      <c r="J893" s="163"/>
      <c r="K893" s="163"/>
      <c r="L893" s="163"/>
      <c r="M893" s="163"/>
      <c r="N893" s="177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</row>
    <row r="894">
      <c r="A894" s="163"/>
      <c r="B894" s="163"/>
      <c r="C894" s="177"/>
      <c r="D894" s="177"/>
      <c r="E894" s="163"/>
      <c r="F894" s="163"/>
      <c r="G894" s="163"/>
      <c r="H894" s="163"/>
      <c r="I894" s="177"/>
      <c r="J894" s="163"/>
      <c r="K894" s="163"/>
      <c r="L894" s="163"/>
      <c r="M894" s="163"/>
      <c r="N894" s="177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</row>
    <row r="895">
      <c r="A895" s="163"/>
      <c r="B895" s="163"/>
      <c r="C895" s="177"/>
      <c r="D895" s="177"/>
      <c r="E895" s="163"/>
      <c r="F895" s="163"/>
      <c r="G895" s="163"/>
      <c r="H895" s="163"/>
      <c r="I895" s="177"/>
      <c r="J895" s="163"/>
      <c r="K895" s="163"/>
      <c r="L895" s="163"/>
      <c r="M895" s="163"/>
      <c r="N895" s="177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</row>
    <row r="896">
      <c r="A896" s="163"/>
      <c r="B896" s="163"/>
      <c r="C896" s="177"/>
      <c r="D896" s="177"/>
      <c r="E896" s="163"/>
      <c r="F896" s="163"/>
      <c r="G896" s="163"/>
      <c r="H896" s="163"/>
      <c r="I896" s="177"/>
      <c r="J896" s="163"/>
      <c r="K896" s="163"/>
      <c r="L896" s="163"/>
      <c r="M896" s="163"/>
      <c r="N896" s="177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</row>
    <row r="897">
      <c r="A897" s="163"/>
      <c r="B897" s="163"/>
      <c r="C897" s="177"/>
      <c r="D897" s="177"/>
      <c r="E897" s="163"/>
      <c r="F897" s="163"/>
      <c r="G897" s="163"/>
      <c r="H897" s="163"/>
      <c r="I897" s="177"/>
      <c r="J897" s="163"/>
      <c r="K897" s="163"/>
      <c r="L897" s="163"/>
      <c r="M897" s="163"/>
      <c r="N897" s="177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</row>
    <row r="898">
      <c r="A898" s="163"/>
      <c r="B898" s="163"/>
      <c r="C898" s="177"/>
      <c r="D898" s="177"/>
      <c r="E898" s="163"/>
      <c r="F898" s="163"/>
      <c r="G898" s="163"/>
      <c r="H898" s="163"/>
      <c r="I898" s="177"/>
      <c r="J898" s="163"/>
      <c r="K898" s="163"/>
      <c r="L898" s="163"/>
      <c r="M898" s="163"/>
      <c r="N898" s="177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</row>
    <row r="899">
      <c r="A899" s="163"/>
      <c r="B899" s="163"/>
      <c r="C899" s="177"/>
      <c r="D899" s="177"/>
      <c r="E899" s="163"/>
      <c r="F899" s="163"/>
      <c r="G899" s="163"/>
      <c r="H899" s="163"/>
      <c r="I899" s="177"/>
      <c r="J899" s="163"/>
      <c r="K899" s="163"/>
      <c r="L899" s="163"/>
      <c r="M899" s="163"/>
      <c r="N899" s="177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</row>
    <row r="900">
      <c r="A900" s="163"/>
      <c r="B900" s="163"/>
      <c r="C900" s="177"/>
      <c r="D900" s="177"/>
      <c r="E900" s="163"/>
      <c r="F900" s="163"/>
      <c r="G900" s="163"/>
      <c r="H900" s="163"/>
      <c r="I900" s="177"/>
      <c r="J900" s="163"/>
      <c r="K900" s="163"/>
      <c r="L900" s="163"/>
      <c r="M900" s="163"/>
      <c r="N900" s="177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</row>
    <row r="901">
      <c r="A901" s="163"/>
      <c r="B901" s="163"/>
      <c r="C901" s="177"/>
      <c r="D901" s="177"/>
      <c r="E901" s="163"/>
      <c r="F901" s="163"/>
      <c r="G901" s="163"/>
      <c r="H901" s="163"/>
      <c r="I901" s="177"/>
      <c r="J901" s="163"/>
      <c r="K901" s="163"/>
      <c r="L901" s="163"/>
      <c r="M901" s="163"/>
      <c r="N901" s="177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</row>
    <row r="902">
      <c r="A902" s="163"/>
      <c r="B902" s="163"/>
      <c r="C902" s="177"/>
      <c r="D902" s="177"/>
      <c r="E902" s="163"/>
      <c r="F902" s="163"/>
      <c r="G902" s="163"/>
      <c r="H902" s="163"/>
      <c r="I902" s="177"/>
      <c r="J902" s="163"/>
      <c r="K902" s="163"/>
      <c r="L902" s="163"/>
      <c r="M902" s="163"/>
      <c r="N902" s="177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</row>
    <row r="903">
      <c r="A903" s="163"/>
      <c r="B903" s="163"/>
      <c r="C903" s="177"/>
      <c r="D903" s="177"/>
      <c r="E903" s="163"/>
      <c r="F903" s="163"/>
      <c r="G903" s="163"/>
      <c r="H903" s="163"/>
      <c r="I903" s="177"/>
      <c r="J903" s="163"/>
      <c r="K903" s="163"/>
      <c r="L903" s="163"/>
      <c r="M903" s="163"/>
      <c r="N903" s="177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</row>
    <row r="904">
      <c r="A904" s="163"/>
      <c r="B904" s="163"/>
      <c r="C904" s="177"/>
      <c r="D904" s="177"/>
      <c r="E904" s="163"/>
      <c r="F904" s="163"/>
      <c r="G904" s="163"/>
      <c r="H904" s="163"/>
      <c r="I904" s="177"/>
      <c r="J904" s="163"/>
      <c r="K904" s="163"/>
      <c r="L904" s="163"/>
      <c r="M904" s="163"/>
      <c r="N904" s="177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</row>
    <row r="905">
      <c r="A905" s="163"/>
      <c r="B905" s="163"/>
      <c r="C905" s="177"/>
      <c r="D905" s="177"/>
      <c r="E905" s="163"/>
      <c r="F905" s="163"/>
      <c r="G905" s="163"/>
      <c r="H905" s="163"/>
      <c r="I905" s="177"/>
      <c r="J905" s="163"/>
      <c r="K905" s="163"/>
      <c r="L905" s="163"/>
      <c r="M905" s="163"/>
      <c r="N905" s="177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</row>
    <row r="906">
      <c r="A906" s="163"/>
      <c r="B906" s="163"/>
      <c r="C906" s="177"/>
      <c r="D906" s="177"/>
      <c r="E906" s="163"/>
      <c r="F906" s="163"/>
      <c r="G906" s="163"/>
      <c r="H906" s="163"/>
      <c r="I906" s="177"/>
      <c r="J906" s="163"/>
      <c r="K906" s="163"/>
      <c r="L906" s="163"/>
      <c r="M906" s="163"/>
      <c r="N906" s="177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</row>
    <row r="907">
      <c r="A907" s="163"/>
      <c r="B907" s="163"/>
      <c r="C907" s="177"/>
      <c r="D907" s="177"/>
      <c r="E907" s="163"/>
      <c r="F907" s="163"/>
      <c r="G907" s="163"/>
      <c r="H907" s="163"/>
      <c r="I907" s="177"/>
      <c r="J907" s="163"/>
      <c r="K907" s="163"/>
      <c r="L907" s="163"/>
      <c r="M907" s="163"/>
      <c r="N907" s="177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</row>
    <row r="908">
      <c r="A908" s="163"/>
      <c r="B908" s="163"/>
      <c r="C908" s="177"/>
      <c r="D908" s="177"/>
      <c r="E908" s="163"/>
      <c r="F908" s="163"/>
      <c r="G908" s="163"/>
      <c r="H908" s="163"/>
      <c r="I908" s="177"/>
      <c r="J908" s="163"/>
      <c r="K908" s="163"/>
      <c r="L908" s="163"/>
      <c r="M908" s="163"/>
      <c r="N908" s="177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</row>
    <row r="909">
      <c r="A909" s="163"/>
      <c r="B909" s="163"/>
      <c r="C909" s="177"/>
      <c r="D909" s="177"/>
      <c r="E909" s="163"/>
      <c r="F909" s="163"/>
      <c r="G909" s="163"/>
      <c r="H909" s="163"/>
      <c r="I909" s="177"/>
      <c r="J909" s="163"/>
      <c r="K909" s="163"/>
      <c r="L909" s="163"/>
      <c r="M909" s="163"/>
      <c r="N909" s="177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</row>
    <row r="910">
      <c r="A910" s="163"/>
      <c r="B910" s="163"/>
      <c r="C910" s="177"/>
      <c r="D910" s="177"/>
      <c r="E910" s="163"/>
      <c r="F910" s="163"/>
      <c r="G910" s="163"/>
      <c r="H910" s="163"/>
      <c r="I910" s="177"/>
      <c r="J910" s="163"/>
      <c r="K910" s="163"/>
      <c r="L910" s="163"/>
      <c r="M910" s="163"/>
      <c r="N910" s="177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</row>
    <row r="911">
      <c r="A911" s="163"/>
      <c r="B911" s="163"/>
      <c r="C911" s="177"/>
      <c r="D911" s="177"/>
      <c r="E911" s="163"/>
      <c r="F911" s="163"/>
      <c r="G911" s="163"/>
      <c r="H911" s="163"/>
      <c r="I911" s="177"/>
      <c r="J911" s="163"/>
      <c r="K911" s="163"/>
      <c r="L911" s="163"/>
      <c r="M911" s="163"/>
      <c r="N911" s="177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</row>
    <row r="912">
      <c r="A912" s="163"/>
      <c r="B912" s="163"/>
      <c r="C912" s="177"/>
      <c r="D912" s="177"/>
      <c r="E912" s="163"/>
      <c r="F912" s="163"/>
      <c r="G912" s="163"/>
      <c r="H912" s="163"/>
      <c r="I912" s="177"/>
      <c r="J912" s="163"/>
      <c r="K912" s="163"/>
      <c r="L912" s="163"/>
      <c r="M912" s="163"/>
      <c r="N912" s="177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</row>
    <row r="913">
      <c r="A913" s="163"/>
      <c r="B913" s="163"/>
      <c r="C913" s="177"/>
      <c r="D913" s="177"/>
      <c r="E913" s="163"/>
      <c r="F913" s="163"/>
      <c r="G913" s="163"/>
      <c r="H913" s="163"/>
      <c r="I913" s="177"/>
      <c r="J913" s="163"/>
      <c r="K913" s="163"/>
      <c r="L913" s="163"/>
      <c r="M913" s="163"/>
      <c r="N913" s="177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</row>
    <row r="914">
      <c r="A914" s="163"/>
      <c r="B914" s="163"/>
      <c r="C914" s="177"/>
      <c r="D914" s="177"/>
      <c r="E914" s="163"/>
      <c r="F914" s="163"/>
      <c r="G914" s="163"/>
      <c r="H914" s="163"/>
      <c r="I914" s="177"/>
      <c r="J914" s="163"/>
      <c r="K914" s="163"/>
      <c r="L914" s="163"/>
      <c r="M914" s="163"/>
      <c r="N914" s="177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</row>
    <row r="915">
      <c r="A915" s="163"/>
      <c r="B915" s="163"/>
      <c r="C915" s="177"/>
      <c r="D915" s="177"/>
      <c r="E915" s="163"/>
      <c r="F915" s="163"/>
      <c r="G915" s="163"/>
      <c r="H915" s="163"/>
      <c r="I915" s="177"/>
      <c r="J915" s="163"/>
      <c r="K915" s="163"/>
      <c r="L915" s="163"/>
      <c r="M915" s="163"/>
      <c r="N915" s="177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</row>
    <row r="916">
      <c r="A916" s="163"/>
      <c r="B916" s="163"/>
      <c r="C916" s="177"/>
      <c r="D916" s="177"/>
      <c r="E916" s="163"/>
      <c r="F916" s="163"/>
      <c r="G916" s="163"/>
      <c r="H916" s="163"/>
      <c r="I916" s="177"/>
      <c r="J916" s="163"/>
      <c r="K916" s="163"/>
      <c r="L916" s="163"/>
      <c r="M916" s="163"/>
      <c r="N916" s="177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</row>
    <row r="917">
      <c r="A917" s="163"/>
      <c r="B917" s="163"/>
      <c r="C917" s="177"/>
      <c r="D917" s="177"/>
      <c r="E917" s="163"/>
      <c r="F917" s="163"/>
      <c r="G917" s="163"/>
      <c r="H917" s="163"/>
      <c r="I917" s="177"/>
      <c r="J917" s="163"/>
      <c r="K917" s="163"/>
      <c r="L917" s="163"/>
      <c r="M917" s="163"/>
      <c r="N917" s="177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</row>
    <row r="918">
      <c r="A918" s="163"/>
      <c r="B918" s="163"/>
      <c r="C918" s="177"/>
      <c r="D918" s="177"/>
      <c r="E918" s="163"/>
      <c r="F918" s="163"/>
      <c r="G918" s="163"/>
      <c r="H918" s="163"/>
      <c r="I918" s="177"/>
      <c r="J918" s="163"/>
      <c r="K918" s="163"/>
      <c r="L918" s="163"/>
      <c r="M918" s="163"/>
      <c r="N918" s="177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</row>
    <row r="919">
      <c r="A919" s="163"/>
      <c r="B919" s="163"/>
      <c r="C919" s="177"/>
      <c r="D919" s="177"/>
      <c r="E919" s="163"/>
      <c r="F919" s="163"/>
      <c r="G919" s="163"/>
      <c r="H919" s="163"/>
      <c r="I919" s="177"/>
      <c r="J919" s="163"/>
      <c r="K919" s="163"/>
      <c r="L919" s="163"/>
      <c r="M919" s="163"/>
      <c r="N919" s="177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</row>
    <row r="920">
      <c r="A920" s="163"/>
      <c r="B920" s="163"/>
      <c r="C920" s="177"/>
      <c r="D920" s="177"/>
      <c r="E920" s="163"/>
      <c r="F920" s="163"/>
      <c r="G920" s="163"/>
      <c r="H920" s="163"/>
      <c r="I920" s="177"/>
      <c r="J920" s="163"/>
      <c r="K920" s="163"/>
      <c r="L920" s="163"/>
      <c r="M920" s="163"/>
      <c r="N920" s="177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</row>
    <row r="921">
      <c r="A921" s="163"/>
      <c r="B921" s="163"/>
      <c r="C921" s="177"/>
      <c r="D921" s="177"/>
      <c r="E921" s="163"/>
      <c r="F921" s="163"/>
      <c r="G921" s="163"/>
      <c r="H921" s="163"/>
      <c r="I921" s="177"/>
      <c r="J921" s="163"/>
      <c r="K921" s="163"/>
      <c r="L921" s="163"/>
      <c r="M921" s="163"/>
      <c r="N921" s="177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</row>
    <row r="922">
      <c r="A922" s="163"/>
      <c r="B922" s="163"/>
      <c r="C922" s="177"/>
      <c r="D922" s="177"/>
      <c r="E922" s="163"/>
      <c r="F922" s="163"/>
      <c r="G922" s="163"/>
      <c r="H922" s="163"/>
      <c r="I922" s="177"/>
      <c r="J922" s="163"/>
      <c r="K922" s="163"/>
      <c r="L922" s="163"/>
      <c r="M922" s="163"/>
      <c r="N922" s="177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</row>
    <row r="923">
      <c r="A923" s="163"/>
      <c r="B923" s="163"/>
      <c r="C923" s="177"/>
      <c r="D923" s="177"/>
      <c r="E923" s="163"/>
      <c r="F923" s="163"/>
      <c r="G923" s="163"/>
      <c r="H923" s="163"/>
      <c r="I923" s="177"/>
      <c r="J923" s="163"/>
      <c r="K923" s="163"/>
      <c r="L923" s="163"/>
      <c r="M923" s="163"/>
      <c r="N923" s="177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</row>
    <row r="924">
      <c r="A924" s="163"/>
      <c r="B924" s="163"/>
      <c r="C924" s="177"/>
      <c r="D924" s="177"/>
      <c r="E924" s="163"/>
      <c r="F924" s="163"/>
      <c r="G924" s="163"/>
      <c r="H924" s="163"/>
      <c r="I924" s="177"/>
      <c r="J924" s="163"/>
      <c r="K924" s="163"/>
      <c r="L924" s="163"/>
      <c r="M924" s="163"/>
      <c r="N924" s="177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</row>
    <row r="925">
      <c r="A925" s="163"/>
      <c r="B925" s="163"/>
      <c r="C925" s="177"/>
      <c r="D925" s="177"/>
      <c r="E925" s="163"/>
      <c r="F925" s="163"/>
      <c r="G925" s="163"/>
      <c r="H925" s="163"/>
      <c r="I925" s="177"/>
      <c r="J925" s="163"/>
      <c r="K925" s="163"/>
      <c r="L925" s="163"/>
      <c r="M925" s="163"/>
      <c r="N925" s="177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</row>
    <row r="926">
      <c r="A926" s="163"/>
      <c r="B926" s="163"/>
      <c r="C926" s="177"/>
      <c r="D926" s="177"/>
      <c r="E926" s="163"/>
      <c r="F926" s="163"/>
      <c r="G926" s="163"/>
      <c r="H926" s="163"/>
      <c r="I926" s="177"/>
      <c r="J926" s="163"/>
      <c r="K926" s="163"/>
      <c r="L926" s="163"/>
      <c r="M926" s="163"/>
      <c r="N926" s="177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</row>
    <row r="927">
      <c r="A927" s="163"/>
      <c r="B927" s="163"/>
      <c r="C927" s="177"/>
      <c r="D927" s="177"/>
      <c r="E927" s="163"/>
      <c r="F927" s="163"/>
      <c r="G927" s="163"/>
      <c r="H927" s="163"/>
      <c r="I927" s="177"/>
      <c r="J927" s="163"/>
      <c r="K927" s="163"/>
      <c r="L927" s="163"/>
      <c r="M927" s="163"/>
      <c r="N927" s="177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</row>
    <row r="928">
      <c r="A928" s="163"/>
      <c r="B928" s="163"/>
      <c r="C928" s="177"/>
      <c r="D928" s="177"/>
      <c r="E928" s="163"/>
      <c r="F928" s="163"/>
      <c r="G928" s="163"/>
      <c r="H928" s="163"/>
      <c r="I928" s="177"/>
      <c r="J928" s="163"/>
      <c r="K928" s="163"/>
      <c r="L928" s="163"/>
      <c r="M928" s="163"/>
      <c r="N928" s="177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</row>
    <row r="929">
      <c r="A929" s="163"/>
      <c r="B929" s="163"/>
      <c r="C929" s="177"/>
      <c r="D929" s="177"/>
      <c r="E929" s="163"/>
      <c r="F929" s="163"/>
      <c r="G929" s="163"/>
      <c r="H929" s="163"/>
      <c r="I929" s="177"/>
      <c r="J929" s="163"/>
      <c r="K929" s="163"/>
      <c r="L929" s="163"/>
      <c r="M929" s="163"/>
      <c r="N929" s="177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</row>
    <row r="930">
      <c r="A930" s="163"/>
      <c r="B930" s="163"/>
      <c r="C930" s="177"/>
      <c r="D930" s="177"/>
      <c r="E930" s="163"/>
      <c r="F930" s="163"/>
      <c r="G930" s="163"/>
      <c r="H930" s="163"/>
      <c r="I930" s="177"/>
      <c r="J930" s="163"/>
      <c r="K930" s="163"/>
      <c r="L930" s="163"/>
      <c r="M930" s="163"/>
      <c r="N930" s="177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</row>
    <row r="931">
      <c r="A931" s="163"/>
      <c r="B931" s="163"/>
      <c r="C931" s="177"/>
      <c r="D931" s="177"/>
      <c r="E931" s="163"/>
      <c r="F931" s="163"/>
      <c r="G931" s="163"/>
      <c r="H931" s="163"/>
      <c r="I931" s="177"/>
      <c r="J931" s="163"/>
      <c r="K931" s="163"/>
      <c r="L931" s="163"/>
      <c r="M931" s="163"/>
      <c r="N931" s="177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</row>
    <row r="932">
      <c r="A932" s="163"/>
      <c r="B932" s="163"/>
      <c r="C932" s="177"/>
      <c r="D932" s="177"/>
      <c r="E932" s="163"/>
      <c r="F932" s="163"/>
      <c r="G932" s="163"/>
      <c r="H932" s="163"/>
      <c r="I932" s="177"/>
      <c r="J932" s="163"/>
      <c r="K932" s="163"/>
      <c r="L932" s="163"/>
      <c r="M932" s="163"/>
      <c r="N932" s="177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</row>
    <row r="933">
      <c r="A933" s="163"/>
      <c r="B933" s="163"/>
      <c r="C933" s="177"/>
      <c r="D933" s="177"/>
      <c r="E933" s="163"/>
      <c r="F933" s="163"/>
      <c r="G933" s="163"/>
      <c r="H933" s="163"/>
      <c r="I933" s="177"/>
      <c r="J933" s="163"/>
      <c r="K933" s="163"/>
      <c r="L933" s="163"/>
      <c r="M933" s="163"/>
      <c r="N933" s="177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</row>
    <row r="934">
      <c r="A934" s="163"/>
      <c r="B934" s="163"/>
      <c r="C934" s="177"/>
      <c r="D934" s="177"/>
      <c r="E934" s="163"/>
      <c r="F934" s="163"/>
      <c r="G934" s="163"/>
      <c r="H934" s="163"/>
      <c r="I934" s="177"/>
      <c r="J934" s="163"/>
      <c r="K934" s="163"/>
      <c r="L934" s="163"/>
      <c r="M934" s="163"/>
      <c r="N934" s="177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</row>
    <row r="935">
      <c r="A935" s="163"/>
      <c r="B935" s="163"/>
      <c r="C935" s="177"/>
      <c r="D935" s="177"/>
      <c r="E935" s="163"/>
      <c r="F935" s="163"/>
      <c r="G935" s="163"/>
      <c r="H935" s="163"/>
      <c r="I935" s="177"/>
      <c r="J935" s="163"/>
      <c r="K935" s="163"/>
      <c r="L935" s="163"/>
      <c r="M935" s="163"/>
      <c r="N935" s="177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</row>
    <row r="936">
      <c r="A936" s="163"/>
      <c r="B936" s="163"/>
      <c r="C936" s="177"/>
      <c r="D936" s="177"/>
      <c r="E936" s="163"/>
      <c r="F936" s="163"/>
      <c r="G936" s="163"/>
      <c r="H936" s="163"/>
      <c r="I936" s="177"/>
      <c r="J936" s="163"/>
      <c r="K936" s="163"/>
      <c r="L936" s="163"/>
      <c r="M936" s="163"/>
      <c r="N936" s="177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</row>
    <row r="937">
      <c r="A937" s="163"/>
      <c r="B937" s="163"/>
      <c r="C937" s="177"/>
      <c r="D937" s="177"/>
      <c r="E937" s="163"/>
      <c r="F937" s="163"/>
      <c r="G937" s="163"/>
      <c r="H937" s="163"/>
      <c r="I937" s="177"/>
      <c r="J937" s="163"/>
      <c r="K937" s="163"/>
      <c r="L937" s="163"/>
      <c r="M937" s="163"/>
      <c r="N937" s="177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</row>
    <row r="938">
      <c r="A938" s="163"/>
      <c r="B938" s="163"/>
      <c r="C938" s="177"/>
      <c r="D938" s="177"/>
      <c r="E938" s="163"/>
      <c r="F938" s="163"/>
      <c r="G938" s="163"/>
      <c r="H938" s="163"/>
      <c r="I938" s="177"/>
      <c r="J938" s="163"/>
      <c r="K938" s="163"/>
      <c r="L938" s="163"/>
      <c r="M938" s="163"/>
      <c r="N938" s="177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</row>
    <row r="939">
      <c r="A939" s="163"/>
      <c r="B939" s="163"/>
      <c r="C939" s="177"/>
      <c r="D939" s="177"/>
      <c r="E939" s="163"/>
      <c r="F939" s="163"/>
      <c r="G939" s="163"/>
      <c r="H939" s="163"/>
      <c r="I939" s="177"/>
      <c r="J939" s="163"/>
      <c r="K939" s="163"/>
      <c r="L939" s="163"/>
      <c r="M939" s="163"/>
      <c r="N939" s="177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</row>
    <row r="940">
      <c r="A940" s="163"/>
      <c r="B940" s="163"/>
      <c r="C940" s="177"/>
      <c r="D940" s="177"/>
      <c r="E940" s="163"/>
      <c r="F940" s="163"/>
      <c r="G940" s="163"/>
      <c r="H940" s="163"/>
      <c r="I940" s="177"/>
      <c r="J940" s="163"/>
      <c r="K940" s="163"/>
      <c r="L940" s="163"/>
      <c r="M940" s="163"/>
      <c r="N940" s="177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</row>
    <row r="941">
      <c r="A941" s="163"/>
      <c r="B941" s="163"/>
      <c r="C941" s="177"/>
      <c r="D941" s="177"/>
      <c r="E941" s="163"/>
      <c r="F941" s="163"/>
      <c r="G941" s="163"/>
      <c r="H941" s="163"/>
      <c r="I941" s="177"/>
      <c r="J941" s="163"/>
      <c r="K941" s="163"/>
      <c r="L941" s="163"/>
      <c r="M941" s="163"/>
      <c r="N941" s="177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</row>
    <row r="942">
      <c r="A942" s="163"/>
      <c r="B942" s="163"/>
      <c r="C942" s="177"/>
      <c r="D942" s="177"/>
      <c r="E942" s="163"/>
      <c r="F942" s="163"/>
      <c r="G942" s="163"/>
      <c r="H942" s="163"/>
      <c r="I942" s="177"/>
      <c r="J942" s="163"/>
      <c r="K942" s="163"/>
      <c r="L942" s="163"/>
      <c r="M942" s="163"/>
      <c r="N942" s="177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</row>
    <row r="943">
      <c r="A943" s="163"/>
      <c r="B943" s="163"/>
      <c r="C943" s="177"/>
      <c r="D943" s="177"/>
      <c r="E943" s="163"/>
      <c r="F943" s="163"/>
      <c r="G943" s="163"/>
      <c r="H943" s="163"/>
      <c r="I943" s="177"/>
      <c r="J943" s="163"/>
      <c r="K943" s="163"/>
      <c r="L943" s="163"/>
      <c r="M943" s="163"/>
      <c r="N943" s="177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</row>
    <row r="944">
      <c r="A944" s="163"/>
      <c r="B944" s="163"/>
      <c r="C944" s="177"/>
      <c r="D944" s="177"/>
      <c r="E944" s="163"/>
      <c r="F944" s="163"/>
      <c r="G944" s="163"/>
      <c r="H944" s="163"/>
      <c r="I944" s="177"/>
      <c r="J944" s="163"/>
      <c r="K944" s="163"/>
      <c r="L944" s="163"/>
      <c r="M944" s="163"/>
      <c r="N944" s="177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</row>
    <row r="945">
      <c r="A945" s="163"/>
      <c r="B945" s="163"/>
      <c r="C945" s="177"/>
      <c r="D945" s="177"/>
      <c r="E945" s="163"/>
      <c r="F945" s="163"/>
      <c r="G945" s="163"/>
      <c r="H945" s="163"/>
      <c r="I945" s="177"/>
      <c r="J945" s="163"/>
      <c r="K945" s="163"/>
      <c r="L945" s="163"/>
      <c r="M945" s="163"/>
      <c r="N945" s="177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</row>
    <row r="946">
      <c r="A946" s="163"/>
      <c r="B946" s="163"/>
      <c r="C946" s="177"/>
      <c r="D946" s="177"/>
      <c r="E946" s="163"/>
      <c r="F946" s="163"/>
      <c r="G946" s="163"/>
      <c r="H946" s="163"/>
      <c r="I946" s="177"/>
      <c r="J946" s="163"/>
      <c r="K946" s="163"/>
      <c r="L946" s="163"/>
      <c r="M946" s="163"/>
      <c r="N946" s="177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</row>
    <row r="947">
      <c r="A947" s="163"/>
      <c r="B947" s="163"/>
      <c r="C947" s="177"/>
      <c r="D947" s="177"/>
      <c r="E947" s="163"/>
      <c r="F947" s="163"/>
      <c r="G947" s="163"/>
      <c r="H947" s="163"/>
      <c r="I947" s="177"/>
      <c r="J947" s="163"/>
      <c r="K947" s="163"/>
      <c r="L947" s="163"/>
      <c r="M947" s="163"/>
      <c r="N947" s="177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</row>
    <row r="948">
      <c r="A948" s="163"/>
      <c r="B948" s="163"/>
      <c r="C948" s="177"/>
      <c r="D948" s="177"/>
      <c r="E948" s="163"/>
      <c r="F948" s="163"/>
      <c r="G948" s="163"/>
      <c r="H948" s="163"/>
      <c r="I948" s="177"/>
      <c r="J948" s="163"/>
      <c r="K948" s="163"/>
      <c r="L948" s="163"/>
      <c r="M948" s="163"/>
      <c r="N948" s="177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</row>
    <row r="949">
      <c r="A949" s="163"/>
      <c r="B949" s="163"/>
      <c r="C949" s="177"/>
      <c r="D949" s="177"/>
      <c r="E949" s="163"/>
      <c r="F949" s="163"/>
      <c r="G949" s="163"/>
      <c r="H949" s="163"/>
      <c r="I949" s="177"/>
      <c r="J949" s="163"/>
      <c r="K949" s="163"/>
      <c r="L949" s="163"/>
      <c r="M949" s="163"/>
      <c r="N949" s="177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</row>
    <row r="950">
      <c r="A950" s="163"/>
      <c r="B950" s="163"/>
      <c r="C950" s="177"/>
      <c r="D950" s="177"/>
      <c r="E950" s="163"/>
      <c r="F950" s="163"/>
      <c r="G950" s="163"/>
      <c r="H950" s="163"/>
      <c r="I950" s="177"/>
      <c r="J950" s="163"/>
      <c r="K950" s="163"/>
      <c r="L950" s="163"/>
      <c r="M950" s="163"/>
      <c r="N950" s="177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</row>
    <row r="951">
      <c r="A951" s="163"/>
      <c r="B951" s="163"/>
      <c r="C951" s="177"/>
      <c r="D951" s="177"/>
      <c r="E951" s="163"/>
      <c r="F951" s="163"/>
      <c r="G951" s="163"/>
      <c r="H951" s="163"/>
      <c r="I951" s="177"/>
      <c r="J951" s="163"/>
      <c r="K951" s="163"/>
      <c r="L951" s="163"/>
      <c r="M951" s="163"/>
      <c r="N951" s="177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</row>
    <row r="952">
      <c r="A952" s="163"/>
      <c r="B952" s="163"/>
      <c r="C952" s="177"/>
      <c r="D952" s="177"/>
      <c r="E952" s="163"/>
      <c r="F952" s="163"/>
      <c r="G952" s="163"/>
      <c r="H952" s="163"/>
      <c r="I952" s="177"/>
      <c r="J952" s="163"/>
      <c r="K952" s="163"/>
      <c r="L952" s="163"/>
      <c r="M952" s="163"/>
      <c r="N952" s="177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</row>
    <row r="953">
      <c r="A953" s="163"/>
      <c r="B953" s="163"/>
      <c r="C953" s="177"/>
      <c r="D953" s="177"/>
      <c r="E953" s="163"/>
      <c r="F953" s="163"/>
      <c r="G953" s="163"/>
      <c r="H953" s="163"/>
      <c r="I953" s="177"/>
      <c r="J953" s="163"/>
      <c r="K953" s="163"/>
      <c r="L953" s="163"/>
      <c r="M953" s="163"/>
      <c r="N953" s="177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</row>
    <row r="954">
      <c r="A954" s="163"/>
      <c r="B954" s="163"/>
      <c r="C954" s="177"/>
      <c r="D954" s="177"/>
      <c r="E954" s="163"/>
      <c r="F954" s="163"/>
      <c r="G954" s="163"/>
      <c r="H954" s="163"/>
      <c r="I954" s="177"/>
      <c r="J954" s="163"/>
      <c r="K954" s="163"/>
      <c r="L954" s="163"/>
      <c r="M954" s="163"/>
      <c r="N954" s="177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</row>
    <row r="955">
      <c r="A955" s="163"/>
      <c r="B955" s="163"/>
      <c r="C955" s="177"/>
      <c r="D955" s="177"/>
      <c r="E955" s="163"/>
      <c r="F955" s="163"/>
      <c r="G955" s="163"/>
      <c r="H955" s="163"/>
      <c r="I955" s="177"/>
      <c r="J955" s="163"/>
      <c r="K955" s="163"/>
      <c r="L955" s="163"/>
      <c r="M955" s="163"/>
      <c r="N955" s="177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</row>
    <row r="956">
      <c r="A956" s="163"/>
      <c r="B956" s="163"/>
      <c r="C956" s="177"/>
      <c r="D956" s="177"/>
      <c r="E956" s="163"/>
      <c r="F956" s="163"/>
      <c r="G956" s="163"/>
      <c r="H956" s="163"/>
      <c r="I956" s="177"/>
      <c r="J956" s="163"/>
      <c r="K956" s="163"/>
      <c r="L956" s="163"/>
      <c r="M956" s="163"/>
      <c r="N956" s="177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</row>
    <row r="957">
      <c r="A957" s="163"/>
      <c r="B957" s="163"/>
      <c r="C957" s="177"/>
      <c r="D957" s="177"/>
      <c r="E957" s="163"/>
      <c r="F957" s="163"/>
      <c r="G957" s="163"/>
      <c r="H957" s="163"/>
      <c r="I957" s="177"/>
      <c r="J957" s="163"/>
      <c r="K957" s="163"/>
      <c r="L957" s="163"/>
      <c r="M957" s="163"/>
      <c r="N957" s="177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</row>
    <row r="958">
      <c r="A958" s="163"/>
      <c r="B958" s="163"/>
      <c r="C958" s="177"/>
      <c r="D958" s="177"/>
      <c r="E958" s="163"/>
      <c r="F958" s="163"/>
      <c r="G958" s="163"/>
      <c r="H958" s="163"/>
      <c r="I958" s="177"/>
      <c r="J958" s="163"/>
      <c r="K958" s="163"/>
      <c r="L958" s="163"/>
      <c r="M958" s="163"/>
      <c r="N958" s="177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</row>
    <row r="959">
      <c r="A959" s="163"/>
      <c r="B959" s="163"/>
      <c r="C959" s="177"/>
      <c r="D959" s="177"/>
      <c r="E959" s="163"/>
      <c r="F959" s="163"/>
      <c r="G959" s="163"/>
      <c r="H959" s="163"/>
      <c r="I959" s="177"/>
      <c r="J959" s="163"/>
      <c r="K959" s="163"/>
      <c r="L959" s="163"/>
      <c r="M959" s="163"/>
      <c r="N959" s="177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</row>
    <row r="960">
      <c r="A960" s="163"/>
      <c r="B960" s="163"/>
      <c r="C960" s="177"/>
      <c r="D960" s="177"/>
      <c r="E960" s="163"/>
      <c r="F960" s="163"/>
      <c r="G960" s="163"/>
      <c r="H960" s="163"/>
      <c r="I960" s="177"/>
      <c r="J960" s="163"/>
      <c r="K960" s="163"/>
      <c r="L960" s="163"/>
      <c r="M960" s="163"/>
      <c r="N960" s="177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</row>
    <row r="961">
      <c r="A961" s="163"/>
      <c r="B961" s="163"/>
      <c r="C961" s="177"/>
      <c r="D961" s="177"/>
      <c r="E961" s="163"/>
      <c r="F961" s="163"/>
      <c r="G961" s="163"/>
      <c r="H961" s="163"/>
      <c r="I961" s="177"/>
      <c r="J961" s="163"/>
      <c r="K961" s="163"/>
      <c r="L961" s="163"/>
      <c r="M961" s="163"/>
      <c r="N961" s="177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</row>
    <row r="962">
      <c r="A962" s="163"/>
      <c r="B962" s="163"/>
      <c r="C962" s="177"/>
      <c r="D962" s="177"/>
      <c r="E962" s="163"/>
      <c r="F962" s="163"/>
      <c r="G962" s="163"/>
      <c r="H962" s="163"/>
      <c r="I962" s="177"/>
      <c r="J962" s="163"/>
      <c r="K962" s="163"/>
      <c r="L962" s="163"/>
      <c r="M962" s="163"/>
      <c r="N962" s="177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</row>
    <row r="963">
      <c r="A963" s="163"/>
      <c r="B963" s="163"/>
      <c r="C963" s="177"/>
      <c r="D963" s="177"/>
      <c r="E963" s="163"/>
      <c r="F963" s="163"/>
      <c r="G963" s="163"/>
      <c r="H963" s="163"/>
      <c r="I963" s="177"/>
      <c r="J963" s="163"/>
      <c r="K963" s="163"/>
      <c r="L963" s="163"/>
      <c r="M963" s="163"/>
      <c r="N963" s="177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</row>
    <row r="964">
      <c r="A964" s="163"/>
      <c r="B964" s="163"/>
      <c r="C964" s="177"/>
      <c r="D964" s="177"/>
      <c r="E964" s="163"/>
      <c r="F964" s="163"/>
      <c r="G964" s="163"/>
      <c r="H964" s="163"/>
      <c r="I964" s="177"/>
      <c r="J964" s="163"/>
      <c r="K964" s="163"/>
      <c r="L964" s="163"/>
      <c r="M964" s="163"/>
      <c r="N964" s="177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</row>
    <row r="965">
      <c r="A965" s="163"/>
      <c r="B965" s="163"/>
      <c r="C965" s="177"/>
      <c r="D965" s="177"/>
      <c r="E965" s="163"/>
      <c r="F965" s="163"/>
      <c r="G965" s="163"/>
      <c r="H965" s="163"/>
      <c r="I965" s="177"/>
      <c r="J965" s="163"/>
      <c r="K965" s="163"/>
      <c r="L965" s="163"/>
      <c r="M965" s="163"/>
      <c r="N965" s="177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</row>
    <row r="966">
      <c r="A966" s="163"/>
      <c r="B966" s="163"/>
      <c r="C966" s="177"/>
      <c r="D966" s="177"/>
      <c r="E966" s="163"/>
      <c r="F966" s="163"/>
      <c r="G966" s="163"/>
      <c r="H966" s="163"/>
      <c r="I966" s="177"/>
      <c r="J966" s="163"/>
      <c r="K966" s="163"/>
      <c r="L966" s="163"/>
      <c r="M966" s="163"/>
      <c r="N966" s="177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</row>
    <row r="967">
      <c r="A967" s="163"/>
      <c r="B967" s="163"/>
      <c r="C967" s="177"/>
      <c r="D967" s="177"/>
      <c r="E967" s="163"/>
      <c r="F967" s="163"/>
      <c r="G967" s="163"/>
      <c r="H967" s="163"/>
      <c r="I967" s="177"/>
      <c r="J967" s="163"/>
      <c r="K967" s="163"/>
      <c r="L967" s="163"/>
      <c r="M967" s="163"/>
      <c r="N967" s="177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</row>
    <row r="968">
      <c r="A968" s="163"/>
      <c r="B968" s="163"/>
      <c r="C968" s="177"/>
      <c r="D968" s="177"/>
      <c r="E968" s="163"/>
      <c r="F968" s="163"/>
      <c r="G968" s="163"/>
      <c r="H968" s="163"/>
      <c r="I968" s="177"/>
      <c r="J968" s="163"/>
      <c r="K968" s="163"/>
      <c r="L968" s="163"/>
      <c r="M968" s="163"/>
      <c r="N968" s="177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</row>
    <row r="969">
      <c r="A969" s="163"/>
      <c r="B969" s="163"/>
      <c r="C969" s="177"/>
      <c r="D969" s="177"/>
      <c r="E969" s="163"/>
      <c r="F969" s="163"/>
      <c r="G969" s="163"/>
      <c r="H969" s="163"/>
      <c r="I969" s="177"/>
      <c r="J969" s="163"/>
      <c r="K969" s="163"/>
      <c r="L969" s="163"/>
      <c r="M969" s="163"/>
      <c r="N969" s="177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</row>
    <row r="970">
      <c r="A970" s="163"/>
      <c r="B970" s="163"/>
      <c r="C970" s="177"/>
      <c r="D970" s="177"/>
      <c r="E970" s="163"/>
      <c r="F970" s="163"/>
      <c r="G970" s="163"/>
      <c r="H970" s="163"/>
      <c r="I970" s="177"/>
      <c r="J970" s="163"/>
      <c r="K970" s="163"/>
      <c r="L970" s="163"/>
      <c r="M970" s="163"/>
      <c r="N970" s="177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</row>
    <row r="971">
      <c r="A971" s="163"/>
      <c r="B971" s="163"/>
      <c r="C971" s="177"/>
      <c r="D971" s="177"/>
      <c r="E971" s="163"/>
      <c r="F971" s="163"/>
      <c r="G971" s="163"/>
      <c r="H971" s="163"/>
      <c r="I971" s="177"/>
      <c r="J971" s="163"/>
      <c r="K971" s="163"/>
      <c r="L971" s="163"/>
      <c r="M971" s="163"/>
      <c r="N971" s="177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</row>
    <row r="972">
      <c r="A972" s="163"/>
      <c r="B972" s="163"/>
      <c r="C972" s="177"/>
      <c r="D972" s="177"/>
      <c r="E972" s="163"/>
      <c r="F972" s="163"/>
      <c r="G972" s="163"/>
      <c r="H972" s="163"/>
      <c r="I972" s="177"/>
      <c r="J972" s="163"/>
      <c r="K972" s="163"/>
      <c r="L972" s="163"/>
      <c r="M972" s="163"/>
      <c r="N972" s="177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</row>
    <row r="973">
      <c r="A973" s="163"/>
      <c r="B973" s="163"/>
      <c r="C973" s="177"/>
      <c r="D973" s="177"/>
      <c r="E973" s="163"/>
      <c r="F973" s="163"/>
      <c r="G973" s="163"/>
      <c r="H973" s="163"/>
      <c r="I973" s="177"/>
      <c r="J973" s="163"/>
      <c r="K973" s="163"/>
      <c r="L973" s="163"/>
      <c r="M973" s="163"/>
      <c r="N973" s="177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</row>
    <row r="974">
      <c r="A974" s="163"/>
      <c r="B974" s="163"/>
      <c r="C974" s="177"/>
      <c r="D974" s="177"/>
      <c r="E974" s="163"/>
      <c r="F974" s="163"/>
      <c r="G974" s="163"/>
      <c r="H974" s="163"/>
      <c r="I974" s="177"/>
      <c r="J974" s="163"/>
      <c r="K974" s="163"/>
      <c r="L974" s="163"/>
      <c r="M974" s="163"/>
      <c r="N974" s="177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</row>
    <row r="975">
      <c r="A975" s="163"/>
      <c r="B975" s="163"/>
      <c r="C975" s="177"/>
      <c r="D975" s="177"/>
      <c r="E975" s="163"/>
      <c r="F975" s="163"/>
      <c r="G975" s="163"/>
      <c r="H975" s="163"/>
      <c r="I975" s="177"/>
      <c r="J975" s="163"/>
      <c r="K975" s="163"/>
      <c r="L975" s="163"/>
      <c r="M975" s="163"/>
      <c r="N975" s="177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</row>
    <row r="976">
      <c r="A976" s="163"/>
      <c r="B976" s="163"/>
      <c r="C976" s="177"/>
      <c r="D976" s="177"/>
      <c r="E976" s="163"/>
      <c r="F976" s="163"/>
      <c r="G976" s="163"/>
      <c r="H976" s="163"/>
      <c r="I976" s="177"/>
      <c r="J976" s="163"/>
      <c r="K976" s="163"/>
      <c r="L976" s="163"/>
      <c r="M976" s="163"/>
      <c r="N976" s="177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</row>
    <row r="977">
      <c r="A977" s="163"/>
      <c r="B977" s="163"/>
      <c r="C977" s="177"/>
      <c r="D977" s="177"/>
      <c r="E977" s="163"/>
      <c r="F977" s="163"/>
      <c r="G977" s="163"/>
      <c r="H977" s="163"/>
      <c r="I977" s="177"/>
      <c r="J977" s="163"/>
      <c r="K977" s="163"/>
      <c r="L977" s="163"/>
      <c r="M977" s="163"/>
      <c r="N977" s="177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</row>
    <row r="978">
      <c r="A978" s="163"/>
      <c r="B978" s="163"/>
      <c r="C978" s="177"/>
      <c r="D978" s="177"/>
      <c r="E978" s="163"/>
      <c r="F978" s="163"/>
      <c r="G978" s="163"/>
      <c r="H978" s="163"/>
      <c r="I978" s="177"/>
      <c r="J978" s="163"/>
      <c r="K978" s="163"/>
      <c r="L978" s="163"/>
      <c r="M978" s="163"/>
      <c r="N978" s="177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</row>
    <row r="979">
      <c r="A979" s="163"/>
      <c r="B979" s="163"/>
      <c r="C979" s="177"/>
      <c r="D979" s="177"/>
      <c r="E979" s="163"/>
      <c r="F979" s="163"/>
      <c r="G979" s="163"/>
      <c r="H979" s="163"/>
      <c r="I979" s="177"/>
      <c r="J979" s="163"/>
      <c r="K979" s="163"/>
      <c r="L979" s="163"/>
      <c r="M979" s="163"/>
      <c r="N979" s="177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</row>
    <row r="980">
      <c r="A980" s="163"/>
      <c r="B980" s="163"/>
      <c r="C980" s="177"/>
      <c r="D980" s="177"/>
      <c r="E980" s="163"/>
      <c r="F980" s="163"/>
      <c r="G980" s="163"/>
      <c r="H980" s="163"/>
      <c r="I980" s="177"/>
      <c r="J980" s="163"/>
      <c r="K980" s="163"/>
      <c r="L980" s="163"/>
      <c r="M980" s="163"/>
      <c r="N980" s="177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</row>
    <row r="981">
      <c r="A981" s="163"/>
      <c r="B981" s="163"/>
      <c r="C981" s="177"/>
      <c r="D981" s="177"/>
      <c r="E981" s="163"/>
      <c r="F981" s="163"/>
      <c r="G981" s="163"/>
      <c r="H981" s="163"/>
      <c r="I981" s="177"/>
      <c r="J981" s="163"/>
      <c r="K981" s="163"/>
      <c r="L981" s="163"/>
      <c r="M981" s="163"/>
      <c r="N981" s="177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</row>
    <row r="982">
      <c r="A982" s="163"/>
      <c r="B982" s="163"/>
      <c r="C982" s="177"/>
      <c r="D982" s="177"/>
      <c r="E982" s="163"/>
      <c r="F982" s="163"/>
      <c r="G982" s="163"/>
      <c r="H982" s="163"/>
      <c r="I982" s="177"/>
      <c r="J982" s="163"/>
      <c r="K982" s="163"/>
      <c r="L982" s="163"/>
      <c r="M982" s="163"/>
      <c r="N982" s="177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</row>
    <row r="983">
      <c r="A983" s="163"/>
      <c r="B983" s="163"/>
      <c r="C983" s="177"/>
      <c r="D983" s="177"/>
      <c r="E983" s="163"/>
      <c r="F983" s="163"/>
      <c r="G983" s="163"/>
      <c r="H983" s="163"/>
      <c r="I983" s="177"/>
      <c r="J983" s="163"/>
      <c r="K983" s="163"/>
      <c r="L983" s="163"/>
      <c r="M983" s="163"/>
      <c r="N983" s="177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</row>
    <row r="984">
      <c r="A984" s="163"/>
      <c r="B984" s="163"/>
      <c r="C984" s="177"/>
      <c r="D984" s="177"/>
      <c r="E984" s="163"/>
      <c r="F984" s="163"/>
      <c r="G984" s="163"/>
      <c r="H984" s="163"/>
      <c r="I984" s="177"/>
      <c r="J984" s="163"/>
      <c r="K984" s="163"/>
      <c r="L984" s="163"/>
      <c r="M984" s="163"/>
      <c r="N984" s="177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</row>
    <row r="985">
      <c r="A985" s="163"/>
      <c r="B985" s="163"/>
      <c r="C985" s="177"/>
      <c r="D985" s="177"/>
      <c r="E985" s="163"/>
      <c r="F985" s="163"/>
      <c r="G985" s="163"/>
      <c r="H985" s="163"/>
      <c r="I985" s="177"/>
      <c r="J985" s="163"/>
      <c r="K985" s="163"/>
      <c r="L985" s="163"/>
      <c r="M985" s="163"/>
      <c r="N985" s="177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</row>
    <row r="986">
      <c r="A986" s="163"/>
      <c r="B986" s="163"/>
      <c r="C986" s="177"/>
      <c r="D986" s="177"/>
      <c r="E986" s="163"/>
      <c r="F986" s="163"/>
      <c r="G986" s="163"/>
      <c r="H986" s="163"/>
      <c r="I986" s="177"/>
      <c r="J986" s="163"/>
      <c r="K986" s="163"/>
      <c r="L986" s="163"/>
      <c r="M986" s="163"/>
      <c r="N986" s="177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</row>
    <row r="987">
      <c r="A987" s="163"/>
      <c r="B987" s="163"/>
      <c r="C987" s="177"/>
      <c r="D987" s="177"/>
      <c r="E987" s="163"/>
      <c r="F987" s="163"/>
      <c r="G987" s="163"/>
      <c r="H987" s="163"/>
      <c r="I987" s="177"/>
      <c r="J987" s="163"/>
      <c r="K987" s="163"/>
      <c r="L987" s="163"/>
      <c r="M987" s="163"/>
      <c r="N987" s="177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</row>
    <row r="988">
      <c r="A988" s="163"/>
      <c r="B988" s="163"/>
      <c r="C988" s="177"/>
      <c r="D988" s="177"/>
      <c r="E988" s="163"/>
      <c r="F988" s="163"/>
      <c r="G988" s="163"/>
      <c r="H988" s="163"/>
      <c r="I988" s="177"/>
      <c r="J988" s="163"/>
      <c r="K988" s="163"/>
      <c r="L988" s="163"/>
      <c r="M988" s="163"/>
      <c r="N988" s="177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</row>
    <row r="989">
      <c r="A989" s="163"/>
      <c r="B989" s="163"/>
      <c r="C989" s="177"/>
      <c r="D989" s="177"/>
      <c r="E989" s="163"/>
      <c r="F989" s="163"/>
      <c r="G989" s="163"/>
      <c r="H989" s="163"/>
      <c r="I989" s="177"/>
      <c r="J989" s="163"/>
      <c r="K989" s="163"/>
      <c r="L989" s="163"/>
      <c r="M989" s="163"/>
      <c r="N989" s="177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</row>
    <row r="990">
      <c r="A990" s="163"/>
      <c r="B990" s="163"/>
      <c r="C990" s="177"/>
      <c r="D990" s="177"/>
      <c r="E990" s="163"/>
      <c r="F990" s="163"/>
      <c r="G990" s="163"/>
      <c r="H990" s="163"/>
      <c r="I990" s="177"/>
      <c r="J990" s="163"/>
      <c r="K990" s="163"/>
      <c r="L990" s="163"/>
      <c r="M990" s="163"/>
      <c r="N990" s="177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</row>
    <row r="991">
      <c r="A991" s="163"/>
      <c r="B991" s="163"/>
      <c r="C991" s="177"/>
      <c r="D991" s="177"/>
      <c r="E991" s="163"/>
      <c r="F991" s="163"/>
      <c r="G991" s="163"/>
      <c r="H991" s="163"/>
      <c r="I991" s="177"/>
      <c r="J991" s="163"/>
      <c r="K991" s="163"/>
      <c r="L991" s="163"/>
      <c r="M991" s="163"/>
      <c r="N991" s="177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</row>
    <row r="992">
      <c r="A992" s="163"/>
      <c r="B992" s="163"/>
      <c r="C992" s="177"/>
      <c r="D992" s="177"/>
      <c r="E992" s="163"/>
      <c r="F992" s="163"/>
      <c r="G992" s="163"/>
      <c r="H992" s="163"/>
      <c r="I992" s="177"/>
      <c r="J992" s="163"/>
      <c r="K992" s="163"/>
      <c r="L992" s="163"/>
      <c r="M992" s="163"/>
      <c r="N992" s="177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</row>
    <row r="993">
      <c r="A993" s="163"/>
      <c r="B993" s="163"/>
      <c r="C993" s="177"/>
      <c r="D993" s="177"/>
      <c r="E993" s="163"/>
      <c r="F993" s="163"/>
      <c r="G993" s="163"/>
      <c r="H993" s="163"/>
      <c r="I993" s="177"/>
      <c r="J993" s="163"/>
      <c r="K993" s="163"/>
      <c r="L993" s="163"/>
      <c r="M993" s="163"/>
      <c r="N993" s="177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</row>
    <row r="994">
      <c r="A994" s="163"/>
      <c r="B994" s="163"/>
      <c r="C994" s="177"/>
      <c r="D994" s="177"/>
      <c r="E994" s="163"/>
      <c r="F994" s="163"/>
      <c r="G994" s="163"/>
      <c r="H994" s="163"/>
      <c r="I994" s="177"/>
      <c r="J994" s="163"/>
      <c r="K994" s="163"/>
      <c r="L994" s="163"/>
      <c r="M994" s="163"/>
      <c r="N994" s="177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</row>
    <row r="995">
      <c r="A995" s="163"/>
      <c r="B995" s="163"/>
      <c r="C995" s="177"/>
      <c r="D995" s="177"/>
      <c r="E995" s="163"/>
      <c r="F995" s="163"/>
      <c r="G995" s="163"/>
      <c r="H995" s="163"/>
      <c r="I995" s="177"/>
      <c r="J995" s="163"/>
      <c r="K995" s="163"/>
      <c r="L995" s="163"/>
      <c r="M995" s="163"/>
      <c r="N995" s="177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</row>
    <row r="996">
      <c r="A996" s="163"/>
      <c r="B996" s="163"/>
      <c r="C996" s="177"/>
      <c r="D996" s="177"/>
      <c r="E996" s="163"/>
      <c r="F996" s="163"/>
      <c r="G996" s="163"/>
      <c r="H996" s="163"/>
      <c r="I996" s="177"/>
      <c r="J996" s="163"/>
      <c r="K996" s="163"/>
      <c r="L996" s="163"/>
      <c r="M996" s="163"/>
      <c r="N996" s="177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</row>
    <row r="997">
      <c r="A997" s="163"/>
      <c r="B997" s="163"/>
      <c r="C997" s="177"/>
      <c r="D997" s="177"/>
      <c r="E997" s="163"/>
      <c r="F997" s="163"/>
      <c r="G997" s="163"/>
      <c r="H997" s="163"/>
      <c r="I997" s="177"/>
      <c r="J997" s="163"/>
      <c r="K997" s="163"/>
      <c r="L997" s="163"/>
      <c r="M997" s="163"/>
      <c r="N997" s="177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</row>
    <row r="998">
      <c r="A998" s="163"/>
      <c r="B998" s="163"/>
      <c r="C998" s="177"/>
      <c r="D998" s="177"/>
      <c r="E998" s="163"/>
      <c r="F998" s="163"/>
      <c r="G998" s="163"/>
      <c r="H998" s="163"/>
      <c r="I998" s="177"/>
      <c r="J998" s="163"/>
      <c r="K998" s="163"/>
      <c r="L998" s="163"/>
      <c r="M998" s="163"/>
      <c r="N998" s="177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</row>
    <row r="999">
      <c r="A999" s="163"/>
      <c r="B999" s="163"/>
      <c r="C999" s="177"/>
      <c r="D999" s="177"/>
      <c r="E999" s="163"/>
      <c r="F999" s="163"/>
      <c r="G999" s="163"/>
      <c r="H999" s="163"/>
      <c r="I999" s="177"/>
      <c r="J999" s="163"/>
      <c r="K999" s="163"/>
      <c r="L999" s="163"/>
      <c r="M999" s="163"/>
      <c r="N999" s="177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</row>
    <row r="1000">
      <c r="A1000" s="163"/>
      <c r="B1000" s="163"/>
      <c r="C1000" s="177"/>
      <c r="D1000" s="177"/>
      <c r="E1000" s="163"/>
      <c r="F1000" s="163"/>
      <c r="G1000" s="163"/>
      <c r="H1000" s="163"/>
      <c r="I1000" s="177"/>
      <c r="J1000" s="163"/>
      <c r="K1000" s="163"/>
      <c r="L1000" s="163"/>
      <c r="M1000" s="163"/>
      <c r="N1000" s="177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</row>
    <row r="1001">
      <c r="A1001" s="163"/>
      <c r="B1001" s="163"/>
      <c r="C1001" s="177"/>
      <c r="D1001" s="177"/>
      <c r="E1001" s="163"/>
      <c r="F1001" s="163"/>
      <c r="G1001" s="163"/>
      <c r="H1001" s="163"/>
      <c r="I1001" s="177"/>
      <c r="J1001" s="163"/>
      <c r="K1001" s="163"/>
      <c r="L1001" s="163"/>
      <c r="M1001" s="163"/>
      <c r="N1001" s="177"/>
      <c r="O1001" s="163"/>
      <c r="P1001" s="163"/>
      <c r="Q1001" s="163"/>
      <c r="R1001" s="163"/>
      <c r="S1001" s="163"/>
      <c r="T1001" s="163"/>
      <c r="U1001" s="163"/>
      <c r="V1001" s="163"/>
      <c r="W1001" s="163"/>
      <c r="X1001" s="163"/>
      <c r="Y1001" s="163"/>
      <c r="Z1001" s="163"/>
      <c r="AA1001" s="163"/>
    </row>
    <row r="1002">
      <c r="A1002" s="163"/>
      <c r="B1002" s="163"/>
      <c r="C1002" s="177"/>
      <c r="D1002" s="177"/>
      <c r="E1002" s="163"/>
      <c r="F1002" s="163"/>
      <c r="G1002" s="163"/>
      <c r="H1002" s="163"/>
      <c r="I1002" s="177"/>
      <c r="J1002" s="163"/>
      <c r="K1002" s="163"/>
      <c r="L1002" s="163"/>
      <c r="M1002" s="163"/>
      <c r="N1002" s="177"/>
      <c r="O1002" s="163"/>
      <c r="P1002" s="163"/>
      <c r="Q1002" s="163"/>
      <c r="R1002" s="163"/>
      <c r="S1002" s="163"/>
      <c r="T1002" s="163"/>
      <c r="U1002" s="163"/>
      <c r="V1002" s="163"/>
      <c r="W1002" s="163"/>
      <c r="X1002" s="163"/>
      <c r="Y1002" s="163"/>
      <c r="Z1002" s="163"/>
      <c r="AA1002" s="163"/>
    </row>
    <row r="1003">
      <c r="A1003" s="163"/>
      <c r="B1003" s="163"/>
      <c r="C1003" s="177"/>
      <c r="D1003" s="177"/>
      <c r="E1003" s="163"/>
      <c r="F1003" s="163"/>
      <c r="G1003" s="163"/>
      <c r="H1003" s="163"/>
      <c r="I1003" s="177"/>
      <c r="J1003" s="163"/>
      <c r="K1003" s="163"/>
      <c r="L1003" s="163"/>
      <c r="M1003" s="163"/>
      <c r="N1003" s="177"/>
      <c r="O1003" s="163"/>
      <c r="P1003" s="163"/>
      <c r="Q1003" s="163"/>
      <c r="R1003" s="163"/>
      <c r="S1003" s="163"/>
      <c r="T1003" s="163"/>
      <c r="U1003" s="163"/>
      <c r="V1003" s="163"/>
      <c r="W1003" s="163"/>
      <c r="X1003" s="163"/>
      <c r="Y1003" s="163"/>
      <c r="Z1003" s="163"/>
      <c r="AA1003" s="163"/>
    </row>
    <row r="1004">
      <c r="A1004" s="163"/>
      <c r="B1004" s="163"/>
      <c r="C1004" s="177"/>
      <c r="D1004" s="177"/>
      <c r="E1004" s="163"/>
      <c r="F1004" s="163"/>
      <c r="G1004" s="163"/>
      <c r="H1004" s="163"/>
      <c r="I1004" s="177"/>
      <c r="J1004" s="163"/>
      <c r="K1004" s="163"/>
      <c r="L1004" s="163"/>
      <c r="M1004" s="163"/>
      <c r="N1004" s="177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  <c r="Y1004" s="163"/>
      <c r="Z1004" s="163"/>
      <c r="AA1004" s="163"/>
    </row>
    <row r="1005">
      <c r="A1005" s="163"/>
      <c r="B1005" s="163"/>
      <c r="C1005" s="177"/>
      <c r="D1005" s="177"/>
      <c r="E1005" s="163"/>
      <c r="F1005" s="163"/>
      <c r="G1005" s="163"/>
      <c r="H1005" s="163"/>
      <c r="I1005" s="177"/>
      <c r="J1005" s="163"/>
      <c r="K1005" s="163"/>
      <c r="L1005" s="163"/>
      <c r="M1005" s="163"/>
      <c r="N1005" s="177"/>
      <c r="O1005" s="163"/>
      <c r="P1005" s="163"/>
      <c r="Q1005" s="163"/>
      <c r="R1005" s="163"/>
      <c r="S1005" s="163"/>
      <c r="T1005" s="163"/>
      <c r="U1005" s="163"/>
      <c r="V1005" s="163"/>
      <c r="W1005" s="163"/>
      <c r="X1005" s="163"/>
      <c r="Y1005" s="163"/>
      <c r="Z1005" s="163"/>
      <c r="AA1005" s="163"/>
    </row>
    <row r="1006">
      <c r="A1006" s="163"/>
      <c r="B1006" s="163"/>
      <c r="C1006" s="177"/>
      <c r="D1006" s="177"/>
      <c r="E1006" s="163"/>
      <c r="F1006" s="163"/>
      <c r="G1006" s="163"/>
      <c r="H1006" s="163"/>
      <c r="I1006" s="177"/>
      <c r="J1006" s="163"/>
      <c r="K1006" s="163"/>
      <c r="L1006" s="163"/>
      <c r="M1006" s="163"/>
      <c r="N1006" s="177"/>
      <c r="O1006" s="163"/>
      <c r="P1006" s="163"/>
      <c r="Q1006" s="163"/>
      <c r="R1006" s="163"/>
      <c r="S1006" s="163"/>
      <c r="T1006" s="163"/>
      <c r="U1006" s="163"/>
      <c r="V1006" s="163"/>
      <c r="W1006" s="163"/>
      <c r="X1006" s="163"/>
      <c r="Y1006" s="163"/>
      <c r="Z1006" s="163"/>
      <c r="AA1006" s="163"/>
    </row>
  </sheetData>
  <drawing r:id="rId1"/>
  <tableParts count="12"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5496"/>
    <pageSetUpPr/>
  </sheetPr>
  <sheetViews>
    <sheetView workbookViewId="0"/>
  </sheetViews>
  <sheetFormatPr customHeight="1" defaultColWidth="14.43" defaultRowHeight="15.0"/>
  <cols>
    <col customWidth="1" min="1" max="1" width="38.29"/>
    <col customWidth="1" min="2" max="13" width="11.71"/>
    <col customWidth="1" min="14" max="14" width="10.43"/>
    <col customWidth="1" min="15" max="15" width="33.29"/>
    <col customWidth="1" min="16" max="16" width="14.71"/>
    <col customWidth="1" min="17" max="26" width="11.29"/>
  </cols>
  <sheetData>
    <row r="1" ht="14.25" customHeight="1">
      <c r="M1" s="12"/>
      <c r="N1" s="12"/>
    </row>
    <row r="2" ht="14.25" customHeight="1">
      <c r="C2" s="218" t="s">
        <v>626</v>
      </c>
      <c r="D2" s="218" t="s">
        <v>627</v>
      </c>
      <c r="E2" s="218" t="s">
        <v>628</v>
      </c>
      <c r="F2" s="218" t="s">
        <v>629</v>
      </c>
      <c r="G2" s="218" t="s">
        <v>630</v>
      </c>
      <c r="I2" s="116">
        <f>IF(MONTH(TODAY())=1,1,MONTH(TODAY())+1)</f>
        <v>11</v>
      </c>
      <c r="K2" s="219" t="s">
        <v>631</v>
      </c>
      <c r="L2" s="220" t="s">
        <v>632</v>
      </c>
      <c r="M2" s="220" t="s">
        <v>633</v>
      </c>
      <c r="N2" s="12"/>
    </row>
    <row r="3" ht="14.25" customHeight="1">
      <c r="A3" s="221">
        <v>1.0</v>
      </c>
      <c r="B3" s="222" t="s">
        <v>634</v>
      </c>
      <c r="C3" s="223">
        <f>SUM(Jan!$AQ$4,Jan!$AQ$5,Jan!$AQ$6)/(Jan!$AQ$14-Jan!$AQ$9)</f>
        <v>0.6014492754</v>
      </c>
      <c r="D3" s="223">
        <f>Jan!$AQ$7/(Jan!$AQ$14-Jan!$AQ$9)</f>
        <v>0.1449275362</v>
      </c>
      <c r="E3" s="223">
        <f>Jan!$AQ$10/(Jan!$AQ$14-Jan!$AQ$9)</f>
        <v>0.115942029</v>
      </c>
      <c r="F3" s="223">
        <f>Jan!$AL$21</f>
        <v>0.1233766234</v>
      </c>
      <c r="G3" s="223">
        <f t="shared" ref="G3:G14" si="1">1-SUM(C3:F3)</f>
        <v>0.01430453604</v>
      </c>
      <c r="J3" s="222" t="s">
        <v>634</v>
      </c>
      <c r="K3" s="223">
        <f t="shared" ref="K3:K14" si="2">SUM(C3:F3)</f>
        <v>0.985695464</v>
      </c>
      <c r="L3" s="223">
        <f t="shared" ref="L3:L14" si="3">SUM(C3:D3)</f>
        <v>0.7463768116</v>
      </c>
      <c r="M3" s="223">
        <f>K3</f>
        <v>0.985695464</v>
      </c>
      <c r="N3" s="12"/>
    </row>
    <row r="4" ht="14.25" customHeight="1">
      <c r="A4" s="221">
        <v>2.0</v>
      </c>
      <c r="B4" s="222" t="s">
        <v>635</v>
      </c>
      <c r="C4" s="223">
        <f>SUM(Fev!$AQ$4,Fev!$AQ$5,Fev!$AQ$6)/(Fev!$AQ$13-Fev!$AQ$9)</f>
        <v>0.606557377</v>
      </c>
      <c r="D4" s="223">
        <f>Fev!$AQ$7/(Fev!$AQ$13-Fev!$AQ$9)</f>
        <v>0.1229508197</v>
      </c>
      <c r="E4" s="223">
        <f>Fev!$AQ$10/(Fev!$AQ$13-Fev!$AQ$9)</f>
        <v>0.02459016393</v>
      </c>
      <c r="F4" s="223">
        <f>Fev!$AL$20</f>
        <v>0.1428571429</v>
      </c>
      <c r="G4" s="223">
        <f t="shared" si="1"/>
        <v>0.1030444965</v>
      </c>
      <c r="J4" s="222" t="s">
        <v>635</v>
      </c>
      <c r="K4" s="223">
        <f t="shared" si="2"/>
        <v>0.8969555035</v>
      </c>
      <c r="L4" s="223">
        <f t="shared" si="3"/>
        <v>0.7295081967</v>
      </c>
      <c r="M4" s="223">
        <f t="shared" ref="M4:M14" si="4">AVERAGE(K$3:K4)</f>
        <v>0.9413254837</v>
      </c>
      <c r="N4" s="12"/>
    </row>
    <row r="5" ht="14.25" customHeight="1">
      <c r="A5" s="221">
        <v>3.0</v>
      </c>
      <c r="B5" s="222" t="s">
        <v>636</v>
      </c>
      <c r="C5" s="223">
        <f>SUM(Mar!$AQ$4,Mar!$AQ$5,Mar!$AQ$6)/(Mar!$AQ$13-Mar!$AQ$9)</f>
        <v>0.5328467153</v>
      </c>
      <c r="D5" s="223">
        <f>Mar!$AQ$7/(Mar!$AQ$13-Mar!$AQ$9)</f>
        <v>0.1094890511</v>
      </c>
      <c r="E5" s="223">
        <f>Mar!$AQ$9/(Mar!$AQ$13-Mar!$AQ$9)</f>
        <v>0.02189781022</v>
      </c>
      <c r="F5" s="223">
        <f>Mar!$AL$21</f>
        <v>0.1428571429</v>
      </c>
      <c r="G5" s="223">
        <f t="shared" si="1"/>
        <v>0.1929092805</v>
      </c>
      <c r="J5" s="222" t="s">
        <v>636</v>
      </c>
      <c r="K5" s="223">
        <f t="shared" si="2"/>
        <v>0.8070907195</v>
      </c>
      <c r="L5" s="223">
        <f t="shared" si="3"/>
        <v>0.6423357664</v>
      </c>
      <c r="M5" s="223">
        <f t="shared" si="4"/>
        <v>0.8965805623</v>
      </c>
      <c r="N5" s="12"/>
    </row>
    <row r="6" ht="14.25" customHeight="1">
      <c r="A6" s="221">
        <v>4.0</v>
      </c>
      <c r="B6" s="222" t="s">
        <v>637</v>
      </c>
      <c r="C6" s="223">
        <f>SUM(Abr!$AQ$4,Abr!$AQ$5,Abr!$AQ$6)/(Abr!$AQ$13-Abr!$AQ$9)</f>
        <v>0.8318584071</v>
      </c>
      <c r="D6" s="223">
        <f>Abr!$AQ$7/(Abr!$AQ$13-Abr!$AQ$9)</f>
        <v>0.06194690265</v>
      </c>
      <c r="E6" s="223">
        <f>Abr!$AQ$9/(Abr!$AQ$13-Abr!$AQ$9)</f>
        <v>0.3628318584</v>
      </c>
      <c r="F6" s="223">
        <f>Abr!$AL$20</f>
        <v>0.01298701299</v>
      </c>
      <c r="G6" s="223">
        <f t="shared" si="1"/>
        <v>-0.2696241811</v>
      </c>
      <c r="J6" s="222" t="s">
        <v>637</v>
      </c>
      <c r="K6" s="223">
        <f t="shared" si="2"/>
        <v>1.269624181</v>
      </c>
      <c r="L6" s="223">
        <f t="shared" si="3"/>
        <v>0.8938053097</v>
      </c>
      <c r="M6" s="223">
        <f t="shared" si="4"/>
        <v>0.989841467</v>
      </c>
      <c r="N6" s="12"/>
    </row>
    <row r="7" ht="14.25" customHeight="1">
      <c r="A7" s="221">
        <v>5.0</v>
      </c>
      <c r="B7" s="222" t="s">
        <v>638</v>
      </c>
      <c r="C7" s="223">
        <f>SUM(Mai!$AQ$4,Mai!$AQ$5,Mai!$AQ$6)/(Mai!$AQ$13-Mai!$AQ$9)</f>
        <v>0.530726257</v>
      </c>
      <c r="D7" s="223">
        <f>Mai!$AQ$7/(Mai!$AQ$13-Mai!$AQ$9)</f>
        <v>0.03910614525</v>
      </c>
      <c r="E7" s="223">
        <f>Mai!$AQ$9/(Mai!$AQ$13-Mai!$AQ$9)</f>
        <v>0.05586592179</v>
      </c>
      <c r="F7" s="223">
        <f>Mai!$AL$20</f>
        <v>0.2010582011</v>
      </c>
      <c r="G7" s="223">
        <f t="shared" si="1"/>
        <v>0.1732434749</v>
      </c>
      <c r="J7" s="222" t="s">
        <v>638</v>
      </c>
      <c r="K7" s="223">
        <f t="shared" si="2"/>
        <v>0.8267565251</v>
      </c>
      <c r="L7" s="223">
        <f t="shared" si="3"/>
        <v>0.5698324022</v>
      </c>
      <c r="M7" s="223">
        <f t="shared" si="4"/>
        <v>0.9572244786</v>
      </c>
      <c r="N7" s="12"/>
    </row>
    <row r="8" ht="14.25" customHeight="1">
      <c r="A8" s="221">
        <v>6.0</v>
      </c>
      <c r="B8" s="222" t="s">
        <v>639</v>
      </c>
      <c r="C8" s="223">
        <f>SUM(Jun!$AQ$4,Jun!$AQ$5,Jun!$AQ$6)/(Jun!$AQ$13-Jun!$AQ$9)</f>
        <v>0.4430379747</v>
      </c>
      <c r="D8" s="223">
        <f>Jun!$AQ$7/(Jun!$AQ$13-Jun!$AQ$9)</f>
        <v>0.1075949367</v>
      </c>
      <c r="E8" s="223">
        <f>Jun!$AQ$9/(Jun!$AQ$13-Jun!$AQ$9)</f>
        <v>0.1392405063</v>
      </c>
      <c r="F8" s="223">
        <f>Jun!$AL$20</f>
        <v>0.1833333333</v>
      </c>
      <c r="G8" s="223">
        <f t="shared" si="1"/>
        <v>0.1267932489</v>
      </c>
      <c r="J8" s="222" t="s">
        <v>639</v>
      </c>
      <c r="K8" s="223">
        <f t="shared" si="2"/>
        <v>0.8732067511</v>
      </c>
      <c r="L8" s="223">
        <f t="shared" si="3"/>
        <v>0.5506329114</v>
      </c>
      <c r="M8" s="223">
        <f t="shared" si="4"/>
        <v>0.943221524</v>
      </c>
      <c r="N8" s="12"/>
    </row>
    <row r="9" ht="14.25" customHeight="1">
      <c r="A9" s="221">
        <v>7.0</v>
      </c>
      <c r="B9" s="222" t="s">
        <v>640</v>
      </c>
      <c r="C9" s="223">
        <f>SUM(Jul!$AQ$4,Jul!$AQ$5,Jul!$AQ$6)/(Jul!$AQ$13-Jul!$AQ$9)</f>
        <v>0.07594936709</v>
      </c>
      <c r="D9" s="223">
        <f>Jul!$AQ$7/(Jul!$AQ$13-Jul!$AQ$9)</f>
        <v>0.4050632911</v>
      </c>
      <c r="E9" s="223">
        <f>Jul!$AQ$9/(Jul!$AQ$13-Jul!$AQ$9)</f>
        <v>0.417721519</v>
      </c>
      <c r="F9" s="223">
        <f>Jul!$AL$20</f>
        <v>0.1696428571</v>
      </c>
      <c r="G9" s="223">
        <f t="shared" si="1"/>
        <v>-0.06837703436</v>
      </c>
      <c r="J9" s="222" t="s">
        <v>640</v>
      </c>
      <c r="K9" s="223">
        <f t="shared" si="2"/>
        <v>1.068377034</v>
      </c>
      <c r="L9" s="223">
        <f t="shared" si="3"/>
        <v>0.4810126582</v>
      </c>
      <c r="M9" s="223">
        <f t="shared" si="4"/>
        <v>0.9611008827</v>
      </c>
      <c r="N9" s="12"/>
    </row>
    <row r="10" ht="14.25" customHeight="1">
      <c r="A10" s="221">
        <v>2.0</v>
      </c>
      <c r="B10" s="222" t="s">
        <v>641</v>
      </c>
      <c r="C10" s="223">
        <f>SUM(Ago!$AQ$4,Ago!$AQ$5,Ago!$AQ$6)/(Ago!$AQ$13-Ago!$AQ$9)</f>
        <v>-10</v>
      </c>
      <c r="D10" s="223">
        <f>Ago!$AQ$7/(Ago!$AQ$13-Ago!$AQ$9)</f>
        <v>-1.363636364</v>
      </c>
      <c r="E10" s="223">
        <f>Ago!$AQ$9/(Ago!$AQ$13-Ago!$AQ$8)</f>
        <v>-0.5</v>
      </c>
      <c r="F10" s="223">
        <f>Ago!$AL$20</f>
        <v>0.1182795699</v>
      </c>
      <c r="G10" s="223">
        <f t="shared" si="1"/>
        <v>12.74535679</v>
      </c>
      <c r="J10" s="222" t="s">
        <v>641</v>
      </c>
      <c r="K10" s="223">
        <f t="shared" si="2"/>
        <v>-11.74535679</v>
      </c>
      <c r="L10" s="223">
        <f t="shared" si="3"/>
        <v>-11.36363636</v>
      </c>
      <c r="M10" s="223">
        <f t="shared" si="4"/>
        <v>-0.6272063269</v>
      </c>
      <c r="N10" s="12"/>
      <c r="O10" s="10"/>
    </row>
    <row r="11" ht="14.25" customHeight="1">
      <c r="A11" s="221">
        <v>3.0</v>
      </c>
      <c r="B11" s="222" t="s">
        <v>642</v>
      </c>
      <c r="C11" s="223">
        <f>SUM(Set!$AQ$4,Set!$AQ$5,Set!$AQ$6)/(Set!$AQ$14-Set!$AQ$9)</f>
        <v>0.8089171975</v>
      </c>
      <c r="D11" s="223">
        <f>Set!$AQ$7/(Set!$AQ$14-Set!$AQ$9)</f>
        <v>0.05095541401</v>
      </c>
      <c r="E11" s="223">
        <f>Set!$AQ$10/(Set!$AQ$14-Set!$AQ$9)</f>
        <v>0.06369426752</v>
      </c>
      <c r="F11" s="223">
        <f>Set!$AL$21</f>
        <v>0</v>
      </c>
      <c r="G11" s="223">
        <f t="shared" si="1"/>
        <v>0.07643312102</v>
      </c>
      <c r="J11" s="222" t="s">
        <v>642</v>
      </c>
      <c r="K11" s="223">
        <f t="shared" si="2"/>
        <v>0.923566879</v>
      </c>
      <c r="L11" s="223">
        <f t="shared" si="3"/>
        <v>0.8598726115</v>
      </c>
      <c r="M11" s="223">
        <f t="shared" si="4"/>
        <v>-0.4548981929</v>
      </c>
      <c r="N11" s="12"/>
      <c r="O11" s="10"/>
    </row>
    <row r="12" ht="14.25" customHeight="1">
      <c r="A12" s="221"/>
      <c r="B12" s="222" t="s">
        <v>643</v>
      </c>
      <c r="C12" s="223">
        <f>SUM(Out!$AQ$4,Out!$AQ$5,Out!$AQ$6)/(Out!$AQ$14-Out!$AQ$9)</f>
        <v>0.5748792271</v>
      </c>
      <c r="D12" s="223">
        <f>Out!$AQ$7/(Out!$AQ$14-Out!$AQ$9)</f>
        <v>0.09661835749</v>
      </c>
      <c r="E12" s="223">
        <f>Out!$AQ$10/(Out!$AQ$14-Out!$AQ$9)</f>
        <v>0.1256038647</v>
      </c>
      <c r="F12" s="223">
        <f>Out!$AL$23</f>
        <v>0.1468253968</v>
      </c>
      <c r="G12" s="223">
        <f t="shared" si="1"/>
        <v>0.0560731539</v>
      </c>
      <c r="J12" s="222" t="s">
        <v>643</v>
      </c>
      <c r="K12" s="223">
        <f t="shared" si="2"/>
        <v>0.9439268461</v>
      </c>
      <c r="L12" s="223">
        <f t="shared" si="3"/>
        <v>0.6714975845</v>
      </c>
      <c r="M12" s="223">
        <f t="shared" si="4"/>
        <v>-0.315015689</v>
      </c>
      <c r="N12" s="12"/>
      <c r="O12" s="10"/>
    </row>
    <row r="13" ht="14.25" customHeight="1">
      <c r="A13" s="221">
        <v>4.0</v>
      </c>
      <c r="B13" s="222" t="s">
        <v>644</v>
      </c>
      <c r="C13" s="223">
        <f>SUM(Nov!$AQ$4,Nov!$AQ$5,Nov!$AQ$6)/(Nov!$AQ$15-Nov!$AQ$9)</f>
        <v>-4.727272727</v>
      </c>
      <c r="D13" s="223">
        <f>Nov!$AQ$7/(Nov!$AQ$15-Nov!$AQ$9)</f>
        <v>-1.545454545</v>
      </c>
      <c r="E13" s="223">
        <f>Nov!$AQ$10/(Nov!$AQ$15-Nov!$AQ$9)</f>
        <v>-0.8181818182</v>
      </c>
      <c r="F13" s="223">
        <f>Nov!$AL$22</f>
        <v>0.05</v>
      </c>
      <c r="G13" s="223">
        <f t="shared" si="1"/>
        <v>8.040909091</v>
      </c>
      <c r="J13" s="222" t="s">
        <v>644</v>
      </c>
      <c r="K13" s="223">
        <f t="shared" si="2"/>
        <v>-7.040909091</v>
      </c>
      <c r="L13" s="223">
        <f t="shared" si="3"/>
        <v>-6.272727273</v>
      </c>
      <c r="M13" s="223">
        <f t="shared" si="4"/>
        <v>-0.9264605437</v>
      </c>
      <c r="N13" s="12"/>
      <c r="O13" s="10"/>
    </row>
    <row r="14" ht="14.25" customHeight="1">
      <c r="A14" s="221">
        <v>5.0</v>
      </c>
      <c r="B14" s="222" t="s">
        <v>645</v>
      </c>
      <c r="C14" s="223">
        <f>SUM(Dez!$AQ$4,Dez!$AQ$5,Dez!$AQ$6)/(Dez!$AQ$15-Dez!$AQ$9)</f>
        <v>-1.818181818</v>
      </c>
      <c r="D14" s="223">
        <f>Dez!$AQ$7/(Dez!$AQ$15-Dez!$AQ$9)</f>
        <v>-0.8181818182</v>
      </c>
      <c r="E14" s="223">
        <f>Dez!$AQ$10/(Dez!$AQ$15-Dez!$AQ$9)</f>
        <v>0</v>
      </c>
      <c r="F14" s="223">
        <f>Set!$AL$21</f>
        <v>0</v>
      </c>
      <c r="G14" s="223">
        <f t="shared" si="1"/>
        <v>3.636363636</v>
      </c>
      <c r="J14" s="222" t="s">
        <v>645</v>
      </c>
      <c r="K14" s="223">
        <f t="shared" si="2"/>
        <v>-2.636363636</v>
      </c>
      <c r="L14" s="223">
        <f t="shared" si="3"/>
        <v>-2.636363636</v>
      </c>
      <c r="M14" s="223">
        <f t="shared" si="4"/>
        <v>-1.068952468</v>
      </c>
      <c r="N14" s="12"/>
      <c r="O14" s="10"/>
    </row>
    <row r="15" ht="14.25" customHeight="1">
      <c r="M15" s="12"/>
      <c r="N15" s="12"/>
      <c r="O15" s="10"/>
    </row>
    <row r="16" ht="14.25" customHeight="1">
      <c r="M16" s="12"/>
      <c r="N16" s="12"/>
      <c r="O16" s="10"/>
    </row>
    <row r="17" ht="14.25" customHeight="1">
      <c r="M17" s="12"/>
      <c r="N17" s="12"/>
      <c r="O17" s="10"/>
    </row>
    <row r="18" ht="14.25" customHeight="1">
      <c r="M18" s="12"/>
      <c r="N18" s="12"/>
      <c r="O18" s="10"/>
    </row>
    <row r="19" ht="14.25" customHeight="1">
      <c r="M19" s="12"/>
      <c r="N19" s="12"/>
      <c r="O19" s="10"/>
    </row>
    <row r="20" ht="14.25" customHeight="1">
      <c r="B20" s="221">
        <v>1.0</v>
      </c>
      <c r="C20" s="221">
        <v>2.0</v>
      </c>
      <c r="D20" s="221">
        <v>3.0</v>
      </c>
      <c r="E20" s="221">
        <v>5.0</v>
      </c>
      <c r="F20" s="221">
        <v>6.0</v>
      </c>
      <c r="G20" s="221">
        <v>7.0</v>
      </c>
      <c r="H20" s="221">
        <v>8.0</v>
      </c>
      <c r="I20" s="221">
        <v>9.0</v>
      </c>
      <c r="J20" s="221">
        <v>10.0</v>
      </c>
      <c r="K20" s="221">
        <v>11.0</v>
      </c>
      <c r="L20" s="221">
        <v>12.0</v>
      </c>
      <c r="M20" s="12"/>
      <c r="N20" s="12"/>
    </row>
    <row r="21" ht="14.25" customHeight="1">
      <c r="A21" s="225" t="s">
        <v>607</v>
      </c>
      <c r="B21" s="226" t="s">
        <v>647</v>
      </c>
      <c r="C21" s="226" t="s">
        <v>648</v>
      </c>
      <c r="D21" s="226" t="s">
        <v>649</v>
      </c>
      <c r="E21" s="226" t="s">
        <v>650</v>
      </c>
      <c r="F21" s="226" t="s">
        <v>651</v>
      </c>
      <c r="G21" s="226" t="s">
        <v>652</v>
      </c>
      <c r="H21" s="226" t="s">
        <v>653</v>
      </c>
      <c r="I21" s="226" t="s">
        <v>654</v>
      </c>
      <c r="J21" s="226" t="s">
        <v>655</v>
      </c>
      <c r="K21" s="226" t="s">
        <v>656</v>
      </c>
      <c r="L21" s="226" t="s">
        <v>657</v>
      </c>
      <c r="M21" s="227" t="s">
        <v>658</v>
      </c>
      <c r="N21" s="12"/>
    </row>
    <row r="22" ht="14.25" customHeight="1">
      <c r="A22" s="228"/>
      <c r="B22" s="229"/>
      <c r="C22" s="229"/>
      <c r="D22" s="229"/>
      <c r="E22" s="229"/>
      <c r="F22" s="229"/>
      <c r="G22" s="229" t="str">
        <f>IFERROR(IF($G$20&gt;$I$2,"",VLOOKUP(A22,Jul!$B$4:$AN$62,39,FALSE)),"")</f>
        <v/>
      </c>
      <c r="H22" s="229" t="str">
        <f>IFERROR(IF($H$20&gt;$I$2,"",VLOOKUP(A22,Ago!$B$4:$AN$62,39,FALSE)),"")</f>
        <v/>
      </c>
      <c r="I22" s="229" t="str">
        <f>IFERROR(IF($I$20&gt;$I$2,"",VLOOKUP(A22,Set!$B$4:$AN$64,39,FALSE)),"")</f>
        <v/>
      </c>
      <c r="J22" s="229" t="str">
        <f>IFERROR(IF($J$20&gt;$I$2,"",VLOOKUP(A22,Out!$B$4:$AN$75,39,FALSE)),"")</f>
        <v/>
      </c>
      <c r="K22" s="229" t="str">
        <f>IFERROR(IF($K$20&gt;$I$2,"",VLOOKUP(A22,Nov!$B$4:$AN$74,39,FALSE)),"")</f>
        <v/>
      </c>
      <c r="L22" s="229" t="str">
        <f>IFERROR(IF($L$20&gt;$I$2,"",VLOOKUP(A22,Dez!$B$4:$AN$74,39,FALSE)),"")</f>
        <v/>
      </c>
      <c r="M22" s="230" t="str">
        <f t="shared" ref="M22:M28" si="5">IFERROR(AVERAGE(B22:L22),"")</f>
        <v/>
      </c>
      <c r="N22" s="12"/>
    </row>
    <row r="23" ht="14.25" customHeight="1">
      <c r="A23" s="228" t="s">
        <v>659</v>
      </c>
      <c r="B23" s="229" t="str">
        <f>IFERROR(IF($B$20&gt;$I$2,"",VLOOKUP(A23,Jan!$B$4:$AN$64,39,FALSE)),"")</f>
        <v/>
      </c>
      <c r="C23" s="229" t="str">
        <f>IFERROR(IF($C$20&gt;$I$2,"",VLOOKUP(A23,Fev!$B$4:$AN$62,39,FALSE)),"")</f>
        <v/>
      </c>
      <c r="D23" s="229" t="str">
        <f>IFERROR(IF($D$20&gt;$I$2,"",VLOOKUP(A23,Mar!$B$4:$AN$63,39,FALSE)),"")</f>
        <v/>
      </c>
      <c r="E23" s="229" t="str">
        <f>IFERROR(IF($E$20&gt;$I$2,"",VLOOKUP(A23,Mai!$B$4:$AN$62,39,FALSE)),"")</f>
        <v/>
      </c>
      <c r="F23" s="229" t="str">
        <f>IFERROR(IF($F$20&gt;$I$2,"",VLOOKUP(A23,Jun!$B$4:$AN$62,39,FALSE)),"")</f>
        <v/>
      </c>
      <c r="G23" s="229" t="str">
        <f>IFERROR(IF($G$20&gt;$I$2,"",VLOOKUP(A23,Jul!$B$4:$AN$62,39,FALSE)),"")</f>
        <v/>
      </c>
      <c r="H23" s="229" t="str">
        <f>IFERROR(IF($H$20&gt;$I$2,"",VLOOKUP(A23,Ago!$B$4:$AN$62,39,FALSE)),"")</f>
        <v/>
      </c>
      <c r="I23" s="229" t="str">
        <f>IFERROR(IF($I$20&gt;$I$2,"",VLOOKUP(A23,Set!$B$4:$AN$64,39,FALSE)),"")</f>
        <v/>
      </c>
      <c r="J23" s="229" t="str">
        <f>IFERROR(IF($J$20&gt;$I$2,"",VLOOKUP(A23,Out!$B$4:$AN$75,39,FALSE)),"")</f>
        <v/>
      </c>
      <c r="K23" s="229" t="str">
        <f>IFERROR(IF($K$20&gt;$I$2,"",VLOOKUP(A23,Nov!$B$4:$AN$74,39,FALSE)),"")</f>
        <v/>
      </c>
      <c r="L23" s="229" t="str">
        <f>IFERROR(IF($L$20&gt;$I$2,"",VLOOKUP(A23,Dez!$B$4:$AN$74,39,FALSE)),"")</f>
        <v/>
      </c>
      <c r="M23" s="230" t="str">
        <f t="shared" si="5"/>
        <v/>
      </c>
      <c r="N23" s="41"/>
    </row>
    <row r="24" ht="14.25" customHeight="1">
      <c r="A24" s="228" t="s">
        <v>17</v>
      </c>
      <c r="B24" s="229">
        <f>IFERROR(IF($B$20&gt;$I$2,"",VLOOKUP(A24,Jan!$B$4:$AN$64,39,FALSE)),"")</f>
        <v>1.055555556</v>
      </c>
      <c r="C24" s="229">
        <f>IFERROR(IF($C$20&gt;$I$2,"",VLOOKUP(A24,Fev!$B$4:$AN$62,39,FALSE)),"")</f>
        <v>1</v>
      </c>
      <c r="D24" s="229">
        <f>IFERROR(IF($D$20&gt;$I$2,"",VLOOKUP(A24,Mar!$B$4:$AN$63,39,FALSE)),"")</f>
        <v>0.8095238095</v>
      </c>
      <c r="E24" s="229">
        <f>IFERROR(IF($E$20&gt;$I$2,"",VLOOKUP(A24,Mai!$B$4:$AN$62,39,FALSE)),"")</f>
        <v>0.95</v>
      </c>
      <c r="F24" s="229">
        <f>IFERROR(IF($F$20&gt;$I$2,"",VLOOKUP(A24,Jun!$B$4:$AN$62,39,FALSE)),"")</f>
        <v>0.6666666667</v>
      </c>
      <c r="G24" s="229">
        <f>IFERROR(IF($G$20&gt;$I$2,"",VLOOKUP(A24,Jul!$B$4:$AN$62,39,FALSE)),"")</f>
        <v>0.75</v>
      </c>
      <c r="H24" s="229">
        <f>IFERROR(IF($H$20&gt;$I$2,"",VLOOKUP(A24,Ago!$B$4:$AN$62,39,FALSE)),"")</f>
        <v>1.3</v>
      </c>
      <c r="I24" s="229">
        <f>IFERROR(IF($I$20&gt;$I$2,"",VLOOKUP(A24,Set!$B$4:$AN$64,39,FALSE)),"")</f>
        <v>0.8571428571</v>
      </c>
      <c r="J24" s="229">
        <f>IFERROR(IF($J$20&gt;$I$2,"",VLOOKUP(A24,Out!$B$4:$AN$75,39,FALSE)),"")</f>
        <v>0.8095238095</v>
      </c>
      <c r="K24" s="229">
        <f>IFERROR(IF($K$20&gt;$I$2,"",VLOOKUP(A24,Nov!$B$4:$AN$74,39,FALSE)),"")</f>
        <v>1.1</v>
      </c>
      <c r="L24" s="229" t="str">
        <f>IFERROR(IF($L$20&gt;$I$2,"",VLOOKUP(A24,Dez!$B$4:$AN$74,39,FALSE)),"")</f>
        <v/>
      </c>
      <c r="M24" s="230">
        <f t="shared" si="5"/>
        <v>0.9298412698</v>
      </c>
      <c r="N24" s="41"/>
    </row>
    <row r="25" ht="14.25" customHeight="1">
      <c r="A25" s="228" t="s">
        <v>660</v>
      </c>
      <c r="B25" s="229" t="str">
        <f>IFERROR(IF($B$20&gt;$I$2,"",VLOOKUP(A25,Jan!$B$4:$AN$64,39,FALSE)),"")</f>
        <v/>
      </c>
      <c r="C25" s="229" t="str">
        <f>IFERROR(IF($C$20&gt;$I$2,"",VLOOKUP(A25,Fev!$B$4:$AN$62,39,FALSE)),"")</f>
        <v/>
      </c>
      <c r="D25" s="229" t="str">
        <f>IFERROR(IF($D$20&gt;$I$2,"",VLOOKUP(A25,Mar!$B$4:$AN$63,39,FALSE)),"")</f>
        <v/>
      </c>
      <c r="E25" s="229" t="str">
        <f>IFERROR(IF($E$20&gt;$I$2,"",VLOOKUP(A25,Mai!$B$4:$AN$62,39,FALSE)),"")</f>
        <v/>
      </c>
      <c r="F25" s="229" t="str">
        <f>IFERROR(IF($F$20&gt;$I$2,"",VLOOKUP(A25,Jun!$B$4:$AN$62,39,FALSE)),"")</f>
        <v/>
      </c>
      <c r="G25" s="229" t="str">
        <f>IFERROR(IF($G$20&gt;$I$2,"",VLOOKUP(A25,Jul!$B$4:$AN$62,39,FALSE)),"")</f>
        <v/>
      </c>
      <c r="H25" s="229" t="str">
        <f>IFERROR(IF($H$20&gt;$I$2,"",VLOOKUP(A25,Ago!$B$4:$AN$62,39,FALSE)),"")</f>
        <v/>
      </c>
      <c r="I25" s="229" t="str">
        <f>IFERROR(IF($I$20&gt;$I$2,"",VLOOKUP(A25,Set!$B$4:$AN$64,39,FALSE)),"")</f>
        <v/>
      </c>
      <c r="J25" s="229" t="str">
        <f>IFERROR(IF($J$20&gt;$I$2,"",VLOOKUP(A25,Out!$B$4:$AN$75,39,FALSE)),"")</f>
        <v/>
      </c>
      <c r="K25" s="229" t="str">
        <f>IFERROR(IF($K$20&gt;$I$2,"",VLOOKUP(A25,Nov!$B$4:$AN$74,39,FALSE)),"")</f>
        <v/>
      </c>
      <c r="L25" s="229" t="str">
        <f>IFERROR(IF($L$20&gt;$I$2,"",VLOOKUP(A25,Dez!$B$4:$AN$74,39,FALSE)),"")</f>
        <v/>
      </c>
      <c r="M25" s="230" t="str">
        <f t="shared" si="5"/>
        <v/>
      </c>
      <c r="N25" s="41"/>
    </row>
    <row r="26" ht="14.25" customHeight="1">
      <c r="A26" s="228" t="s">
        <v>34</v>
      </c>
      <c r="B26" s="229">
        <f>IFERROR(IF($B$20&gt;$I$2,"",VLOOKUP(A26,Jan!$B$4:$AN$64,39,FALSE)),"")</f>
        <v>0.75</v>
      </c>
      <c r="C26" s="229">
        <f>IFERROR(IF($C$20&gt;$I$2,"",VLOOKUP(A26,Fev!$B$4:$AN$62,39,FALSE)),"")</f>
        <v>1</v>
      </c>
      <c r="D26" s="229">
        <f>IFERROR(IF($D$20&gt;$I$2,"",VLOOKUP(A26,Mar!$B$4:$AN$63,39,FALSE)),"")</f>
        <v>0.7142857143</v>
      </c>
      <c r="E26" s="229">
        <f>IFERROR(IF($E$20&gt;$I$2,"",VLOOKUP(A26,Mai!$B$4:$AN$62,39,FALSE)),"")</f>
        <v>0.75</v>
      </c>
      <c r="F26" s="229">
        <f>IFERROR(IF($F$20&gt;$I$2,"",VLOOKUP(A26,Jun!$B$4:$AN$62,39,FALSE)),"")</f>
        <v>0.7368421053</v>
      </c>
      <c r="G26" s="229">
        <f>IFERROR(IF($G$20&gt;$I$2,"",VLOOKUP(A26,Jul!$B$4:$AN$62,39,FALSE)),"")</f>
        <v>0.7272727273</v>
      </c>
      <c r="H26" s="229">
        <f>IFERROR(IF($H$20&gt;$I$2,"",VLOOKUP(A26,Ago!$B$4:$AN$62,39,FALSE)),"")</f>
        <v>0.6666666667</v>
      </c>
      <c r="I26" s="229">
        <f>IFERROR(IF($I$20&gt;$I$2,"",VLOOKUP(A26,Set!$B$4:$AN$64,39,FALSE)),"")</f>
        <v>0.8095238095</v>
      </c>
      <c r="J26" s="229">
        <f>IFERROR(IF($J$20&gt;$I$2,"",VLOOKUP(A26,Out!$B$4:$AN$75,39,FALSE)),"")</f>
        <v>1.076923077</v>
      </c>
      <c r="K26" s="229">
        <f>IFERROR(IF($K$20&gt;$I$2,"",VLOOKUP(A26,Nov!$B$4:$AN$74,39,FALSE)),"")</f>
        <v>1.35</v>
      </c>
      <c r="L26" s="229" t="str">
        <f>IFERROR(IF($L$20&gt;$I$2,"",VLOOKUP(A26,Dez!$B$4:$AN$74,39,FALSE)),"")</f>
        <v/>
      </c>
      <c r="M26" s="230">
        <f t="shared" si="5"/>
        <v>0.85815141</v>
      </c>
      <c r="N26" s="41"/>
    </row>
    <row r="27" ht="14.25" customHeight="1">
      <c r="A27" s="10"/>
      <c r="B27" s="223" t="str">
        <f>IFERROR(IF($B$20&gt;$I$2,"",VLOOKUP(A27,Jan!$B$4:$AN$62,39,FALSE)),"")</f>
        <v/>
      </c>
      <c r="C27" s="223" t="str">
        <f>IFERROR(IF($C$20&gt;$I$2,"",VLOOKUP(A27,Fev!$B$4:$AN$62,39,FALSE)),"")</f>
        <v/>
      </c>
      <c r="D27" s="223" t="str">
        <f>IFERROR(IF($D$20&gt;$I$2,"",VLOOKUP(A27,Mar!$B$4:$AN$62,39,FALSE)),"")</f>
        <v/>
      </c>
      <c r="E27" s="223" t="str">
        <f>IFERROR(IF($E$20&gt;$I$2,"",VLOOKUP(A27,Mai!$B$4:$AN$61,39,FALSE)),"")</f>
        <v/>
      </c>
      <c r="F27" s="223"/>
      <c r="G27" s="223" t="str">
        <f>IFERROR(IF($G$20&gt;$I$2,"",VLOOKUP(A27,Jul!$B$4:$AN$62,39,FALSE)),"")</f>
        <v/>
      </c>
      <c r="H27" s="223" t="str">
        <f>IFERROR(IF($H$20&gt;$I$2,"",VLOOKUP(A27,Ago!$B$4:$AN$62,39,FALSE)),"")</f>
        <v/>
      </c>
      <c r="I27" s="223" t="str">
        <f>IFERROR(IF($I$20&gt;$I$2,"",VLOOKUP(A27,Set!$B$4:$AN$64,39,FALSE)),"")</f>
        <v/>
      </c>
      <c r="J27" s="223" t="str">
        <f>IFERROR(IF($J$20&gt;$I$2,"",VLOOKUP(A27,Out!$B$4:$AN$75,39,FALSE)),"")</f>
        <v/>
      </c>
      <c r="K27" s="223" t="str">
        <f>IFERROR(IF($K$20&gt;$I$2,"",VLOOKUP(A27,Nov!$B$4:$AN$74,39,FALSE)),"")</f>
        <v/>
      </c>
      <c r="L27" s="223" t="str">
        <f>IFERROR(IF($L$20&gt;$I$2,"",VLOOKUP(A27,Dez!$B$4:$AN$74,39,FALSE)),"")</f>
        <v/>
      </c>
      <c r="M27" s="232" t="str">
        <f t="shared" si="5"/>
        <v/>
      </c>
      <c r="N27" s="41"/>
    </row>
    <row r="28" ht="14.25" customHeight="1">
      <c r="A28" s="233"/>
      <c r="B28" s="223" t="str">
        <f>IFERROR(IF($B$20&gt;$I$2,"",VLOOKUP(A28,Jan!$B$4:$AN$62,39,FALSE)),"")</f>
        <v/>
      </c>
      <c r="C28" s="223" t="str">
        <f>IFERROR(IF($C$20&gt;$I$2,"",VLOOKUP(A28,Fev!$B$4:$AN$62,39,FALSE)),"")</f>
        <v/>
      </c>
      <c r="D28" s="223" t="str">
        <f>IFERROR(IF($D$20&gt;$I$2,"",VLOOKUP(A28,Mar!$B$4:$AN$62,39,FALSE)),"")</f>
        <v/>
      </c>
      <c r="E28" s="223" t="str">
        <f>IFERROR(IF($E$20&gt;$I$2,"",VLOOKUP(A28,Mai!$B$4:$AN$61,39,FALSE)),"")</f>
        <v/>
      </c>
      <c r="F28" s="223" t="str">
        <f>IFERROR(IF($F$20&gt;$I$2,"",VLOOKUP(A28,Jun!$B$4:$AN$61,39,FALSE)),"")</f>
        <v/>
      </c>
      <c r="G28" s="223" t="str">
        <f>IFERROR(IF($G$20&gt;$I$2,"",VLOOKUP(A28,Jul!$B$4:$AN$62,39,FALSE)),"")</f>
        <v/>
      </c>
      <c r="H28" s="223" t="str">
        <f>IFERROR(IF($H$20&gt;$I$2,"",VLOOKUP(A28,Ago!$B$4:$AN$62,39,FALSE)),"")</f>
        <v/>
      </c>
      <c r="I28" s="223" t="str">
        <f>IFERROR(IF($I$20&gt;$I$2,"",VLOOKUP(A28,Set!$B$4:$AN$64,39,FALSE)),"")</f>
        <v/>
      </c>
      <c r="J28" s="223" t="str">
        <f>IFERROR(IF($J$20&gt;$I$2,"",VLOOKUP(A28,Out!$B$4:$AN$75,39,FALSE)),"")</f>
        <v/>
      </c>
      <c r="K28" s="223" t="str">
        <f>IFERROR(IF($K$20&gt;$I$2,"",VLOOKUP(A28,Nov!$B$4:$AN$74,39,FALSE)),"")</f>
        <v/>
      </c>
      <c r="L28" s="223" t="str">
        <f>IFERROR(IF($L$20&gt;$I$2,"",VLOOKUP(A28,Dez!$B$4:$AN$74,39,FALSE)),"")</f>
        <v/>
      </c>
      <c r="M28" s="232" t="str">
        <f t="shared" si="5"/>
        <v/>
      </c>
      <c r="N28" s="41"/>
    </row>
    <row r="29" ht="14.25" customHeight="1">
      <c r="M29" s="12"/>
      <c r="N29" s="12"/>
    </row>
    <row r="30" ht="14.25" customHeight="1">
      <c r="M30" s="12"/>
      <c r="N30" s="12"/>
    </row>
    <row r="31" ht="14.25" customHeight="1">
      <c r="M31" s="12"/>
      <c r="N31" s="12"/>
    </row>
    <row r="32" ht="14.25" customHeight="1">
      <c r="M32" s="12"/>
      <c r="N32" s="12"/>
    </row>
    <row r="33" ht="14.25" customHeight="1">
      <c r="M33" s="12"/>
      <c r="N33" s="12"/>
    </row>
    <row r="34" ht="14.25" customHeight="1">
      <c r="M34" s="12"/>
      <c r="N34" s="12"/>
    </row>
    <row r="35" ht="14.25" customHeight="1">
      <c r="M35" s="12"/>
      <c r="N35" s="12"/>
    </row>
    <row r="36" ht="14.25" customHeight="1">
      <c r="M36" s="12"/>
      <c r="N36" s="12"/>
    </row>
    <row r="37" ht="14.25" customHeight="1">
      <c r="M37" s="12"/>
      <c r="N37" s="12"/>
    </row>
    <row r="38" ht="14.25" customHeight="1">
      <c r="M38" s="12"/>
      <c r="N38" s="12"/>
    </row>
    <row r="39" ht="14.25" customHeight="1">
      <c r="M39" s="12"/>
      <c r="N39" s="12"/>
    </row>
    <row r="40" ht="14.25" customHeight="1">
      <c r="M40" s="12"/>
      <c r="N40" s="12"/>
    </row>
    <row r="41" ht="14.25" customHeight="1">
      <c r="M41" s="12"/>
      <c r="N41" s="12"/>
    </row>
    <row r="42" ht="14.25" customHeight="1">
      <c r="M42" s="12"/>
      <c r="N42" s="12"/>
    </row>
    <row r="43" ht="14.25" customHeight="1">
      <c r="M43" s="12"/>
      <c r="N43" s="12"/>
    </row>
    <row r="44" ht="14.25" customHeight="1">
      <c r="M44" s="12"/>
      <c r="N44" s="12"/>
    </row>
    <row r="45" ht="14.25" customHeight="1">
      <c r="M45" s="12"/>
      <c r="N45" s="12"/>
    </row>
    <row r="46" ht="14.25" customHeight="1">
      <c r="M46" s="12"/>
      <c r="N46" s="12"/>
    </row>
    <row r="47" ht="14.25" customHeight="1">
      <c r="M47" s="12"/>
      <c r="N47" s="12"/>
    </row>
    <row r="48" ht="14.25" customHeight="1">
      <c r="M48" s="12"/>
      <c r="N48" s="12"/>
    </row>
    <row r="49" ht="14.25" customHeight="1">
      <c r="M49" s="12"/>
      <c r="N49" s="12"/>
    </row>
    <row r="50" ht="14.25" customHeight="1">
      <c r="M50" s="12"/>
      <c r="N50" s="12"/>
    </row>
    <row r="51" ht="14.25" customHeight="1">
      <c r="M51" s="12"/>
      <c r="N51" s="12"/>
    </row>
    <row r="52" ht="14.25" customHeight="1">
      <c r="M52" s="12"/>
      <c r="N52" s="12"/>
    </row>
    <row r="53" ht="14.25" customHeight="1">
      <c r="M53" s="12"/>
      <c r="N53" s="12"/>
    </row>
    <row r="54" ht="14.25" customHeight="1">
      <c r="M54" s="12"/>
      <c r="N54" s="12"/>
    </row>
    <row r="55" ht="14.25" customHeight="1">
      <c r="M55" s="12"/>
      <c r="N55" s="12"/>
    </row>
    <row r="56" ht="14.25" customHeight="1">
      <c r="M56" s="12"/>
      <c r="N56" s="12"/>
    </row>
    <row r="57" ht="14.25" customHeight="1">
      <c r="M57" s="12"/>
      <c r="N57" s="12"/>
    </row>
    <row r="58" ht="14.25" customHeight="1">
      <c r="M58" s="12"/>
      <c r="N58" s="12"/>
    </row>
    <row r="59" ht="14.25" customHeight="1">
      <c r="M59" s="12"/>
      <c r="N59" s="12"/>
    </row>
    <row r="60" ht="14.25" customHeight="1">
      <c r="M60" s="12"/>
      <c r="N60" s="12"/>
    </row>
    <row r="61" ht="14.25" customHeight="1">
      <c r="M61" s="12"/>
      <c r="N61" s="12"/>
    </row>
    <row r="62" ht="14.25" customHeight="1">
      <c r="M62" s="12"/>
      <c r="N62" s="12"/>
    </row>
    <row r="63" ht="14.25" customHeight="1">
      <c r="M63" s="12"/>
      <c r="N63" s="12"/>
    </row>
    <row r="64" ht="14.25" customHeight="1">
      <c r="M64" s="12"/>
      <c r="N64" s="12"/>
    </row>
    <row r="65" ht="14.25" customHeight="1">
      <c r="M65" s="12"/>
      <c r="N65" s="12"/>
    </row>
    <row r="66" ht="14.25" customHeight="1">
      <c r="M66" s="12"/>
      <c r="N66" s="12"/>
    </row>
    <row r="67" ht="14.25" customHeight="1">
      <c r="M67" s="12"/>
      <c r="N67" s="12"/>
    </row>
    <row r="68" ht="14.25" customHeight="1">
      <c r="M68" s="12"/>
      <c r="N68" s="12"/>
    </row>
    <row r="69" ht="14.25" customHeight="1">
      <c r="M69" s="12"/>
      <c r="N69" s="12"/>
    </row>
    <row r="70" ht="14.25" customHeight="1">
      <c r="M70" s="12"/>
      <c r="N70" s="12"/>
    </row>
    <row r="71" ht="14.25" customHeight="1">
      <c r="M71" s="12"/>
      <c r="N71" s="12"/>
    </row>
    <row r="72" ht="14.25" customHeight="1">
      <c r="M72" s="12"/>
      <c r="N72" s="12"/>
    </row>
    <row r="73" ht="14.25" customHeight="1">
      <c r="M73" s="12"/>
      <c r="N73" s="12"/>
    </row>
    <row r="74" ht="14.25" customHeight="1">
      <c r="M74" s="12"/>
      <c r="N74" s="12"/>
    </row>
    <row r="75" ht="14.25" customHeight="1">
      <c r="M75" s="12"/>
      <c r="N75" s="12"/>
    </row>
    <row r="76" ht="14.25" customHeight="1">
      <c r="M76" s="12"/>
      <c r="N76" s="12"/>
    </row>
    <row r="77" ht="14.25" customHeight="1">
      <c r="M77" s="12"/>
      <c r="N77" s="12"/>
    </row>
    <row r="78" ht="14.25" customHeight="1">
      <c r="M78" s="12"/>
      <c r="N78" s="12"/>
    </row>
    <row r="79" ht="14.25" customHeight="1">
      <c r="M79" s="12"/>
      <c r="N79" s="12"/>
    </row>
    <row r="80" ht="14.25" customHeight="1">
      <c r="M80" s="12"/>
      <c r="N80" s="12"/>
    </row>
    <row r="81" ht="14.25" customHeight="1">
      <c r="M81" s="12"/>
      <c r="N81" s="12"/>
    </row>
    <row r="82" ht="14.25" customHeight="1">
      <c r="M82" s="12"/>
      <c r="N82" s="12"/>
    </row>
    <row r="83" ht="14.25" customHeight="1">
      <c r="M83" s="12"/>
      <c r="N83" s="12"/>
    </row>
    <row r="84" ht="14.25" customHeight="1">
      <c r="M84" s="12"/>
      <c r="N84" s="12"/>
    </row>
    <row r="85" ht="14.25" customHeight="1">
      <c r="M85" s="12"/>
      <c r="N85" s="12"/>
    </row>
    <row r="86" ht="14.25" customHeight="1">
      <c r="M86" s="12"/>
      <c r="N86" s="12"/>
    </row>
    <row r="87" ht="14.25" customHeight="1">
      <c r="M87" s="12"/>
      <c r="N87" s="12"/>
    </row>
    <row r="88" ht="14.25" customHeight="1">
      <c r="M88" s="12"/>
      <c r="N88" s="12"/>
    </row>
    <row r="89" ht="14.25" customHeight="1">
      <c r="M89" s="12"/>
      <c r="N89" s="12"/>
    </row>
    <row r="90" ht="14.25" customHeight="1">
      <c r="M90" s="12"/>
      <c r="N90" s="12"/>
    </row>
    <row r="91" ht="14.25" customHeight="1">
      <c r="M91" s="12"/>
      <c r="N91" s="12"/>
    </row>
    <row r="92" ht="14.25" customHeight="1">
      <c r="M92" s="12"/>
      <c r="N92" s="12"/>
    </row>
    <row r="93" ht="14.25" customHeight="1">
      <c r="M93" s="12"/>
      <c r="N93" s="12"/>
    </row>
    <row r="94" ht="14.25" customHeight="1">
      <c r="M94" s="12"/>
      <c r="N94" s="12"/>
    </row>
    <row r="95" ht="14.25" customHeight="1">
      <c r="M95" s="12"/>
      <c r="N95" s="12"/>
    </row>
    <row r="96" ht="14.25" customHeight="1">
      <c r="M96" s="12"/>
      <c r="N96" s="12"/>
    </row>
    <row r="97" ht="14.25" customHeight="1">
      <c r="M97" s="12"/>
      <c r="N97" s="12"/>
    </row>
    <row r="98" ht="14.25" customHeight="1">
      <c r="M98" s="12"/>
      <c r="N98" s="12"/>
    </row>
    <row r="99" ht="14.25" customHeight="1">
      <c r="M99" s="12"/>
      <c r="N99" s="12"/>
    </row>
    <row r="100" ht="14.25" customHeight="1">
      <c r="M100" s="12"/>
      <c r="N100" s="12"/>
    </row>
    <row r="101" ht="14.25" customHeight="1">
      <c r="M101" s="12"/>
      <c r="N101" s="12"/>
    </row>
    <row r="102" ht="14.25" customHeight="1">
      <c r="M102" s="12"/>
      <c r="N102" s="12"/>
    </row>
    <row r="103" ht="14.25" customHeight="1">
      <c r="M103" s="12"/>
      <c r="N103" s="12"/>
    </row>
    <row r="104" ht="14.25" customHeight="1">
      <c r="M104" s="12"/>
      <c r="N104" s="12"/>
    </row>
    <row r="105" ht="14.25" customHeight="1">
      <c r="M105" s="12"/>
      <c r="N105" s="12"/>
    </row>
    <row r="106" ht="14.25" customHeight="1">
      <c r="M106" s="12"/>
      <c r="N106" s="12"/>
    </row>
    <row r="107" ht="14.25" customHeight="1">
      <c r="M107" s="12"/>
      <c r="N107" s="12"/>
    </row>
    <row r="108" ht="14.25" customHeight="1">
      <c r="M108" s="12"/>
      <c r="N108" s="12"/>
    </row>
    <row r="109" ht="14.25" customHeight="1">
      <c r="M109" s="12"/>
      <c r="N109" s="12"/>
    </row>
    <row r="110" ht="14.25" customHeight="1">
      <c r="M110" s="12"/>
      <c r="N110" s="12"/>
    </row>
    <row r="111" ht="14.25" customHeight="1">
      <c r="M111" s="12"/>
      <c r="N111" s="12"/>
    </row>
    <row r="112" ht="14.25" customHeight="1">
      <c r="M112" s="12"/>
      <c r="N112" s="12"/>
    </row>
    <row r="113" ht="14.25" customHeight="1">
      <c r="M113" s="12"/>
      <c r="N113" s="12"/>
    </row>
    <row r="114" ht="14.25" customHeight="1">
      <c r="M114" s="12"/>
      <c r="N114" s="12"/>
    </row>
    <row r="115" ht="14.25" customHeight="1">
      <c r="M115" s="12"/>
      <c r="N115" s="12"/>
    </row>
    <row r="116" ht="14.25" customHeight="1">
      <c r="M116" s="12"/>
      <c r="N116" s="12"/>
    </row>
    <row r="117" ht="14.25" customHeight="1">
      <c r="M117" s="12"/>
      <c r="N117" s="12"/>
    </row>
    <row r="118" ht="14.25" customHeight="1">
      <c r="M118" s="12"/>
      <c r="N118" s="12"/>
    </row>
    <row r="119" ht="14.25" customHeight="1">
      <c r="M119" s="12"/>
      <c r="N119" s="12"/>
    </row>
    <row r="120" ht="14.25" customHeight="1">
      <c r="M120" s="12"/>
      <c r="N120" s="12"/>
    </row>
    <row r="121" ht="14.25" customHeight="1">
      <c r="M121" s="12"/>
      <c r="N121" s="12"/>
    </row>
    <row r="122" ht="14.25" customHeight="1">
      <c r="M122" s="12"/>
      <c r="N122" s="12"/>
    </row>
    <row r="123" ht="14.25" customHeight="1">
      <c r="M123" s="12"/>
      <c r="N123" s="12"/>
    </row>
    <row r="124" ht="14.25" customHeight="1">
      <c r="M124" s="12"/>
      <c r="N124" s="12"/>
    </row>
    <row r="125" ht="14.25" customHeight="1">
      <c r="M125" s="12"/>
      <c r="N125" s="12"/>
    </row>
    <row r="126" ht="14.25" customHeight="1">
      <c r="M126" s="12"/>
      <c r="N126" s="12"/>
    </row>
    <row r="127" ht="14.25" customHeight="1">
      <c r="M127" s="12"/>
      <c r="N127" s="12"/>
    </row>
    <row r="128" ht="14.25" customHeight="1">
      <c r="M128" s="12"/>
      <c r="N128" s="12"/>
    </row>
    <row r="129" ht="14.25" customHeight="1">
      <c r="M129" s="12"/>
      <c r="N129" s="12"/>
    </row>
    <row r="130" ht="14.25" customHeight="1">
      <c r="M130" s="12"/>
      <c r="N130" s="12"/>
    </row>
    <row r="131" ht="14.25" customHeight="1">
      <c r="M131" s="12"/>
      <c r="N131" s="12"/>
    </row>
    <row r="132" ht="14.25" customHeight="1">
      <c r="M132" s="12"/>
      <c r="N132" s="12"/>
    </row>
    <row r="133" ht="14.25" customHeight="1">
      <c r="M133" s="12"/>
      <c r="N133" s="12"/>
    </row>
    <row r="134" ht="14.25" customHeight="1">
      <c r="M134" s="12"/>
      <c r="N134" s="12"/>
    </row>
    <row r="135" ht="14.25" customHeight="1">
      <c r="M135" s="12"/>
      <c r="N135" s="12"/>
    </row>
    <row r="136" ht="14.25" customHeight="1">
      <c r="M136" s="12"/>
      <c r="N136" s="12"/>
    </row>
    <row r="137" ht="14.25" customHeight="1">
      <c r="M137" s="12"/>
      <c r="N137" s="12"/>
    </row>
    <row r="138" ht="14.25" customHeight="1">
      <c r="M138" s="12"/>
      <c r="N138" s="12"/>
    </row>
    <row r="139" ht="14.25" customHeight="1">
      <c r="M139" s="12"/>
      <c r="N139" s="12"/>
    </row>
    <row r="140" ht="14.25" customHeight="1">
      <c r="M140" s="12"/>
      <c r="N140" s="12"/>
    </row>
    <row r="141" ht="14.25" customHeight="1">
      <c r="M141" s="12"/>
      <c r="N141" s="12"/>
    </row>
    <row r="142" ht="14.25" customHeight="1">
      <c r="M142" s="12"/>
      <c r="N142" s="12"/>
    </row>
    <row r="143" ht="14.25" customHeight="1">
      <c r="M143" s="12"/>
      <c r="N143" s="12"/>
    </row>
    <row r="144" ht="14.25" customHeight="1">
      <c r="M144" s="12"/>
      <c r="N144" s="12"/>
    </row>
    <row r="145" ht="14.25" customHeight="1">
      <c r="M145" s="12"/>
      <c r="N145" s="12"/>
    </row>
    <row r="146" ht="14.25" customHeight="1">
      <c r="M146" s="12"/>
      <c r="N146" s="12"/>
    </row>
    <row r="147" ht="14.25" customHeight="1">
      <c r="M147" s="12"/>
      <c r="N147" s="12"/>
    </row>
    <row r="148" ht="14.25" customHeight="1">
      <c r="M148" s="12"/>
      <c r="N148" s="12"/>
    </row>
    <row r="149" ht="14.25" customHeight="1">
      <c r="M149" s="12"/>
      <c r="N149" s="12"/>
    </row>
    <row r="150" ht="14.25" customHeight="1">
      <c r="M150" s="12"/>
      <c r="N150" s="12"/>
    </row>
    <row r="151" ht="14.25" customHeight="1">
      <c r="M151" s="12"/>
      <c r="N151" s="12"/>
    </row>
    <row r="152" ht="14.25" customHeight="1">
      <c r="M152" s="12"/>
      <c r="N152" s="12"/>
    </row>
    <row r="153" ht="14.25" customHeight="1">
      <c r="M153" s="12"/>
      <c r="N153" s="12"/>
    </row>
    <row r="154" ht="14.25" customHeight="1">
      <c r="M154" s="12"/>
      <c r="N154" s="12"/>
    </row>
    <row r="155" ht="14.25" customHeight="1">
      <c r="M155" s="12"/>
      <c r="N155" s="12"/>
    </row>
    <row r="156" ht="14.25" customHeight="1">
      <c r="M156" s="12"/>
      <c r="N156" s="12"/>
    </row>
    <row r="157" ht="14.25" customHeight="1">
      <c r="M157" s="12"/>
      <c r="N157" s="12"/>
    </row>
    <row r="158" ht="14.25" customHeight="1">
      <c r="M158" s="12"/>
      <c r="N158" s="12"/>
    </row>
    <row r="159" ht="14.25" customHeight="1">
      <c r="M159" s="12"/>
      <c r="N159" s="12"/>
    </row>
    <row r="160" ht="14.25" customHeight="1">
      <c r="M160" s="12"/>
      <c r="N160" s="12"/>
    </row>
    <row r="161" ht="14.25" customHeight="1">
      <c r="M161" s="12"/>
      <c r="N161" s="12"/>
    </row>
    <row r="162" ht="14.25" customHeight="1">
      <c r="M162" s="12"/>
      <c r="N162" s="12"/>
    </row>
    <row r="163" ht="14.25" customHeight="1">
      <c r="M163" s="12"/>
      <c r="N163" s="12"/>
    </row>
    <row r="164" ht="14.25" customHeight="1">
      <c r="M164" s="12"/>
      <c r="N164" s="12"/>
    </row>
    <row r="165" ht="14.25" customHeight="1">
      <c r="M165" s="12"/>
      <c r="N165" s="12"/>
    </row>
    <row r="166" ht="14.25" customHeight="1">
      <c r="M166" s="12"/>
      <c r="N166" s="12"/>
    </row>
    <row r="167" ht="14.25" customHeight="1">
      <c r="M167" s="12"/>
      <c r="N167" s="12"/>
    </row>
    <row r="168" ht="14.25" customHeight="1">
      <c r="M168" s="12"/>
      <c r="N168" s="12"/>
    </row>
    <row r="169" ht="14.25" customHeight="1">
      <c r="M169" s="12"/>
      <c r="N169" s="12"/>
    </row>
    <row r="170" ht="14.25" customHeight="1">
      <c r="M170" s="12"/>
      <c r="N170" s="12"/>
    </row>
    <row r="171" ht="14.25" customHeight="1">
      <c r="M171" s="12"/>
      <c r="N171" s="12"/>
    </row>
    <row r="172" ht="14.25" customHeight="1">
      <c r="M172" s="12"/>
      <c r="N172" s="12"/>
    </row>
    <row r="173" ht="14.25" customHeight="1">
      <c r="M173" s="12"/>
      <c r="N173" s="12"/>
    </row>
    <row r="174" ht="14.25" customHeight="1">
      <c r="M174" s="12"/>
      <c r="N174" s="12"/>
    </row>
    <row r="175" ht="14.25" customHeight="1">
      <c r="M175" s="12"/>
      <c r="N175" s="12"/>
    </row>
    <row r="176" ht="14.25" customHeight="1">
      <c r="M176" s="12"/>
      <c r="N176" s="12"/>
    </row>
    <row r="177" ht="14.25" customHeight="1">
      <c r="M177" s="12"/>
      <c r="N177" s="12"/>
    </row>
    <row r="178" ht="14.25" customHeight="1">
      <c r="M178" s="12"/>
      <c r="N178" s="12"/>
    </row>
    <row r="179" ht="14.25" customHeight="1">
      <c r="M179" s="12"/>
      <c r="N179" s="12"/>
    </row>
    <row r="180" ht="14.25" customHeight="1">
      <c r="M180" s="12"/>
      <c r="N180" s="12"/>
    </row>
    <row r="181" ht="14.25" customHeight="1">
      <c r="M181" s="12"/>
      <c r="N181" s="12"/>
    </row>
    <row r="182" ht="14.25" customHeight="1">
      <c r="M182" s="12"/>
      <c r="N182" s="12"/>
    </row>
    <row r="183" ht="14.25" customHeight="1">
      <c r="M183" s="12"/>
      <c r="N183" s="12"/>
    </row>
    <row r="184" ht="14.25" customHeight="1">
      <c r="M184" s="12"/>
      <c r="N184" s="12"/>
    </row>
    <row r="185" ht="14.25" customHeight="1">
      <c r="M185" s="12"/>
      <c r="N185" s="12"/>
    </row>
    <row r="186" ht="14.25" customHeight="1">
      <c r="M186" s="12"/>
      <c r="N186" s="12"/>
    </row>
    <row r="187" ht="14.25" customHeight="1">
      <c r="M187" s="12"/>
      <c r="N187" s="12"/>
    </row>
    <row r="188" ht="14.25" customHeight="1">
      <c r="M188" s="12"/>
      <c r="N188" s="12"/>
    </row>
    <row r="189" ht="14.25" customHeight="1">
      <c r="M189" s="12"/>
      <c r="N189" s="12"/>
    </row>
    <row r="190" ht="14.25" customHeight="1">
      <c r="M190" s="12"/>
      <c r="N190" s="12"/>
    </row>
    <row r="191" ht="14.25" customHeight="1">
      <c r="M191" s="12"/>
      <c r="N191" s="12"/>
    </row>
    <row r="192" ht="14.25" customHeight="1">
      <c r="M192" s="12"/>
      <c r="N192" s="12"/>
    </row>
    <row r="193" ht="14.25" customHeight="1">
      <c r="M193" s="12"/>
      <c r="N193" s="12"/>
    </row>
    <row r="194" ht="14.25" customHeight="1">
      <c r="M194" s="12"/>
      <c r="N194" s="12"/>
    </row>
    <row r="195" ht="14.25" customHeight="1">
      <c r="M195" s="12"/>
      <c r="N195" s="12"/>
    </row>
    <row r="196" ht="14.25" customHeight="1">
      <c r="M196" s="12"/>
      <c r="N196" s="12"/>
    </row>
    <row r="197" ht="14.25" customHeight="1">
      <c r="M197" s="12"/>
      <c r="N197" s="12"/>
    </row>
    <row r="198" ht="14.25" customHeight="1">
      <c r="M198" s="12"/>
      <c r="N198" s="12"/>
    </row>
    <row r="199" ht="14.25" customHeight="1">
      <c r="M199" s="12"/>
      <c r="N199" s="12"/>
    </row>
    <row r="200" ht="14.25" customHeight="1">
      <c r="M200" s="12"/>
      <c r="N200" s="12"/>
    </row>
    <row r="201" ht="14.25" customHeight="1">
      <c r="M201" s="12"/>
      <c r="N201" s="12"/>
    </row>
    <row r="202" ht="14.25" customHeight="1">
      <c r="M202" s="12"/>
      <c r="N202" s="12"/>
    </row>
    <row r="203" ht="14.25" customHeight="1">
      <c r="M203" s="12"/>
      <c r="N203" s="12"/>
    </row>
    <row r="204" ht="14.25" customHeight="1">
      <c r="M204" s="12"/>
      <c r="N204" s="12"/>
    </row>
    <row r="205" ht="14.25" customHeight="1">
      <c r="M205" s="12"/>
      <c r="N205" s="12"/>
    </row>
    <row r="206" ht="14.25" customHeight="1">
      <c r="M206" s="12"/>
      <c r="N206" s="12"/>
    </row>
    <row r="207" ht="14.25" customHeight="1">
      <c r="M207" s="12"/>
      <c r="N207" s="12"/>
    </row>
    <row r="208" ht="14.25" customHeight="1">
      <c r="M208" s="12"/>
      <c r="N208" s="12"/>
    </row>
    <row r="209" ht="14.25" customHeight="1">
      <c r="M209" s="12"/>
      <c r="N209" s="12"/>
    </row>
    <row r="210" ht="14.25" customHeight="1">
      <c r="M210" s="12"/>
      <c r="N210" s="12"/>
    </row>
    <row r="211" ht="14.25" customHeight="1">
      <c r="M211" s="12"/>
      <c r="N211" s="12"/>
    </row>
    <row r="212" ht="14.25" customHeight="1">
      <c r="M212" s="12"/>
      <c r="N212" s="12"/>
    </row>
    <row r="213" ht="14.25" customHeight="1">
      <c r="M213" s="12"/>
      <c r="N213" s="12"/>
    </row>
    <row r="214" ht="14.25" customHeight="1">
      <c r="M214" s="12"/>
      <c r="N214" s="12"/>
    </row>
    <row r="215" ht="14.25" customHeight="1">
      <c r="M215" s="12"/>
      <c r="N215" s="12"/>
    </row>
    <row r="216" ht="14.25" customHeight="1">
      <c r="M216" s="12"/>
      <c r="N216" s="12"/>
    </row>
    <row r="217" ht="14.25" customHeight="1">
      <c r="M217" s="12"/>
      <c r="N217" s="12"/>
    </row>
    <row r="218" ht="14.25" customHeight="1">
      <c r="M218" s="12"/>
      <c r="N218" s="12"/>
    </row>
    <row r="219" ht="14.25" customHeight="1">
      <c r="M219" s="12"/>
      <c r="N219" s="12"/>
    </row>
    <row r="220" ht="14.25" customHeight="1">
      <c r="M220" s="12"/>
      <c r="N220" s="12"/>
    </row>
    <row r="221" ht="14.25" customHeight="1">
      <c r="M221" s="12"/>
      <c r="N221" s="12"/>
    </row>
    <row r="222" ht="14.25" customHeight="1">
      <c r="M222" s="12"/>
      <c r="N222" s="12"/>
    </row>
    <row r="223" ht="14.25" customHeight="1">
      <c r="M223" s="12"/>
      <c r="N223" s="12"/>
    </row>
    <row r="224" ht="14.25" customHeight="1">
      <c r="M224" s="12"/>
      <c r="N224" s="12"/>
    </row>
    <row r="225" ht="14.25" customHeight="1">
      <c r="M225" s="12"/>
      <c r="N225" s="12"/>
    </row>
    <row r="226" ht="14.25" customHeight="1">
      <c r="M226" s="12"/>
      <c r="N226" s="12"/>
    </row>
    <row r="227" ht="14.25" customHeight="1">
      <c r="M227" s="12"/>
      <c r="N227" s="12"/>
    </row>
    <row r="228" ht="14.25" customHeight="1">
      <c r="M228" s="12"/>
      <c r="N228" s="12"/>
    </row>
    <row r="229" ht="14.25" customHeight="1">
      <c r="M229" s="12"/>
      <c r="N229" s="12"/>
    </row>
    <row r="230" ht="14.25" customHeight="1">
      <c r="M230" s="12"/>
      <c r="N230" s="12"/>
    </row>
    <row r="231" ht="14.25" customHeight="1">
      <c r="M231" s="12"/>
      <c r="N231" s="12"/>
    </row>
    <row r="232" ht="14.25" customHeight="1">
      <c r="M232" s="12"/>
      <c r="N232" s="12"/>
    </row>
    <row r="233" ht="14.25" customHeight="1">
      <c r="M233" s="12"/>
      <c r="N233" s="12"/>
    </row>
    <row r="234" ht="14.25" customHeight="1">
      <c r="M234" s="12"/>
      <c r="N234" s="12"/>
    </row>
    <row r="235" ht="14.25" customHeight="1">
      <c r="M235" s="12"/>
      <c r="N235" s="12"/>
    </row>
    <row r="236" ht="14.25" customHeight="1">
      <c r="M236" s="12"/>
      <c r="N236" s="12"/>
    </row>
    <row r="237" ht="14.25" customHeight="1">
      <c r="M237" s="12"/>
      <c r="N237" s="12"/>
    </row>
    <row r="238" ht="14.25" customHeight="1">
      <c r="M238" s="12"/>
      <c r="N238" s="12"/>
    </row>
    <row r="239" ht="14.25" customHeight="1">
      <c r="M239" s="12"/>
      <c r="N239" s="12"/>
    </row>
    <row r="240" ht="14.25" customHeight="1">
      <c r="M240" s="12"/>
      <c r="N240" s="12"/>
    </row>
    <row r="241" ht="14.25" customHeight="1">
      <c r="M241" s="12"/>
      <c r="N241" s="12"/>
    </row>
    <row r="242" ht="14.25" customHeight="1">
      <c r="M242" s="12"/>
      <c r="N242" s="12"/>
    </row>
    <row r="243" ht="14.25" customHeight="1">
      <c r="M243" s="12"/>
      <c r="N243" s="12"/>
    </row>
    <row r="244" ht="14.25" customHeight="1">
      <c r="M244" s="12"/>
      <c r="N244" s="12"/>
    </row>
    <row r="245" ht="14.25" customHeight="1">
      <c r="M245" s="12"/>
      <c r="N245" s="12"/>
    </row>
    <row r="246" ht="14.25" customHeight="1">
      <c r="M246" s="12"/>
      <c r="N246" s="12"/>
    </row>
    <row r="247" ht="14.25" customHeight="1">
      <c r="M247" s="12"/>
      <c r="N247" s="12"/>
    </row>
    <row r="248" ht="14.25" customHeight="1">
      <c r="M248" s="12"/>
      <c r="N248" s="12"/>
    </row>
    <row r="249" ht="14.25" customHeight="1">
      <c r="M249" s="12"/>
      <c r="N249" s="12"/>
    </row>
    <row r="250" ht="14.25" customHeight="1">
      <c r="M250" s="12"/>
      <c r="N250" s="12"/>
    </row>
    <row r="251" ht="14.25" customHeight="1">
      <c r="M251" s="12"/>
      <c r="N251" s="12"/>
    </row>
    <row r="252" ht="14.25" customHeight="1">
      <c r="M252" s="12"/>
      <c r="N252" s="12"/>
    </row>
    <row r="253" ht="14.25" customHeight="1">
      <c r="M253" s="12"/>
      <c r="N253" s="12"/>
    </row>
    <row r="254" ht="14.25" customHeight="1">
      <c r="M254" s="12"/>
      <c r="N254" s="12"/>
    </row>
    <row r="255" ht="14.25" customHeight="1">
      <c r="M255" s="12"/>
      <c r="N255" s="12"/>
    </row>
    <row r="256" ht="14.25" customHeight="1">
      <c r="M256" s="12"/>
      <c r="N256" s="12"/>
    </row>
    <row r="257" ht="14.25" customHeight="1">
      <c r="M257" s="12"/>
      <c r="N257" s="12"/>
    </row>
    <row r="258" ht="14.25" customHeight="1">
      <c r="M258" s="12"/>
      <c r="N258" s="12"/>
    </row>
    <row r="259" ht="14.25" customHeight="1">
      <c r="M259" s="12"/>
      <c r="N259" s="12"/>
    </row>
    <row r="260" ht="14.25" customHeight="1">
      <c r="M260" s="12"/>
      <c r="N260" s="12"/>
    </row>
    <row r="261" ht="14.25" customHeight="1">
      <c r="M261" s="12"/>
      <c r="N261" s="12"/>
    </row>
    <row r="262" ht="14.25" customHeight="1">
      <c r="M262" s="12"/>
      <c r="N262" s="12"/>
    </row>
    <row r="263" ht="14.25" customHeight="1">
      <c r="M263" s="12"/>
      <c r="N263" s="12"/>
    </row>
    <row r="264" ht="14.25" customHeight="1">
      <c r="M264" s="12"/>
      <c r="N264" s="12"/>
    </row>
    <row r="265" ht="14.25" customHeight="1">
      <c r="M265" s="12"/>
      <c r="N265" s="12"/>
    </row>
    <row r="266" ht="14.25" customHeight="1">
      <c r="M266" s="12"/>
      <c r="N266" s="12"/>
    </row>
    <row r="267" ht="14.25" customHeight="1">
      <c r="M267" s="12"/>
      <c r="N267" s="12"/>
    </row>
    <row r="268" ht="14.25" customHeight="1">
      <c r="M268" s="12"/>
      <c r="N268" s="12"/>
    </row>
    <row r="269" ht="14.25" customHeight="1">
      <c r="M269" s="12"/>
      <c r="N269" s="12"/>
    </row>
    <row r="270" ht="14.25" customHeight="1">
      <c r="M270" s="12"/>
      <c r="N270" s="12"/>
    </row>
    <row r="271" ht="14.25" customHeight="1">
      <c r="M271" s="12"/>
      <c r="N271" s="12"/>
    </row>
    <row r="272" ht="14.25" customHeight="1">
      <c r="M272" s="12"/>
      <c r="N272" s="12"/>
    </row>
    <row r="273" ht="14.25" customHeight="1">
      <c r="M273" s="12"/>
      <c r="N273" s="12"/>
    </row>
    <row r="274" ht="14.25" customHeight="1">
      <c r="M274" s="12"/>
      <c r="N274" s="12"/>
    </row>
    <row r="275" ht="14.25" customHeight="1">
      <c r="M275" s="12"/>
      <c r="N275" s="12"/>
    </row>
    <row r="276" ht="14.25" customHeight="1">
      <c r="M276" s="12"/>
      <c r="N276" s="12"/>
    </row>
    <row r="277" ht="14.25" customHeight="1">
      <c r="M277" s="12"/>
      <c r="N277" s="12"/>
    </row>
    <row r="278" ht="14.25" customHeight="1">
      <c r="M278" s="12"/>
      <c r="N278" s="12"/>
    </row>
    <row r="279" ht="14.25" customHeight="1">
      <c r="M279" s="12"/>
      <c r="N279" s="12"/>
    </row>
    <row r="280" ht="14.25" customHeight="1">
      <c r="M280" s="12"/>
      <c r="N280" s="12"/>
    </row>
    <row r="281" ht="14.25" customHeight="1">
      <c r="M281" s="12"/>
      <c r="N281" s="12"/>
    </row>
    <row r="282" ht="14.25" customHeight="1">
      <c r="M282" s="12"/>
      <c r="N282" s="12"/>
    </row>
    <row r="283" ht="14.25" customHeight="1">
      <c r="M283" s="12"/>
      <c r="N283" s="12"/>
    </row>
    <row r="284" ht="14.25" customHeight="1">
      <c r="M284" s="12"/>
      <c r="N284" s="12"/>
    </row>
    <row r="285" ht="14.25" customHeight="1">
      <c r="M285" s="12"/>
      <c r="N285" s="12"/>
    </row>
    <row r="286" ht="14.25" customHeight="1">
      <c r="M286" s="12"/>
      <c r="N286" s="12"/>
    </row>
    <row r="287" ht="14.25" customHeight="1">
      <c r="M287" s="12"/>
      <c r="N287" s="12"/>
    </row>
    <row r="288" ht="14.25" customHeight="1">
      <c r="M288" s="12"/>
      <c r="N288" s="12"/>
    </row>
    <row r="289" ht="14.25" customHeight="1">
      <c r="M289" s="12"/>
      <c r="N289" s="12"/>
    </row>
    <row r="290" ht="14.25" customHeight="1">
      <c r="M290" s="12"/>
      <c r="N290" s="12"/>
    </row>
    <row r="291" ht="14.25" customHeight="1">
      <c r="M291" s="12"/>
      <c r="N291" s="12"/>
    </row>
    <row r="292" ht="14.25" customHeight="1">
      <c r="M292" s="12"/>
      <c r="N292" s="12"/>
    </row>
    <row r="293" ht="14.25" customHeight="1">
      <c r="M293" s="12"/>
      <c r="N293" s="12"/>
    </row>
    <row r="294" ht="14.25" customHeight="1">
      <c r="M294" s="12"/>
      <c r="N294" s="12"/>
    </row>
    <row r="295" ht="14.25" customHeight="1">
      <c r="M295" s="12"/>
      <c r="N295" s="12"/>
    </row>
    <row r="296" ht="14.25" customHeight="1">
      <c r="M296" s="12"/>
      <c r="N296" s="12"/>
    </row>
    <row r="297" ht="14.25" customHeight="1">
      <c r="M297" s="12"/>
      <c r="N297" s="12"/>
    </row>
    <row r="298" ht="14.25" customHeight="1">
      <c r="M298" s="12"/>
      <c r="N298" s="12"/>
    </row>
    <row r="299" ht="14.25" customHeight="1">
      <c r="M299" s="12"/>
      <c r="N299" s="12"/>
    </row>
    <row r="300" ht="14.25" customHeight="1">
      <c r="M300" s="12"/>
      <c r="N300" s="12"/>
    </row>
    <row r="301" ht="14.25" customHeight="1">
      <c r="M301" s="12"/>
      <c r="N301" s="12"/>
    </row>
    <row r="302" ht="14.25" customHeight="1">
      <c r="M302" s="12"/>
      <c r="N302" s="12"/>
    </row>
    <row r="303" ht="14.25" customHeight="1">
      <c r="M303" s="12"/>
      <c r="N303" s="12"/>
    </row>
    <row r="304" ht="14.25" customHeight="1">
      <c r="M304" s="12"/>
      <c r="N304" s="12"/>
    </row>
    <row r="305" ht="14.25" customHeight="1">
      <c r="M305" s="12"/>
      <c r="N305" s="12"/>
    </row>
    <row r="306" ht="14.25" customHeight="1">
      <c r="M306" s="12"/>
      <c r="N306" s="12"/>
    </row>
    <row r="307" ht="14.25" customHeight="1">
      <c r="M307" s="12"/>
      <c r="N307" s="12"/>
    </row>
    <row r="308" ht="14.25" customHeight="1">
      <c r="M308" s="12"/>
      <c r="N308" s="12"/>
    </row>
    <row r="309" ht="14.25" customHeight="1">
      <c r="M309" s="12"/>
      <c r="N309" s="12"/>
    </row>
    <row r="310" ht="14.25" customHeight="1">
      <c r="M310" s="12"/>
      <c r="N310" s="12"/>
    </row>
    <row r="311" ht="14.25" customHeight="1">
      <c r="M311" s="12"/>
      <c r="N311" s="12"/>
    </row>
    <row r="312" ht="14.25" customHeight="1">
      <c r="M312" s="12"/>
      <c r="N312" s="12"/>
    </row>
    <row r="313" ht="14.25" customHeight="1">
      <c r="M313" s="12"/>
      <c r="N313" s="12"/>
    </row>
    <row r="314" ht="14.25" customHeight="1">
      <c r="M314" s="12"/>
      <c r="N314" s="12"/>
    </row>
    <row r="315" ht="14.25" customHeight="1">
      <c r="M315" s="12"/>
      <c r="N315" s="12"/>
    </row>
    <row r="316" ht="14.25" customHeight="1">
      <c r="M316" s="12"/>
      <c r="N316" s="12"/>
    </row>
    <row r="317" ht="14.25" customHeight="1">
      <c r="M317" s="12"/>
      <c r="N317" s="12"/>
    </row>
    <row r="318" ht="14.25" customHeight="1">
      <c r="M318" s="12"/>
      <c r="N318" s="12"/>
    </row>
    <row r="319" ht="14.25" customHeight="1">
      <c r="M319" s="12"/>
      <c r="N319" s="12"/>
    </row>
    <row r="320" ht="14.25" customHeight="1">
      <c r="M320" s="12"/>
      <c r="N320" s="12"/>
    </row>
    <row r="321" ht="14.25" customHeight="1">
      <c r="M321" s="12"/>
      <c r="N321" s="12"/>
    </row>
    <row r="322" ht="14.25" customHeight="1">
      <c r="M322" s="12"/>
      <c r="N322" s="12"/>
    </row>
    <row r="323" ht="14.25" customHeight="1">
      <c r="M323" s="12"/>
      <c r="N323" s="12"/>
    </row>
    <row r="324" ht="14.25" customHeight="1">
      <c r="M324" s="12"/>
      <c r="N324" s="12"/>
    </row>
    <row r="325" ht="14.25" customHeight="1">
      <c r="M325" s="12"/>
      <c r="N325" s="12"/>
    </row>
    <row r="326" ht="14.25" customHeight="1">
      <c r="M326" s="12"/>
      <c r="N326" s="12"/>
    </row>
    <row r="327" ht="14.25" customHeight="1">
      <c r="M327" s="12"/>
      <c r="N327" s="12"/>
    </row>
    <row r="328" ht="14.25" customHeight="1">
      <c r="M328" s="12"/>
      <c r="N328" s="12"/>
    </row>
    <row r="329" ht="14.25" customHeight="1">
      <c r="M329" s="12"/>
      <c r="N329" s="12"/>
    </row>
    <row r="330" ht="14.25" customHeight="1">
      <c r="M330" s="12"/>
      <c r="N330" s="12"/>
    </row>
    <row r="331" ht="14.25" customHeight="1">
      <c r="M331" s="12"/>
      <c r="N331" s="12"/>
    </row>
    <row r="332" ht="14.25" customHeight="1">
      <c r="M332" s="12"/>
      <c r="N332" s="12"/>
    </row>
    <row r="333" ht="14.25" customHeight="1">
      <c r="M333" s="12"/>
      <c r="N333" s="12"/>
    </row>
    <row r="334" ht="14.25" customHeight="1">
      <c r="M334" s="12"/>
      <c r="N334" s="12"/>
    </row>
    <row r="335" ht="14.25" customHeight="1">
      <c r="M335" s="12"/>
      <c r="N335" s="12"/>
    </row>
    <row r="336" ht="14.25" customHeight="1">
      <c r="M336" s="12"/>
      <c r="N336" s="12"/>
    </row>
    <row r="337" ht="14.25" customHeight="1">
      <c r="M337" s="12"/>
      <c r="N337" s="12"/>
    </row>
    <row r="338" ht="14.25" customHeight="1">
      <c r="M338" s="12"/>
      <c r="N338" s="12"/>
    </row>
    <row r="339" ht="14.25" customHeight="1">
      <c r="M339" s="12"/>
      <c r="N339" s="12"/>
    </row>
    <row r="340" ht="14.25" customHeight="1">
      <c r="M340" s="12"/>
      <c r="N340" s="12"/>
    </row>
    <row r="341" ht="14.25" customHeight="1">
      <c r="M341" s="12"/>
      <c r="N341" s="12"/>
    </row>
    <row r="342" ht="14.25" customHeight="1">
      <c r="M342" s="12"/>
      <c r="N342" s="12"/>
    </row>
    <row r="343" ht="14.25" customHeight="1">
      <c r="M343" s="12"/>
      <c r="N343" s="12"/>
    </row>
    <row r="344" ht="14.25" customHeight="1">
      <c r="M344" s="12"/>
      <c r="N344" s="12"/>
    </row>
    <row r="345" ht="14.25" customHeight="1">
      <c r="M345" s="12"/>
      <c r="N345" s="12"/>
    </row>
    <row r="346" ht="14.25" customHeight="1">
      <c r="M346" s="12"/>
      <c r="N346" s="12"/>
    </row>
    <row r="347" ht="14.25" customHeight="1">
      <c r="M347" s="12"/>
      <c r="N347" s="12"/>
    </row>
    <row r="348" ht="14.25" customHeight="1">
      <c r="M348" s="12"/>
      <c r="N348" s="12"/>
    </row>
    <row r="349" ht="14.25" customHeight="1">
      <c r="M349" s="12"/>
      <c r="N349" s="12"/>
    </row>
    <row r="350" ht="14.25" customHeight="1">
      <c r="M350" s="12"/>
      <c r="N350" s="12"/>
    </row>
    <row r="351" ht="14.25" customHeight="1">
      <c r="M351" s="12"/>
      <c r="N351" s="12"/>
    </row>
    <row r="352" ht="14.25" customHeight="1">
      <c r="M352" s="12"/>
      <c r="N352" s="12"/>
    </row>
    <row r="353" ht="14.25" customHeight="1">
      <c r="M353" s="12"/>
      <c r="N353" s="12"/>
    </row>
    <row r="354" ht="14.25" customHeight="1">
      <c r="M354" s="12"/>
      <c r="N354" s="12"/>
    </row>
    <row r="355" ht="14.25" customHeight="1">
      <c r="M355" s="12"/>
      <c r="N355" s="12"/>
    </row>
    <row r="356" ht="14.25" customHeight="1">
      <c r="M356" s="12"/>
      <c r="N356" s="12"/>
    </row>
    <row r="357" ht="14.25" customHeight="1">
      <c r="M357" s="12"/>
      <c r="N357" s="12"/>
    </row>
    <row r="358" ht="14.25" customHeight="1">
      <c r="M358" s="12"/>
      <c r="N358" s="12"/>
    </row>
    <row r="359" ht="14.25" customHeight="1">
      <c r="M359" s="12"/>
      <c r="N359" s="12"/>
    </row>
    <row r="360" ht="14.25" customHeight="1">
      <c r="M360" s="12"/>
      <c r="N360" s="12"/>
    </row>
    <row r="361" ht="14.25" customHeight="1">
      <c r="M361" s="12"/>
      <c r="N361" s="12"/>
    </row>
    <row r="362" ht="14.25" customHeight="1">
      <c r="M362" s="12"/>
      <c r="N362" s="12"/>
    </row>
    <row r="363" ht="14.25" customHeight="1">
      <c r="M363" s="12"/>
      <c r="N363" s="12"/>
    </row>
    <row r="364" ht="14.25" customHeight="1">
      <c r="M364" s="12"/>
      <c r="N364" s="12"/>
    </row>
    <row r="365" ht="14.25" customHeight="1">
      <c r="M365" s="12"/>
      <c r="N365" s="12"/>
    </row>
    <row r="366" ht="14.25" customHeight="1">
      <c r="M366" s="12"/>
      <c r="N366" s="12"/>
    </row>
    <row r="367" ht="14.25" customHeight="1">
      <c r="M367" s="12"/>
      <c r="N367" s="12"/>
    </row>
    <row r="368" ht="14.25" customHeight="1">
      <c r="M368" s="12"/>
      <c r="N368" s="12"/>
    </row>
    <row r="369" ht="14.25" customHeight="1">
      <c r="M369" s="12"/>
      <c r="N369" s="12"/>
    </row>
    <row r="370" ht="14.25" customHeight="1">
      <c r="M370" s="12"/>
      <c r="N370" s="12"/>
    </row>
    <row r="371" ht="14.25" customHeight="1">
      <c r="M371" s="12"/>
      <c r="N371" s="12"/>
    </row>
    <row r="372" ht="14.25" customHeight="1">
      <c r="M372" s="12"/>
      <c r="N372" s="12"/>
    </row>
    <row r="373" ht="14.25" customHeight="1">
      <c r="M373" s="12"/>
      <c r="N373" s="12"/>
    </row>
    <row r="374" ht="14.25" customHeight="1">
      <c r="M374" s="12"/>
      <c r="N374" s="12"/>
    </row>
    <row r="375" ht="14.25" customHeight="1">
      <c r="M375" s="12"/>
      <c r="N375" s="12"/>
    </row>
    <row r="376" ht="14.25" customHeight="1">
      <c r="M376" s="12"/>
      <c r="N376" s="12"/>
    </row>
    <row r="377" ht="14.25" customHeight="1">
      <c r="M377" s="12"/>
      <c r="N377" s="12"/>
    </row>
    <row r="378" ht="14.25" customHeight="1">
      <c r="M378" s="12"/>
      <c r="N378" s="12"/>
    </row>
    <row r="379" ht="14.25" customHeight="1">
      <c r="M379" s="12"/>
      <c r="N379" s="12"/>
    </row>
    <row r="380" ht="14.25" customHeight="1">
      <c r="M380" s="12"/>
      <c r="N380" s="12"/>
    </row>
    <row r="381" ht="14.25" customHeight="1">
      <c r="M381" s="12"/>
      <c r="N381" s="12"/>
    </row>
    <row r="382" ht="14.25" customHeight="1">
      <c r="M382" s="12"/>
      <c r="N382" s="12"/>
    </row>
    <row r="383" ht="14.25" customHeight="1">
      <c r="M383" s="12"/>
      <c r="N383" s="12"/>
    </row>
    <row r="384" ht="14.25" customHeight="1">
      <c r="M384" s="12"/>
      <c r="N384" s="12"/>
    </row>
    <row r="385" ht="14.25" customHeight="1">
      <c r="M385" s="12"/>
      <c r="N385" s="12"/>
    </row>
    <row r="386" ht="14.25" customHeight="1">
      <c r="M386" s="12"/>
      <c r="N386" s="12"/>
    </row>
    <row r="387" ht="14.25" customHeight="1">
      <c r="M387" s="12"/>
      <c r="N387" s="12"/>
    </row>
    <row r="388" ht="14.25" customHeight="1">
      <c r="M388" s="12"/>
      <c r="N388" s="12"/>
    </row>
    <row r="389" ht="14.25" customHeight="1">
      <c r="M389" s="12"/>
      <c r="N389" s="12"/>
    </row>
    <row r="390" ht="14.25" customHeight="1">
      <c r="M390" s="12"/>
      <c r="N390" s="12"/>
    </row>
    <row r="391" ht="14.25" customHeight="1">
      <c r="M391" s="12"/>
      <c r="N391" s="12"/>
    </row>
    <row r="392" ht="14.25" customHeight="1">
      <c r="M392" s="12"/>
      <c r="N392" s="12"/>
    </row>
    <row r="393" ht="14.25" customHeight="1">
      <c r="M393" s="12"/>
      <c r="N393" s="12"/>
    </row>
    <row r="394" ht="14.25" customHeight="1">
      <c r="M394" s="12"/>
      <c r="N394" s="12"/>
    </row>
    <row r="395" ht="14.25" customHeight="1">
      <c r="M395" s="12"/>
      <c r="N395" s="12"/>
    </row>
    <row r="396" ht="14.25" customHeight="1">
      <c r="M396" s="12"/>
      <c r="N396" s="12"/>
    </row>
    <row r="397" ht="14.25" customHeight="1">
      <c r="M397" s="12"/>
      <c r="N397" s="12"/>
    </row>
    <row r="398" ht="14.25" customHeight="1">
      <c r="M398" s="12"/>
      <c r="N398" s="12"/>
    </row>
    <row r="399" ht="14.25" customHeight="1">
      <c r="M399" s="12"/>
      <c r="N399" s="12"/>
    </row>
    <row r="400" ht="14.25" customHeight="1">
      <c r="M400" s="12"/>
      <c r="N400" s="12"/>
    </row>
    <row r="401" ht="14.25" customHeight="1">
      <c r="M401" s="12"/>
      <c r="N401" s="12"/>
    </row>
    <row r="402" ht="14.25" customHeight="1">
      <c r="M402" s="12"/>
      <c r="N402" s="12"/>
    </row>
    <row r="403" ht="14.25" customHeight="1">
      <c r="M403" s="12"/>
      <c r="N403" s="12"/>
    </row>
    <row r="404" ht="14.25" customHeight="1">
      <c r="M404" s="12"/>
      <c r="N404" s="12"/>
    </row>
    <row r="405" ht="14.25" customHeight="1">
      <c r="M405" s="12"/>
      <c r="N405" s="12"/>
    </row>
    <row r="406" ht="14.25" customHeight="1">
      <c r="M406" s="12"/>
      <c r="N406" s="12"/>
    </row>
    <row r="407" ht="14.25" customHeight="1">
      <c r="M407" s="12"/>
      <c r="N407" s="12"/>
    </row>
    <row r="408" ht="14.25" customHeight="1">
      <c r="M408" s="12"/>
      <c r="N408" s="12"/>
    </row>
    <row r="409" ht="14.25" customHeight="1">
      <c r="M409" s="12"/>
      <c r="N409" s="12"/>
    </row>
    <row r="410" ht="14.25" customHeight="1">
      <c r="M410" s="12"/>
      <c r="N410" s="12"/>
    </row>
    <row r="411" ht="14.25" customHeight="1">
      <c r="M411" s="12"/>
      <c r="N411" s="12"/>
    </row>
    <row r="412" ht="14.25" customHeight="1">
      <c r="M412" s="12"/>
      <c r="N412" s="12"/>
    </row>
    <row r="413" ht="14.25" customHeight="1">
      <c r="M413" s="12"/>
      <c r="N413" s="12"/>
    </row>
    <row r="414" ht="14.25" customHeight="1">
      <c r="M414" s="12"/>
      <c r="N414" s="12"/>
    </row>
    <row r="415" ht="14.25" customHeight="1">
      <c r="M415" s="12"/>
      <c r="N415" s="12"/>
    </row>
    <row r="416" ht="14.25" customHeight="1">
      <c r="M416" s="12"/>
      <c r="N416" s="12"/>
    </row>
    <row r="417" ht="14.25" customHeight="1">
      <c r="M417" s="12"/>
      <c r="N417" s="12"/>
    </row>
    <row r="418" ht="14.25" customHeight="1">
      <c r="M418" s="12"/>
      <c r="N418" s="12"/>
    </row>
    <row r="419" ht="14.25" customHeight="1">
      <c r="M419" s="12"/>
      <c r="N419" s="12"/>
    </row>
    <row r="420" ht="14.25" customHeight="1">
      <c r="M420" s="12"/>
      <c r="N420" s="12"/>
    </row>
    <row r="421" ht="14.25" customHeight="1">
      <c r="M421" s="12"/>
      <c r="N421" s="12"/>
    </row>
    <row r="422" ht="14.25" customHeight="1">
      <c r="M422" s="12"/>
      <c r="N422" s="12"/>
    </row>
    <row r="423" ht="14.25" customHeight="1">
      <c r="M423" s="12"/>
      <c r="N423" s="12"/>
    </row>
    <row r="424" ht="14.25" customHeight="1">
      <c r="M424" s="12"/>
      <c r="N424" s="12"/>
    </row>
    <row r="425" ht="14.25" customHeight="1">
      <c r="M425" s="12"/>
      <c r="N425" s="12"/>
    </row>
    <row r="426" ht="14.25" customHeight="1">
      <c r="M426" s="12"/>
      <c r="N426" s="12"/>
    </row>
    <row r="427" ht="14.25" customHeight="1">
      <c r="M427" s="12"/>
      <c r="N427" s="12"/>
    </row>
    <row r="428" ht="14.25" customHeight="1">
      <c r="M428" s="12"/>
      <c r="N428" s="12"/>
    </row>
    <row r="429" ht="14.25" customHeight="1">
      <c r="M429" s="12"/>
      <c r="N429" s="12"/>
    </row>
    <row r="430" ht="14.25" customHeight="1">
      <c r="M430" s="12"/>
      <c r="N430" s="12"/>
    </row>
    <row r="431" ht="14.25" customHeight="1">
      <c r="M431" s="12"/>
      <c r="N431" s="12"/>
    </row>
    <row r="432" ht="14.25" customHeight="1">
      <c r="M432" s="12"/>
      <c r="N432" s="12"/>
    </row>
    <row r="433" ht="14.25" customHeight="1">
      <c r="M433" s="12"/>
      <c r="N433" s="12"/>
    </row>
    <row r="434" ht="14.25" customHeight="1">
      <c r="M434" s="12"/>
      <c r="N434" s="12"/>
    </row>
    <row r="435" ht="14.25" customHeight="1">
      <c r="M435" s="12"/>
      <c r="N435" s="12"/>
    </row>
    <row r="436" ht="14.25" customHeight="1">
      <c r="M436" s="12"/>
      <c r="N436" s="12"/>
    </row>
    <row r="437" ht="14.25" customHeight="1">
      <c r="M437" s="12"/>
      <c r="N437" s="12"/>
    </row>
    <row r="438" ht="14.25" customHeight="1">
      <c r="M438" s="12"/>
      <c r="N438" s="12"/>
    </row>
    <row r="439" ht="14.25" customHeight="1">
      <c r="M439" s="12"/>
      <c r="N439" s="12"/>
    </row>
    <row r="440" ht="14.25" customHeight="1">
      <c r="M440" s="12"/>
      <c r="N440" s="12"/>
    </row>
    <row r="441" ht="14.25" customHeight="1">
      <c r="M441" s="12"/>
      <c r="N441" s="12"/>
    </row>
    <row r="442" ht="14.25" customHeight="1">
      <c r="M442" s="12"/>
      <c r="N442" s="12"/>
    </row>
    <row r="443" ht="14.25" customHeight="1">
      <c r="M443" s="12"/>
      <c r="N443" s="12"/>
    </row>
    <row r="444" ht="14.25" customHeight="1">
      <c r="M444" s="12"/>
      <c r="N444" s="12"/>
    </row>
    <row r="445" ht="14.25" customHeight="1">
      <c r="M445" s="12"/>
      <c r="N445" s="12"/>
    </row>
    <row r="446" ht="14.25" customHeight="1">
      <c r="M446" s="12"/>
      <c r="N446" s="12"/>
    </row>
    <row r="447" ht="14.25" customHeight="1">
      <c r="M447" s="12"/>
      <c r="N447" s="12"/>
    </row>
    <row r="448" ht="14.25" customHeight="1">
      <c r="M448" s="12"/>
      <c r="N448" s="12"/>
    </row>
    <row r="449" ht="14.25" customHeight="1">
      <c r="M449" s="12"/>
      <c r="N449" s="12"/>
    </row>
    <row r="450" ht="14.25" customHeight="1">
      <c r="M450" s="12"/>
      <c r="N450" s="12"/>
    </row>
    <row r="451" ht="14.25" customHeight="1">
      <c r="M451" s="12"/>
      <c r="N451" s="12"/>
    </row>
    <row r="452" ht="14.25" customHeight="1">
      <c r="M452" s="12"/>
      <c r="N452" s="12"/>
    </row>
    <row r="453" ht="14.25" customHeight="1">
      <c r="M453" s="12"/>
      <c r="N453" s="12"/>
    </row>
    <row r="454" ht="14.25" customHeight="1">
      <c r="M454" s="12"/>
      <c r="N454" s="12"/>
    </row>
    <row r="455" ht="14.25" customHeight="1">
      <c r="M455" s="12"/>
      <c r="N455" s="12"/>
    </row>
    <row r="456" ht="14.25" customHeight="1">
      <c r="M456" s="12"/>
      <c r="N456" s="12"/>
    </row>
    <row r="457" ht="14.25" customHeight="1">
      <c r="M457" s="12"/>
      <c r="N457" s="12"/>
    </row>
    <row r="458" ht="14.25" customHeight="1">
      <c r="M458" s="12"/>
      <c r="N458" s="12"/>
    </row>
    <row r="459" ht="14.25" customHeight="1">
      <c r="M459" s="12"/>
      <c r="N459" s="12"/>
    </row>
    <row r="460" ht="14.25" customHeight="1">
      <c r="M460" s="12"/>
      <c r="N460" s="12"/>
    </row>
    <row r="461" ht="14.25" customHeight="1">
      <c r="M461" s="12"/>
      <c r="N461" s="12"/>
    </row>
    <row r="462" ht="14.25" customHeight="1">
      <c r="M462" s="12"/>
      <c r="N462" s="12"/>
    </row>
    <row r="463" ht="14.25" customHeight="1">
      <c r="M463" s="12"/>
      <c r="N463" s="12"/>
    </row>
    <row r="464" ht="14.25" customHeight="1">
      <c r="M464" s="12"/>
      <c r="N464" s="12"/>
    </row>
    <row r="465" ht="14.25" customHeight="1">
      <c r="M465" s="12"/>
      <c r="N465" s="12"/>
    </row>
    <row r="466" ht="14.25" customHeight="1">
      <c r="M466" s="12"/>
      <c r="N466" s="12"/>
    </row>
    <row r="467" ht="14.25" customHeight="1">
      <c r="M467" s="12"/>
      <c r="N467" s="12"/>
    </row>
    <row r="468" ht="14.25" customHeight="1">
      <c r="M468" s="12"/>
      <c r="N468" s="12"/>
    </row>
    <row r="469" ht="14.25" customHeight="1">
      <c r="M469" s="12"/>
      <c r="N469" s="12"/>
    </row>
    <row r="470" ht="14.25" customHeight="1">
      <c r="M470" s="12"/>
      <c r="N470" s="12"/>
    </row>
    <row r="471" ht="14.25" customHeight="1">
      <c r="M471" s="12"/>
      <c r="N471" s="12"/>
    </row>
    <row r="472" ht="14.25" customHeight="1">
      <c r="M472" s="12"/>
      <c r="N472" s="12"/>
    </row>
    <row r="473" ht="14.25" customHeight="1">
      <c r="M473" s="12"/>
      <c r="N473" s="12"/>
    </row>
    <row r="474" ht="14.25" customHeight="1">
      <c r="M474" s="12"/>
      <c r="N474" s="12"/>
    </row>
    <row r="475" ht="14.25" customHeight="1">
      <c r="M475" s="12"/>
      <c r="N475" s="12"/>
    </row>
    <row r="476" ht="14.25" customHeight="1">
      <c r="M476" s="12"/>
      <c r="N476" s="12"/>
    </row>
    <row r="477" ht="14.25" customHeight="1">
      <c r="M477" s="12"/>
      <c r="N477" s="12"/>
    </row>
    <row r="478" ht="14.25" customHeight="1">
      <c r="M478" s="12"/>
      <c r="N478" s="12"/>
    </row>
    <row r="479" ht="14.25" customHeight="1">
      <c r="M479" s="12"/>
      <c r="N479" s="12"/>
    </row>
    <row r="480" ht="14.25" customHeight="1">
      <c r="M480" s="12"/>
      <c r="N480" s="12"/>
    </row>
    <row r="481" ht="14.25" customHeight="1">
      <c r="M481" s="12"/>
      <c r="N481" s="12"/>
    </row>
    <row r="482" ht="14.25" customHeight="1">
      <c r="M482" s="12"/>
      <c r="N482" s="12"/>
    </row>
    <row r="483" ht="14.25" customHeight="1">
      <c r="M483" s="12"/>
      <c r="N483" s="12"/>
    </row>
    <row r="484" ht="14.25" customHeight="1">
      <c r="M484" s="12"/>
      <c r="N484" s="12"/>
    </row>
    <row r="485" ht="14.25" customHeight="1">
      <c r="M485" s="12"/>
      <c r="N485" s="12"/>
    </row>
    <row r="486" ht="14.25" customHeight="1">
      <c r="M486" s="12"/>
      <c r="N486" s="12"/>
    </row>
    <row r="487" ht="14.25" customHeight="1">
      <c r="M487" s="12"/>
      <c r="N487" s="12"/>
    </row>
    <row r="488" ht="14.25" customHeight="1">
      <c r="M488" s="12"/>
      <c r="N488" s="12"/>
    </row>
    <row r="489" ht="14.25" customHeight="1">
      <c r="M489" s="12"/>
      <c r="N489" s="12"/>
    </row>
    <row r="490" ht="14.25" customHeight="1">
      <c r="M490" s="12"/>
      <c r="N490" s="12"/>
    </row>
    <row r="491" ht="14.25" customHeight="1">
      <c r="M491" s="12"/>
      <c r="N491" s="12"/>
    </row>
    <row r="492" ht="14.25" customHeight="1">
      <c r="M492" s="12"/>
      <c r="N492" s="12"/>
    </row>
    <row r="493" ht="14.25" customHeight="1">
      <c r="M493" s="12"/>
      <c r="N493" s="12"/>
    </row>
    <row r="494" ht="14.25" customHeight="1">
      <c r="M494" s="12"/>
      <c r="N494" s="12"/>
    </row>
    <row r="495" ht="14.25" customHeight="1">
      <c r="M495" s="12"/>
      <c r="N495" s="12"/>
    </row>
    <row r="496" ht="14.25" customHeight="1">
      <c r="M496" s="12"/>
      <c r="N496" s="12"/>
    </row>
    <row r="497" ht="14.25" customHeight="1">
      <c r="M497" s="12"/>
      <c r="N497" s="12"/>
    </row>
    <row r="498" ht="14.25" customHeight="1">
      <c r="M498" s="12"/>
      <c r="N498" s="12"/>
    </row>
    <row r="499" ht="14.25" customHeight="1">
      <c r="M499" s="12"/>
      <c r="N499" s="12"/>
    </row>
    <row r="500" ht="14.25" customHeight="1">
      <c r="M500" s="12"/>
      <c r="N500" s="12"/>
    </row>
    <row r="501" ht="14.25" customHeight="1">
      <c r="M501" s="12"/>
      <c r="N501" s="12"/>
    </row>
    <row r="502" ht="14.25" customHeight="1">
      <c r="M502" s="12"/>
      <c r="N502" s="12"/>
    </row>
    <row r="503" ht="14.25" customHeight="1">
      <c r="M503" s="12"/>
      <c r="N503" s="12"/>
    </row>
    <row r="504" ht="14.25" customHeight="1">
      <c r="M504" s="12"/>
      <c r="N504" s="12"/>
    </row>
    <row r="505" ht="14.25" customHeight="1">
      <c r="M505" s="12"/>
      <c r="N505" s="12"/>
    </row>
    <row r="506" ht="14.25" customHeight="1">
      <c r="M506" s="12"/>
      <c r="N506" s="12"/>
    </row>
    <row r="507" ht="14.25" customHeight="1">
      <c r="M507" s="12"/>
      <c r="N507" s="12"/>
    </row>
    <row r="508" ht="14.25" customHeight="1">
      <c r="M508" s="12"/>
      <c r="N508" s="12"/>
    </row>
    <row r="509" ht="14.25" customHeight="1">
      <c r="M509" s="12"/>
      <c r="N509" s="12"/>
    </row>
    <row r="510" ht="14.25" customHeight="1">
      <c r="M510" s="12"/>
      <c r="N510" s="12"/>
    </row>
    <row r="511" ht="14.25" customHeight="1">
      <c r="M511" s="12"/>
      <c r="N511" s="12"/>
    </row>
    <row r="512" ht="14.25" customHeight="1">
      <c r="M512" s="12"/>
      <c r="N512" s="12"/>
    </row>
    <row r="513" ht="14.25" customHeight="1">
      <c r="M513" s="12"/>
      <c r="N513" s="12"/>
    </row>
    <row r="514" ht="14.25" customHeight="1">
      <c r="M514" s="12"/>
      <c r="N514" s="12"/>
    </row>
    <row r="515" ht="14.25" customHeight="1">
      <c r="M515" s="12"/>
      <c r="N515" s="12"/>
    </row>
    <row r="516" ht="14.25" customHeight="1">
      <c r="M516" s="12"/>
      <c r="N516" s="12"/>
    </row>
    <row r="517" ht="14.25" customHeight="1">
      <c r="M517" s="12"/>
      <c r="N517" s="12"/>
    </row>
    <row r="518" ht="14.25" customHeight="1">
      <c r="M518" s="12"/>
      <c r="N518" s="12"/>
    </row>
    <row r="519" ht="14.25" customHeight="1">
      <c r="M519" s="12"/>
      <c r="N519" s="12"/>
    </row>
    <row r="520" ht="14.25" customHeight="1">
      <c r="M520" s="12"/>
      <c r="N520" s="12"/>
    </row>
    <row r="521" ht="14.25" customHeight="1">
      <c r="M521" s="12"/>
      <c r="N521" s="12"/>
    </row>
    <row r="522" ht="14.25" customHeight="1">
      <c r="M522" s="12"/>
      <c r="N522" s="12"/>
    </row>
    <row r="523" ht="14.25" customHeight="1">
      <c r="M523" s="12"/>
      <c r="N523" s="12"/>
    </row>
    <row r="524" ht="14.25" customHeight="1">
      <c r="M524" s="12"/>
      <c r="N524" s="12"/>
    </row>
    <row r="525" ht="14.25" customHeight="1">
      <c r="M525" s="12"/>
      <c r="N525" s="12"/>
    </row>
    <row r="526" ht="14.25" customHeight="1">
      <c r="M526" s="12"/>
      <c r="N526" s="12"/>
    </row>
    <row r="527" ht="14.25" customHeight="1">
      <c r="M527" s="12"/>
      <c r="N527" s="12"/>
    </row>
    <row r="528" ht="14.25" customHeight="1">
      <c r="M528" s="12"/>
      <c r="N528" s="12"/>
    </row>
    <row r="529" ht="14.25" customHeight="1">
      <c r="M529" s="12"/>
      <c r="N529" s="12"/>
    </row>
    <row r="530" ht="14.25" customHeight="1">
      <c r="M530" s="12"/>
      <c r="N530" s="12"/>
    </row>
    <row r="531" ht="14.25" customHeight="1">
      <c r="M531" s="12"/>
      <c r="N531" s="12"/>
    </row>
    <row r="532" ht="14.25" customHeight="1">
      <c r="M532" s="12"/>
      <c r="N532" s="12"/>
    </row>
    <row r="533" ht="14.25" customHeight="1">
      <c r="M533" s="12"/>
      <c r="N533" s="12"/>
    </row>
    <row r="534" ht="14.25" customHeight="1">
      <c r="M534" s="12"/>
      <c r="N534" s="12"/>
    </row>
    <row r="535" ht="14.25" customHeight="1">
      <c r="M535" s="12"/>
      <c r="N535" s="12"/>
    </row>
    <row r="536" ht="14.25" customHeight="1">
      <c r="M536" s="12"/>
      <c r="N536" s="12"/>
    </row>
    <row r="537" ht="14.25" customHeight="1">
      <c r="M537" s="12"/>
      <c r="N537" s="12"/>
    </row>
    <row r="538" ht="14.25" customHeight="1">
      <c r="M538" s="12"/>
      <c r="N538" s="12"/>
    </row>
    <row r="539" ht="14.25" customHeight="1">
      <c r="M539" s="12"/>
      <c r="N539" s="12"/>
    </row>
    <row r="540" ht="14.25" customHeight="1">
      <c r="M540" s="12"/>
      <c r="N540" s="12"/>
    </row>
    <row r="541" ht="14.25" customHeight="1">
      <c r="M541" s="12"/>
      <c r="N541" s="12"/>
    </row>
    <row r="542" ht="14.25" customHeight="1">
      <c r="M542" s="12"/>
      <c r="N542" s="12"/>
    </row>
    <row r="543" ht="14.25" customHeight="1">
      <c r="M543" s="12"/>
      <c r="N543" s="12"/>
    </row>
    <row r="544" ht="14.25" customHeight="1">
      <c r="M544" s="12"/>
      <c r="N544" s="12"/>
    </row>
    <row r="545" ht="14.25" customHeight="1">
      <c r="M545" s="12"/>
      <c r="N545" s="12"/>
    </row>
    <row r="546" ht="14.25" customHeight="1">
      <c r="M546" s="12"/>
      <c r="N546" s="12"/>
    </row>
    <row r="547" ht="14.25" customHeight="1">
      <c r="M547" s="12"/>
      <c r="N547" s="12"/>
    </row>
    <row r="548" ht="14.25" customHeight="1">
      <c r="M548" s="12"/>
      <c r="N548" s="12"/>
    </row>
    <row r="549" ht="14.25" customHeight="1">
      <c r="M549" s="12"/>
      <c r="N549" s="12"/>
    </row>
    <row r="550" ht="14.25" customHeight="1">
      <c r="M550" s="12"/>
      <c r="N550" s="12"/>
    </row>
    <row r="551" ht="14.25" customHeight="1">
      <c r="M551" s="12"/>
      <c r="N551" s="12"/>
    </row>
    <row r="552" ht="14.25" customHeight="1">
      <c r="M552" s="12"/>
      <c r="N552" s="12"/>
    </row>
    <row r="553" ht="14.25" customHeight="1">
      <c r="M553" s="12"/>
      <c r="N553" s="12"/>
    </row>
    <row r="554" ht="14.25" customHeight="1">
      <c r="M554" s="12"/>
      <c r="N554" s="12"/>
    </row>
    <row r="555" ht="14.25" customHeight="1">
      <c r="M555" s="12"/>
      <c r="N555" s="12"/>
    </row>
    <row r="556" ht="14.25" customHeight="1">
      <c r="M556" s="12"/>
      <c r="N556" s="12"/>
    </row>
    <row r="557" ht="14.25" customHeight="1">
      <c r="M557" s="12"/>
      <c r="N557" s="12"/>
    </row>
    <row r="558" ht="14.25" customHeight="1">
      <c r="M558" s="12"/>
      <c r="N558" s="12"/>
    </row>
    <row r="559" ht="14.25" customHeight="1">
      <c r="M559" s="12"/>
      <c r="N559" s="12"/>
    </row>
    <row r="560" ht="14.25" customHeight="1">
      <c r="M560" s="12"/>
      <c r="N560" s="12"/>
    </row>
    <row r="561" ht="14.25" customHeight="1">
      <c r="M561" s="12"/>
      <c r="N561" s="12"/>
    </row>
    <row r="562" ht="14.25" customHeight="1">
      <c r="M562" s="12"/>
      <c r="N562" s="12"/>
    </row>
    <row r="563" ht="14.25" customHeight="1">
      <c r="M563" s="12"/>
      <c r="N563" s="12"/>
    </row>
    <row r="564" ht="14.25" customHeight="1">
      <c r="M564" s="12"/>
      <c r="N564" s="12"/>
    </row>
    <row r="565" ht="14.25" customHeight="1">
      <c r="M565" s="12"/>
      <c r="N565" s="12"/>
    </row>
    <row r="566" ht="14.25" customHeight="1">
      <c r="M566" s="12"/>
      <c r="N566" s="12"/>
    </row>
    <row r="567" ht="14.25" customHeight="1">
      <c r="M567" s="12"/>
      <c r="N567" s="12"/>
    </row>
    <row r="568" ht="14.25" customHeight="1">
      <c r="M568" s="12"/>
      <c r="N568" s="12"/>
    </row>
    <row r="569" ht="14.25" customHeight="1">
      <c r="M569" s="12"/>
      <c r="N569" s="12"/>
    </row>
    <row r="570" ht="14.25" customHeight="1">
      <c r="M570" s="12"/>
      <c r="N570" s="12"/>
    </row>
    <row r="571" ht="14.25" customHeight="1">
      <c r="M571" s="12"/>
      <c r="N571" s="12"/>
    </row>
    <row r="572" ht="14.25" customHeight="1">
      <c r="M572" s="12"/>
      <c r="N572" s="12"/>
    </row>
    <row r="573" ht="14.25" customHeight="1">
      <c r="M573" s="12"/>
      <c r="N573" s="12"/>
    </row>
    <row r="574" ht="14.25" customHeight="1">
      <c r="M574" s="12"/>
      <c r="N574" s="12"/>
    </row>
    <row r="575" ht="14.25" customHeight="1">
      <c r="M575" s="12"/>
      <c r="N575" s="12"/>
    </row>
    <row r="576" ht="14.25" customHeight="1">
      <c r="M576" s="12"/>
      <c r="N576" s="12"/>
    </row>
    <row r="577" ht="14.25" customHeight="1">
      <c r="M577" s="12"/>
      <c r="N577" s="12"/>
    </row>
    <row r="578" ht="14.25" customHeight="1">
      <c r="M578" s="12"/>
      <c r="N578" s="12"/>
    </row>
    <row r="579" ht="14.25" customHeight="1">
      <c r="M579" s="12"/>
      <c r="N579" s="12"/>
    </row>
    <row r="580" ht="14.25" customHeight="1">
      <c r="M580" s="12"/>
      <c r="N580" s="12"/>
    </row>
    <row r="581" ht="14.25" customHeight="1">
      <c r="M581" s="12"/>
      <c r="N581" s="12"/>
    </row>
    <row r="582" ht="14.25" customHeight="1">
      <c r="M582" s="12"/>
      <c r="N582" s="12"/>
    </row>
    <row r="583" ht="14.25" customHeight="1">
      <c r="M583" s="12"/>
      <c r="N583" s="12"/>
    </row>
    <row r="584" ht="14.25" customHeight="1">
      <c r="M584" s="12"/>
      <c r="N584" s="12"/>
    </row>
    <row r="585" ht="14.25" customHeight="1">
      <c r="M585" s="12"/>
      <c r="N585" s="12"/>
    </row>
    <row r="586" ht="14.25" customHeight="1">
      <c r="M586" s="12"/>
      <c r="N586" s="12"/>
    </row>
    <row r="587" ht="14.25" customHeight="1">
      <c r="M587" s="12"/>
      <c r="N587" s="12"/>
    </row>
    <row r="588" ht="14.25" customHeight="1">
      <c r="M588" s="12"/>
      <c r="N588" s="12"/>
    </row>
    <row r="589" ht="14.25" customHeight="1">
      <c r="M589" s="12"/>
      <c r="N589" s="12"/>
    </row>
    <row r="590" ht="14.25" customHeight="1">
      <c r="M590" s="12"/>
      <c r="N590" s="12"/>
    </row>
    <row r="591" ht="14.25" customHeight="1">
      <c r="M591" s="12"/>
      <c r="N591" s="12"/>
    </row>
    <row r="592" ht="14.25" customHeight="1">
      <c r="M592" s="12"/>
      <c r="N592" s="12"/>
    </row>
    <row r="593" ht="14.25" customHeight="1">
      <c r="M593" s="12"/>
      <c r="N593" s="12"/>
    </row>
    <row r="594" ht="14.25" customHeight="1">
      <c r="M594" s="12"/>
      <c r="N594" s="12"/>
    </row>
    <row r="595" ht="14.25" customHeight="1">
      <c r="M595" s="12"/>
      <c r="N595" s="12"/>
    </row>
    <row r="596" ht="14.25" customHeight="1">
      <c r="M596" s="12"/>
      <c r="N596" s="12"/>
    </row>
    <row r="597" ht="14.25" customHeight="1">
      <c r="M597" s="12"/>
      <c r="N597" s="12"/>
    </row>
    <row r="598" ht="14.25" customHeight="1">
      <c r="M598" s="12"/>
      <c r="N598" s="12"/>
    </row>
    <row r="599" ht="14.25" customHeight="1">
      <c r="M599" s="12"/>
      <c r="N599" s="12"/>
    </row>
    <row r="600" ht="14.25" customHeight="1">
      <c r="M600" s="12"/>
      <c r="N600" s="12"/>
    </row>
    <row r="601" ht="14.25" customHeight="1">
      <c r="M601" s="12"/>
      <c r="N601" s="12"/>
    </row>
    <row r="602" ht="14.25" customHeight="1">
      <c r="M602" s="12"/>
      <c r="N602" s="12"/>
    </row>
    <row r="603" ht="14.25" customHeight="1">
      <c r="M603" s="12"/>
      <c r="N603" s="12"/>
    </row>
    <row r="604" ht="14.25" customHeight="1">
      <c r="M604" s="12"/>
      <c r="N604" s="12"/>
    </row>
    <row r="605" ht="14.25" customHeight="1">
      <c r="M605" s="12"/>
      <c r="N605" s="12"/>
    </row>
    <row r="606" ht="14.25" customHeight="1">
      <c r="M606" s="12"/>
      <c r="N606" s="12"/>
    </row>
    <row r="607" ht="14.25" customHeight="1">
      <c r="M607" s="12"/>
      <c r="N607" s="12"/>
    </row>
    <row r="608" ht="14.25" customHeight="1">
      <c r="M608" s="12"/>
      <c r="N608" s="12"/>
    </row>
    <row r="609" ht="14.25" customHeight="1">
      <c r="M609" s="12"/>
      <c r="N609" s="12"/>
    </row>
    <row r="610" ht="14.25" customHeight="1">
      <c r="M610" s="12"/>
      <c r="N610" s="12"/>
    </row>
    <row r="611" ht="14.25" customHeight="1">
      <c r="M611" s="12"/>
      <c r="N611" s="12"/>
    </row>
    <row r="612" ht="14.25" customHeight="1">
      <c r="M612" s="12"/>
      <c r="N612" s="12"/>
    </row>
    <row r="613" ht="14.25" customHeight="1">
      <c r="M613" s="12"/>
      <c r="N613" s="12"/>
    </row>
    <row r="614" ht="14.25" customHeight="1">
      <c r="M614" s="12"/>
      <c r="N614" s="12"/>
    </row>
    <row r="615" ht="14.25" customHeight="1">
      <c r="M615" s="12"/>
      <c r="N615" s="12"/>
    </row>
    <row r="616" ht="14.25" customHeight="1">
      <c r="M616" s="12"/>
      <c r="N616" s="12"/>
    </row>
    <row r="617" ht="14.25" customHeight="1">
      <c r="M617" s="12"/>
      <c r="N617" s="12"/>
    </row>
    <row r="618" ht="14.25" customHeight="1">
      <c r="M618" s="12"/>
      <c r="N618" s="12"/>
    </row>
    <row r="619" ht="14.25" customHeight="1">
      <c r="M619" s="12"/>
      <c r="N619" s="12"/>
    </row>
    <row r="620" ht="14.25" customHeight="1">
      <c r="M620" s="12"/>
      <c r="N620" s="12"/>
    </row>
    <row r="621" ht="14.25" customHeight="1">
      <c r="M621" s="12"/>
      <c r="N621" s="12"/>
    </row>
    <row r="622" ht="14.25" customHeight="1">
      <c r="M622" s="12"/>
      <c r="N622" s="12"/>
    </row>
    <row r="623" ht="14.25" customHeight="1">
      <c r="M623" s="12"/>
      <c r="N623" s="12"/>
    </row>
    <row r="624" ht="14.25" customHeight="1">
      <c r="M624" s="12"/>
      <c r="N624" s="12"/>
    </row>
    <row r="625" ht="14.25" customHeight="1">
      <c r="M625" s="12"/>
      <c r="N625" s="12"/>
    </row>
    <row r="626" ht="14.25" customHeight="1">
      <c r="M626" s="12"/>
      <c r="N626" s="12"/>
    </row>
    <row r="627" ht="14.25" customHeight="1">
      <c r="M627" s="12"/>
      <c r="N627" s="12"/>
    </row>
    <row r="628" ht="14.25" customHeight="1">
      <c r="M628" s="12"/>
      <c r="N628" s="12"/>
    </row>
    <row r="629" ht="14.25" customHeight="1">
      <c r="M629" s="12"/>
      <c r="N629" s="12"/>
    </row>
    <row r="630" ht="14.25" customHeight="1">
      <c r="M630" s="12"/>
      <c r="N630" s="12"/>
    </row>
    <row r="631" ht="14.25" customHeight="1">
      <c r="M631" s="12"/>
      <c r="N631" s="12"/>
    </row>
    <row r="632" ht="14.25" customHeight="1">
      <c r="M632" s="12"/>
      <c r="N632" s="12"/>
    </row>
    <row r="633" ht="14.25" customHeight="1">
      <c r="M633" s="12"/>
      <c r="N633" s="12"/>
    </row>
    <row r="634" ht="14.25" customHeight="1">
      <c r="M634" s="12"/>
      <c r="N634" s="12"/>
    </row>
    <row r="635" ht="14.25" customHeight="1">
      <c r="M635" s="12"/>
      <c r="N635" s="12"/>
    </row>
    <row r="636" ht="14.25" customHeight="1">
      <c r="M636" s="12"/>
      <c r="N636" s="12"/>
    </row>
    <row r="637" ht="14.25" customHeight="1">
      <c r="M637" s="12"/>
      <c r="N637" s="12"/>
    </row>
    <row r="638" ht="14.25" customHeight="1">
      <c r="M638" s="12"/>
      <c r="N638" s="12"/>
    </row>
    <row r="639" ht="14.25" customHeight="1">
      <c r="M639" s="12"/>
      <c r="N639" s="12"/>
    </row>
    <row r="640" ht="14.25" customHeight="1">
      <c r="M640" s="12"/>
      <c r="N640" s="12"/>
    </row>
    <row r="641" ht="14.25" customHeight="1">
      <c r="M641" s="12"/>
      <c r="N641" s="12"/>
    </row>
    <row r="642" ht="14.25" customHeight="1">
      <c r="M642" s="12"/>
      <c r="N642" s="12"/>
    </row>
    <row r="643" ht="14.25" customHeight="1">
      <c r="M643" s="12"/>
      <c r="N643" s="12"/>
    </row>
    <row r="644" ht="14.25" customHeight="1">
      <c r="M644" s="12"/>
      <c r="N644" s="12"/>
    </row>
    <row r="645" ht="14.25" customHeight="1">
      <c r="M645" s="12"/>
      <c r="N645" s="12"/>
    </row>
    <row r="646" ht="14.25" customHeight="1">
      <c r="M646" s="12"/>
      <c r="N646" s="12"/>
    </row>
    <row r="647" ht="14.25" customHeight="1">
      <c r="M647" s="12"/>
      <c r="N647" s="12"/>
    </row>
    <row r="648" ht="14.25" customHeight="1">
      <c r="M648" s="12"/>
      <c r="N648" s="12"/>
    </row>
    <row r="649" ht="14.25" customHeight="1">
      <c r="M649" s="12"/>
      <c r="N649" s="12"/>
    </row>
    <row r="650" ht="14.25" customHeight="1">
      <c r="M650" s="12"/>
      <c r="N650" s="12"/>
    </row>
    <row r="651" ht="14.25" customHeight="1">
      <c r="M651" s="12"/>
      <c r="N651" s="12"/>
    </row>
    <row r="652" ht="14.25" customHeight="1">
      <c r="M652" s="12"/>
      <c r="N652" s="12"/>
    </row>
    <row r="653" ht="14.25" customHeight="1">
      <c r="M653" s="12"/>
      <c r="N653" s="12"/>
    </row>
    <row r="654" ht="14.25" customHeight="1">
      <c r="M654" s="12"/>
      <c r="N654" s="12"/>
    </row>
    <row r="655" ht="14.25" customHeight="1">
      <c r="M655" s="12"/>
      <c r="N655" s="12"/>
    </row>
    <row r="656" ht="14.25" customHeight="1">
      <c r="M656" s="12"/>
      <c r="N656" s="12"/>
    </row>
    <row r="657" ht="14.25" customHeight="1">
      <c r="M657" s="12"/>
      <c r="N657" s="12"/>
    </row>
    <row r="658" ht="14.25" customHeight="1">
      <c r="M658" s="12"/>
      <c r="N658" s="12"/>
    </row>
    <row r="659" ht="14.25" customHeight="1">
      <c r="M659" s="12"/>
      <c r="N659" s="12"/>
    </row>
    <row r="660" ht="14.25" customHeight="1">
      <c r="M660" s="12"/>
      <c r="N660" s="12"/>
    </row>
    <row r="661" ht="14.25" customHeight="1">
      <c r="M661" s="12"/>
      <c r="N661" s="12"/>
    </row>
    <row r="662" ht="14.25" customHeight="1">
      <c r="M662" s="12"/>
      <c r="N662" s="12"/>
    </row>
    <row r="663" ht="14.25" customHeight="1">
      <c r="M663" s="12"/>
      <c r="N663" s="12"/>
    </row>
    <row r="664" ht="14.25" customHeight="1">
      <c r="M664" s="12"/>
      <c r="N664" s="12"/>
    </row>
    <row r="665" ht="14.25" customHeight="1">
      <c r="M665" s="12"/>
      <c r="N665" s="12"/>
    </row>
    <row r="666" ht="14.25" customHeight="1">
      <c r="M666" s="12"/>
      <c r="N666" s="12"/>
    </row>
    <row r="667" ht="14.25" customHeight="1">
      <c r="M667" s="12"/>
      <c r="N667" s="12"/>
    </row>
    <row r="668" ht="14.25" customHeight="1">
      <c r="M668" s="12"/>
      <c r="N668" s="12"/>
    </row>
    <row r="669" ht="14.25" customHeight="1">
      <c r="M669" s="12"/>
      <c r="N669" s="12"/>
    </row>
    <row r="670" ht="14.25" customHeight="1">
      <c r="M670" s="12"/>
      <c r="N670" s="12"/>
    </row>
    <row r="671" ht="14.25" customHeight="1">
      <c r="M671" s="12"/>
      <c r="N671" s="12"/>
    </row>
    <row r="672" ht="14.25" customHeight="1">
      <c r="M672" s="12"/>
      <c r="N672" s="12"/>
    </row>
    <row r="673" ht="14.25" customHeight="1">
      <c r="M673" s="12"/>
      <c r="N673" s="12"/>
    </row>
    <row r="674" ht="14.25" customHeight="1">
      <c r="M674" s="12"/>
      <c r="N674" s="12"/>
    </row>
    <row r="675" ht="14.25" customHeight="1">
      <c r="M675" s="12"/>
      <c r="N675" s="12"/>
    </row>
    <row r="676" ht="14.25" customHeight="1">
      <c r="M676" s="12"/>
      <c r="N676" s="12"/>
    </row>
    <row r="677" ht="14.25" customHeight="1">
      <c r="M677" s="12"/>
      <c r="N677" s="12"/>
    </row>
    <row r="678" ht="14.25" customHeight="1">
      <c r="M678" s="12"/>
      <c r="N678" s="12"/>
    </row>
    <row r="679" ht="14.25" customHeight="1">
      <c r="M679" s="12"/>
      <c r="N679" s="12"/>
    </row>
    <row r="680" ht="14.25" customHeight="1">
      <c r="M680" s="12"/>
      <c r="N680" s="12"/>
    </row>
    <row r="681" ht="14.25" customHeight="1">
      <c r="M681" s="12"/>
      <c r="N681" s="12"/>
    </row>
    <row r="682" ht="14.25" customHeight="1">
      <c r="M682" s="12"/>
      <c r="N682" s="12"/>
    </row>
    <row r="683" ht="14.25" customHeight="1">
      <c r="M683" s="12"/>
      <c r="N683" s="12"/>
    </row>
    <row r="684" ht="14.25" customHeight="1">
      <c r="M684" s="12"/>
      <c r="N684" s="12"/>
    </row>
    <row r="685" ht="14.25" customHeight="1">
      <c r="M685" s="12"/>
      <c r="N685" s="12"/>
    </row>
    <row r="686" ht="14.25" customHeight="1">
      <c r="M686" s="12"/>
      <c r="N686" s="12"/>
    </row>
    <row r="687" ht="14.25" customHeight="1">
      <c r="M687" s="12"/>
      <c r="N687" s="12"/>
    </row>
    <row r="688" ht="14.25" customHeight="1">
      <c r="M688" s="12"/>
      <c r="N688" s="12"/>
    </row>
    <row r="689" ht="14.25" customHeight="1">
      <c r="M689" s="12"/>
      <c r="N689" s="12"/>
    </row>
    <row r="690" ht="14.25" customHeight="1">
      <c r="M690" s="12"/>
      <c r="N690" s="12"/>
    </row>
    <row r="691" ht="14.25" customHeight="1">
      <c r="M691" s="12"/>
      <c r="N691" s="12"/>
    </row>
    <row r="692" ht="14.25" customHeight="1">
      <c r="M692" s="12"/>
      <c r="N692" s="12"/>
    </row>
    <row r="693" ht="14.25" customHeight="1">
      <c r="M693" s="12"/>
      <c r="N693" s="12"/>
    </row>
    <row r="694" ht="14.25" customHeight="1">
      <c r="M694" s="12"/>
      <c r="N694" s="12"/>
    </row>
    <row r="695" ht="14.25" customHeight="1">
      <c r="M695" s="12"/>
      <c r="N695" s="12"/>
    </row>
    <row r="696" ht="14.25" customHeight="1">
      <c r="M696" s="12"/>
      <c r="N696" s="12"/>
    </row>
    <row r="697" ht="14.25" customHeight="1">
      <c r="M697" s="12"/>
      <c r="N697" s="12"/>
    </row>
    <row r="698" ht="14.25" customHeight="1">
      <c r="M698" s="12"/>
      <c r="N698" s="12"/>
    </row>
    <row r="699" ht="14.25" customHeight="1">
      <c r="M699" s="12"/>
      <c r="N699" s="12"/>
    </row>
    <row r="700" ht="14.25" customHeight="1">
      <c r="M700" s="12"/>
      <c r="N700" s="12"/>
    </row>
    <row r="701" ht="14.25" customHeight="1">
      <c r="M701" s="12"/>
      <c r="N701" s="12"/>
    </row>
    <row r="702" ht="14.25" customHeight="1">
      <c r="M702" s="12"/>
      <c r="N702" s="12"/>
    </row>
    <row r="703" ht="14.25" customHeight="1">
      <c r="M703" s="12"/>
      <c r="N703" s="12"/>
    </row>
    <row r="704" ht="14.25" customHeight="1">
      <c r="M704" s="12"/>
      <c r="N704" s="12"/>
    </row>
    <row r="705" ht="14.25" customHeight="1">
      <c r="M705" s="12"/>
      <c r="N705" s="12"/>
    </row>
    <row r="706" ht="14.25" customHeight="1">
      <c r="M706" s="12"/>
      <c r="N706" s="12"/>
    </row>
    <row r="707" ht="14.25" customHeight="1">
      <c r="M707" s="12"/>
      <c r="N707" s="12"/>
    </row>
    <row r="708" ht="14.25" customHeight="1">
      <c r="M708" s="12"/>
      <c r="N708" s="12"/>
    </row>
    <row r="709" ht="14.25" customHeight="1">
      <c r="M709" s="12"/>
      <c r="N709" s="12"/>
    </row>
    <row r="710" ht="14.25" customHeight="1">
      <c r="M710" s="12"/>
      <c r="N710" s="12"/>
    </row>
    <row r="711" ht="14.25" customHeight="1">
      <c r="M711" s="12"/>
      <c r="N711" s="12"/>
    </row>
    <row r="712" ht="14.25" customHeight="1">
      <c r="M712" s="12"/>
      <c r="N712" s="12"/>
    </row>
    <row r="713" ht="14.25" customHeight="1">
      <c r="M713" s="12"/>
      <c r="N713" s="12"/>
    </row>
    <row r="714" ht="14.25" customHeight="1">
      <c r="M714" s="12"/>
      <c r="N714" s="12"/>
    </row>
    <row r="715" ht="14.25" customHeight="1">
      <c r="M715" s="12"/>
      <c r="N715" s="12"/>
    </row>
    <row r="716" ht="14.25" customHeight="1">
      <c r="M716" s="12"/>
      <c r="N716" s="12"/>
    </row>
    <row r="717" ht="14.25" customHeight="1">
      <c r="M717" s="12"/>
      <c r="N717" s="12"/>
    </row>
    <row r="718" ht="14.25" customHeight="1">
      <c r="M718" s="12"/>
      <c r="N718" s="12"/>
    </row>
    <row r="719" ht="14.25" customHeight="1">
      <c r="M719" s="12"/>
      <c r="N719" s="12"/>
    </row>
    <row r="720" ht="14.25" customHeight="1">
      <c r="M720" s="12"/>
      <c r="N720" s="12"/>
    </row>
    <row r="721" ht="14.25" customHeight="1">
      <c r="M721" s="12"/>
      <c r="N721" s="12"/>
    </row>
    <row r="722" ht="14.25" customHeight="1">
      <c r="M722" s="12"/>
      <c r="N722" s="12"/>
    </row>
    <row r="723" ht="14.25" customHeight="1">
      <c r="M723" s="12"/>
      <c r="N723" s="12"/>
    </row>
    <row r="724" ht="14.25" customHeight="1">
      <c r="M724" s="12"/>
      <c r="N724" s="12"/>
    </row>
    <row r="725" ht="14.25" customHeight="1">
      <c r="M725" s="12"/>
      <c r="N725" s="12"/>
    </row>
    <row r="726" ht="14.25" customHeight="1">
      <c r="M726" s="12"/>
      <c r="N726" s="12"/>
    </row>
    <row r="727" ht="14.25" customHeight="1">
      <c r="M727" s="12"/>
      <c r="N727" s="12"/>
    </row>
    <row r="728" ht="14.25" customHeight="1">
      <c r="M728" s="12"/>
      <c r="N728" s="12"/>
    </row>
    <row r="729" ht="14.25" customHeight="1">
      <c r="M729" s="12"/>
      <c r="N729" s="12"/>
    </row>
    <row r="730" ht="14.25" customHeight="1">
      <c r="M730" s="12"/>
      <c r="N730" s="12"/>
    </row>
    <row r="731" ht="14.25" customHeight="1">
      <c r="M731" s="12"/>
      <c r="N731" s="12"/>
    </row>
    <row r="732" ht="14.25" customHeight="1">
      <c r="M732" s="12"/>
      <c r="N732" s="12"/>
    </row>
    <row r="733" ht="14.25" customHeight="1">
      <c r="M733" s="12"/>
      <c r="N733" s="12"/>
    </row>
    <row r="734" ht="14.25" customHeight="1">
      <c r="M734" s="12"/>
      <c r="N734" s="12"/>
    </row>
    <row r="735" ht="14.25" customHeight="1">
      <c r="M735" s="12"/>
      <c r="N735" s="12"/>
    </row>
    <row r="736" ht="14.25" customHeight="1">
      <c r="M736" s="12"/>
      <c r="N736" s="12"/>
    </row>
    <row r="737" ht="14.25" customHeight="1">
      <c r="M737" s="12"/>
      <c r="N737" s="12"/>
    </row>
    <row r="738" ht="14.25" customHeight="1">
      <c r="M738" s="12"/>
      <c r="N738" s="12"/>
    </row>
    <row r="739" ht="14.25" customHeight="1">
      <c r="M739" s="12"/>
      <c r="N739" s="12"/>
    </row>
    <row r="740" ht="14.25" customHeight="1">
      <c r="M740" s="12"/>
      <c r="N740" s="12"/>
    </row>
    <row r="741" ht="14.25" customHeight="1">
      <c r="M741" s="12"/>
      <c r="N741" s="12"/>
    </row>
    <row r="742" ht="14.25" customHeight="1">
      <c r="M742" s="12"/>
      <c r="N742" s="12"/>
    </row>
    <row r="743" ht="14.25" customHeight="1">
      <c r="M743" s="12"/>
      <c r="N743" s="12"/>
    </row>
    <row r="744" ht="14.25" customHeight="1">
      <c r="M744" s="12"/>
      <c r="N744" s="12"/>
    </row>
    <row r="745" ht="14.25" customHeight="1">
      <c r="M745" s="12"/>
      <c r="N745" s="12"/>
    </row>
    <row r="746" ht="14.25" customHeight="1">
      <c r="M746" s="12"/>
      <c r="N746" s="12"/>
    </row>
    <row r="747" ht="14.25" customHeight="1">
      <c r="M747" s="12"/>
      <c r="N747" s="12"/>
    </row>
    <row r="748" ht="14.25" customHeight="1">
      <c r="M748" s="12"/>
      <c r="N748" s="12"/>
    </row>
    <row r="749" ht="14.25" customHeight="1">
      <c r="M749" s="12"/>
      <c r="N749" s="12"/>
    </row>
    <row r="750" ht="14.25" customHeight="1">
      <c r="M750" s="12"/>
      <c r="N750" s="12"/>
    </row>
    <row r="751" ht="14.25" customHeight="1">
      <c r="M751" s="12"/>
      <c r="N751" s="12"/>
    </row>
    <row r="752" ht="14.25" customHeight="1">
      <c r="M752" s="12"/>
      <c r="N752" s="12"/>
    </row>
    <row r="753" ht="14.25" customHeight="1">
      <c r="M753" s="12"/>
      <c r="N753" s="12"/>
    </row>
    <row r="754" ht="14.25" customHeight="1">
      <c r="M754" s="12"/>
      <c r="N754" s="12"/>
    </row>
    <row r="755" ht="14.25" customHeight="1">
      <c r="M755" s="12"/>
      <c r="N755" s="12"/>
    </row>
    <row r="756" ht="14.25" customHeight="1">
      <c r="M756" s="12"/>
      <c r="N756" s="12"/>
    </row>
    <row r="757" ht="14.25" customHeight="1">
      <c r="M757" s="12"/>
      <c r="N757" s="12"/>
    </row>
    <row r="758" ht="14.25" customHeight="1">
      <c r="M758" s="12"/>
      <c r="N758" s="12"/>
    </row>
    <row r="759" ht="14.25" customHeight="1">
      <c r="M759" s="12"/>
      <c r="N759" s="12"/>
    </row>
    <row r="760" ht="14.25" customHeight="1">
      <c r="M760" s="12"/>
      <c r="N760" s="12"/>
    </row>
    <row r="761" ht="14.25" customHeight="1">
      <c r="M761" s="12"/>
      <c r="N761" s="12"/>
    </row>
    <row r="762" ht="14.25" customHeight="1">
      <c r="M762" s="12"/>
      <c r="N762" s="12"/>
    </row>
    <row r="763" ht="14.25" customHeight="1">
      <c r="M763" s="12"/>
      <c r="N763" s="12"/>
    </row>
    <row r="764" ht="14.25" customHeight="1">
      <c r="M764" s="12"/>
      <c r="N764" s="12"/>
    </row>
    <row r="765" ht="14.25" customHeight="1">
      <c r="M765" s="12"/>
      <c r="N765" s="12"/>
    </row>
    <row r="766" ht="14.25" customHeight="1">
      <c r="M766" s="12"/>
      <c r="N766" s="12"/>
    </row>
    <row r="767" ht="14.25" customHeight="1">
      <c r="M767" s="12"/>
      <c r="N767" s="12"/>
    </row>
    <row r="768" ht="14.25" customHeight="1">
      <c r="M768" s="12"/>
      <c r="N768" s="12"/>
    </row>
    <row r="769" ht="14.25" customHeight="1">
      <c r="M769" s="12"/>
      <c r="N769" s="12"/>
    </row>
    <row r="770" ht="14.25" customHeight="1">
      <c r="M770" s="12"/>
      <c r="N770" s="12"/>
    </row>
    <row r="771" ht="14.25" customHeight="1">
      <c r="M771" s="12"/>
      <c r="N771" s="12"/>
    </row>
    <row r="772" ht="14.25" customHeight="1">
      <c r="M772" s="12"/>
      <c r="N772" s="12"/>
    </row>
    <row r="773" ht="14.25" customHeight="1">
      <c r="M773" s="12"/>
      <c r="N773" s="12"/>
    </row>
    <row r="774" ht="14.25" customHeight="1">
      <c r="M774" s="12"/>
      <c r="N774" s="12"/>
    </row>
    <row r="775" ht="14.25" customHeight="1">
      <c r="M775" s="12"/>
      <c r="N775" s="12"/>
    </row>
    <row r="776" ht="14.25" customHeight="1">
      <c r="M776" s="12"/>
      <c r="N776" s="12"/>
    </row>
    <row r="777" ht="14.25" customHeight="1">
      <c r="M777" s="12"/>
      <c r="N777" s="12"/>
    </row>
    <row r="778" ht="14.25" customHeight="1">
      <c r="M778" s="12"/>
      <c r="N778" s="12"/>
    </row>
    <row r="779" ht="14.25" customHeight="1">
      <c r="M779" s="12"/>
      <c r="N779" s="12"/>
    </row>
    <row r="780" ht="14.25" customHeight="1">
      <c r="M780" s="12"/>
      <c r="N780" s="12"/>
    </row>
    <row r="781" ht="14.25" customHeight="1">
      <c r="M781" s="12"/>
      <c r="N781" s="12"/>
    </row>
    <row r="782" ht="14.25" customHeight="1">
      <c r="M782" s="12"/>
      <c r="N782" s="12"/>
    </row>
    <row r="783" ht="14.25" customHeight="1">
      <c r="M783" s="12"/>
      <c r="N783" s="12"/>
    </row>
    <row r="784" ht="14.25" customHeight="1">
      <c r="M784" s="12"/>
      <c r="N784" s="12"/>
    </row>
    <row r="785" ht="14.25" customHeight="1">
      <c r="M785" s="12"/>
      <c r="N785" s="12"/>
    </row>
    <row r="786" ht="14.25" customHeight="1">
      <c r="M786" s="12"/>
      <c r="N786" s="12"/>
    </row>
    <row r="787" ht="14.25" customHeight="1">
      <c r="M787" s="12"/>
      <c r="N787" s="12"/>
    </row>
    <row r="788" ht="14.25" customHeight="1">
      <c r="M788" s="12"/>
      <c r="N788" s="12"/>
    </row>
    <row r="789" ht="14.25" customHeight="1">
      <c r="M789" s="12"/>
      <c r="N789" s="12"/>
    </row>
    <row r="790" ht="14.25" customHeight="1">
      <c r="M790" s="12"/>
      <c r="N790" s="12"/>
    </row>
    <row r="791" ht="14.25" customHeight="1">
      <c r="M791" s="12"/>
      <c r="N791" s="12"/>
    </row>
    <row r="792" ht="14.25" customHeight="1">
      <c r="M792" s="12"/>
      <c r="N792" s="12"/>
    </row>
    <row r="793" ht="14.25" customHeight="1">
      <c r="M793" s="12"/>
      <c r="N793" s="12"/>
    </row>
    <row r="794" ht="14.25" customHeight="1">
      <c r="M794" s="12"/>
      <c r="N794" s="12"/>
    </row>
    <row r="795" ht="14.25" customHeight="1">
      <c r="M795" s="12"/>
      <c r="N795" s="12"/>
    </row>
    <row r="796" ht="14.25" customHeight="1">
      <c r="M796" s="12"/>
      <c r="N796" s="12"/>
    </row>
    <row r="797" ht="14.25" customHeight="1">
      <c r="M797" s="12"/>
      <c r="N797" s="12"/>
    </row>
    <row r="798" ht="14.25" customHeight="1">
      <c r="M798" s="12"/>
      <c r="N798" s="12"/>
    </row>
    <row r="799" ht="14.25" customHeight="1">
      <c r="M799" s="12"/>
      <c r="N799" s="12"/>
    </row>
    <row r="800" ht="14.25" customHeight="1">
      <c r="M800" s="12"/>
      <c r="N800" s="12"/>
    </row>
    <row r="801" ht="14.25" customHeight="1">
      <c r="M801" s="12"/>
      <c r="N801" s="12"/>
    </row>
    <row r="802" ht="14.25" customHeight="1">
      <c r="M802" s="12"/>
      <c r="N802" s="12"/>
    </row>
    <row r="803" ht="14.25" customHeight="1">
      <c r="M803" s="12"/>
      <c r="N803" s="12"/>
    </row>
    <row r="804" ht="14.25" customHeight="1">
      <c r="M804" s="12"/>
      <c r="N804" s="12"/>
    </row>
    <row r="805" ht="14.25" customHeight="1">
      <c r="M805" s="12"/>
      <c r="N805" s="12"/>
    </row>
    <row r="806" ht="14.25" customHeight="1">
      <c r="M806" s="12"/>
      <c r="N806" s="12"/>
    </row>
    <row r="807" ht="14.25" customHeight="1">
      <c r="M807" s="12"/>
      <c r="N807" s="12"/>
    </row>
    <row r="808" ht="14.25" customHeight="1">
      <c r="M808" s="12"/>
      <c r="N808" s="12"/>
    </row>
    <row r="809" ht="14.25" customHeight="1">
      <c r="M809" s="12"/>
      <c r="N809" s="12"/>
    </row>
    <row r="810" ht="14.25" customHeight="1">
      <c r="M810" s="12"/>
      <c r="N810" s="12"/>
    </row>
    <row r="811" ht="14.25" customHeight="1">
      <c r="M811" s="12"/>
      <c r="N811" s="12"/>
    </row>
    <row r="812" ht="14.25" customHeight="1">
      <c r="M812" s="12"/>
      <c r="N812" s="12"/>
    </row>
    <row r="813" ht="14.25" customHeight="1">
      <c r="M813" s="12"/>
      <c r="N813" s="12"/>
    </row>
    <row r="814" ht="14.25" customHeight="1">
      <c r="M814" s="12"/>
      <c r="N814" s="12"/>
    </row>
    <row r="815" ht="14.25" customHeight="1">
      <c r="M815" s="12"/>
      <c r="N815" s="12"/>
    </row>
    <row r="816" ht="14.25" customHeight="1">
      <c r="M816" s="12"/>
      <c r="N816" s="12"/>
    </row>
    <row r="817" ht="14.25" customHeight="1">
      <c r="M817" s="12"/>
      <c r="N817" s="12"/>
    </row>
    <row r="818" ht="14.25" customHeight="1">
      <c r="M818" s="12"/>
      <c r="N818" s="12"/>
    </row>
    <row r="819" ht="14.25" customHeight="1">
      <c r="M819" s="12"/>
      <c r="N819" s="12"/>
    </row>
    <row r="820" ht="14.25" customHeight="1">
      <c r="M820" s="12"/>
      <c r="N820" s="12"/>
    </row>
    <row r="821" ht="14.25" customHeight="1">
      <c r="M821" s="12"/>
      <c r="N821" s="12"/>
    </row>
    <row r="822" ht="14.25" customHeight="1">
      <c r="M822" s="12"/>
      <c r="N822" s="12"/>
    </row>
    <row r="823" ht="14.25" customHeight="1">
      <c r="M823" s="12"/>
      <c r="N823" s="12"/>
    </row>
    <row r="824" ht="14.25" customHeight="1">
      <c r="M824" s="12"/>
      <c r="N824" s="12"/>
    </row>
    <row r="825" ht="14.25" customHeight="1">
      <c r="M825" s="12"/>
      <c r="N825" s="12"/>
    </row>
    <row r="826" ht="14.25" customHeight="1">
      <c r="M826" s="12"/>
      <c r="N826" s="12"/>
    </row>
    <row r="827" ht="14.25" customHeight="1">
      <c r="M827" s="12"/>
      <c r="N827" s="12"/>
    </row>
    <row r="828" ht="14.25" customHeight="1">
      <c r="M828" s="12"/>
      <c r="N828" s="12"/>
    </row>
    <row r="829" ht="14.25" customHeight="1">
      <c r="M829" s="12"/>
      <c r="N829" s="12"/>
    </row>
    <row r="830" ht="14.25" customHeight="1">
      <c r="M830" s="12"/>
      <c r="N830" s="12"/>
    </row>
    <row r="831" ht="14.25" customHeight="1">
      <c r="M831" s="12"/>
      <c r="N831" s="12"/>
    </row>
    <row r="832" ht="14.25" customHeight="1">
      <c r="M832" s="12"/>
      <c r="N832" s="12"/>
    </row>
    <row r="833" ht="14.25" customHeight="1">
      <c r="M833" s="12"/>
      <c r="N833" s="12"/>
    </row>
    <row r="834" ht="14.25" customHeight="1">
      <c r="M834" s="12"/>
      <c r="N834" s="12"/>
    </row>
    <row r="835" ht="14.25" customHeight="1">
      <c r="M835" s="12"/>
      <c r="N835" s="12"/>
    </row>
    <row r="836" ht="14.25" customHeight="1">
      <c r="M836" s="12"/>
      <c r="N836" s="12"/>
    </row>
    <row r="837" ht="14.25" customHeight="1">
      <c r="M837" s="12"/>
      <c r="N837" s="12"/>
    </row>
    <row r="838" ht="14.25" customHeight="1">
      <c r="M838" s="12"/>
      <c r="N838" s="12"/>
    </row>
    <row r="839" ht="14.25" customHeight="1">
      <c r="M839" s="12"/>
      <c r="N839" s="12"/>
    </row>
    <row r="840" ht="14.25" customHeight="1">
      <c r="M840" s="12"/>
      <c r="N840" s="12"/>
    </row>
    <row r="841" ht="14.25" customHeight="1">
      <c r="M841" s="12"/>
      <c r="N841" s="12"/>
    </row>
    <row r="842" ht="14.25" customHeight="1">
      <c r="M842" s="12"/>
      <c r="N842" s="12"/>
    </row>
    <row r="843" ht="14.25" customHeight="1">
      <c r="M843" s="12"/>
      <c r="N843" s="12"/>
    </row>
    <row r="844" ht="14.25" customHeight="1">
      <c r="M844" s="12"/>
      <c r="N844" s="12"/>
    </row>
    <row r="845" ht="14.25" customHeight="1">
      <c r="M845" s="12"/>
      <c r="N845" s="12"/>
    </row>
    <row r="846" ht="14.25" customHeight="1">
      <c r="M846" s="12"/>
      <c r="N846" s="12"/>
    </row>
    <row r="847" ht="14.25" customHeight="1">
      <c r="M847" s="12"/>
      <c r="N847" s="12"/>
    </row>
    <row r="848" ht="14.25" customHeight="1">
      <c r="M848" s="12"/>
      <c r="N848" s="12"/>
    </row>
    <row r="849" ht="14.25" customHeight="1">
      <c r="M849" s="12"/>
      <c r="N849" s="12"/>
    </row>
    <row r="850" ht="14.25" customHeight="1">
      <c r="M850" s="12"/>
      <c r="N850" s="12"/>
    </row>
    <row r="851" ht="14.25" customHeight="1">
      <c r="M851" s="12"/>
      <c r="N851" s="12"/>
    </row>
    <row r="852" ht="14.25" customHeight="1">
      <c r="M852" s="12"/>
      <c r="N852" s="12"/>
    </row>
    <row r="853" ht="14.25" customHeight="1">
      <c r="M853" s="12"/>
      <c r="N853" s="12"/>
    </row>
    <row r="854" ht="14.25" customHeight="1">
      <c r="M854" s="12"/>
      <c r="N854" s="12"/>
    </row>
    <row r="855" ht="14.25" customHeight="1">
      <c r="M855" s="12"/>
      <c r="N855" s="12"/>
    </row>
    <row r="856" ht="14.25" customHeight="1">
      <c r="M856" s="12"/>
      <c r="N856" s="12"/>
    </row>
    <row r="857" ht="14.25" customHeight="1">
      <c r="M857" s="12"/>
      <c r="N857" s="12"/>
    </row>
    <row r="858" ht="14.25" customHeight="1">
      <c r="M858" s="12"/>
      <c r="N858" s="12"/>
    </row>
    <row r="859" ht="14.25" customHeight="1">
      <c r="M859" s="12"/>
      <c r="N859" s="12"/>
    </row>
    <row r="860" ht="14.25" customHeight="1">
      <c r="M860" s="12"/>
      <c r="N860" s="12"/>
    </row>
    <row r="861" ht="14.25" customHeight="1">
      <c r="M861" s="12"/>
      <c r="N861" s="12"/>
    </row>
    <row r="862" ht="14.25" customHeight="1">
      <c r="M862" s="12"/>
      <c r="N862" s="12"/>
    </row>
    <row r="863" ht="14.25" customHeight="1">
      <c r="M863" s="12"/>
      <c r="N863" s="12"/>
    </row>
    <row r="864" ht="14.25" customHeight="1">
      <c r="M864" s="12"/>
      <c r="N864" s="12"/>
    </row>
    <row r="865" ht="14.25" customHeight="1">
      <c r="M865" s="12"/>
      <c r="N865" s="12"/>
    </row>
    <row r="866" ht="14.25" customHeight="1">
      <c r="M866" s="12"/>
      <c r="N866" s="12"/>
    </row>
    <row r="867" ht="14.25" customHeight="1">
      <c r="M867" s="12"/>
      <c r="N867" s="12"/>
    </row>
    <row r="868" ht="14.25" customHeight="1">
      <c r="M868" s="12"/>
      <c r="N868" s="12"/>
    </row>
    <row r="869" ht="14.25" customHeight="1">
      <c r="M869" s="12"/>
      <c r="N869" s="12"/>
    </row>
    <row r="870" ht="14.25" customHeight="1">
      <c r="M870" s="12"/>
      <c r="N870" s="12"/>
    </row>
    <row r="871" ht="14.25" customHeight="1">
      <c r="M871" s="12"/>
      <c r="N871" s="12"/>
    </row>
    <row r="872" ht="14.25" customHeight="1">
      <c r="M872" s="12"/>
      <c r="N872" s="12"/>
    </row>
    <row r="873" ht="14.25" customHeight="1">
      <c r="M873" s="12"/>
      <c r="N873" s="12"/>
    </row>
    <row r="874" ht="14.25" customHeight="1">
      <c r="M874" s="12"/>
      <c r="N874" s="12"/>
    </row>
    <row r="875" ht="14.25" customHeight="1">
      <c r="M875" s="12"/>
      <c r="N875" s="12"/>
    </row>
    <row r="876" ht="14.25" customHeight="1">
      <c r="M876" s="12"/>
      <c r="N876" s="12"/>
    </row>
    <row r="877" ht="14.25" customHeight="1">
      <c r="M877" s="12"/>
      <c r="N877" s="12"/>
    </row>
    <row r="878" ht="14.25" customHeight="1">
      <c r="M878" s="12"/>
      <c r="N878" s="12"/>
    </row>
    <row r="879" ht="14.25" customHeight="1">
      <c r="M879" s="12"/>
      <c r="N879" s="12"/>
    </row>
    <row r="880" ht="14.25" customHeight="1">
      <c r="M880" s="12"/>
      <c r="N880" s="12"/>
    </row>
    <row r="881" ht="14.25" customHeight="1">
      <c r="M881" s="12"/>
      <c r="N881" s="12"/>
    </row>
    <row r="882" ht="14.25" customHeight="1">
      <c r="M882" s="12"/>
      <c r="N882" s="12"/>
    </row>
    <row r="883" ht="14.25" customHeight="1">
      <c r="M883" s="12"/>
      <c r="N883" s="12"/>
    </row>
    <row r="884" ht="14.25" customHeight="1">
      <c r="M884" s="12"/>
      <c r="N884" s="12"/>
    </row>
    <row r="885" ht="14.25" customHeight="1">
      <c r="M885" s="12"/>
      <c r="N885" s="12"/>
    </row>
    <row r="886" ht="14.25" customHeight="1">
      <c r="M886" s="12"/>
      <c r="N886" s="12"/>
    </row>
    <row r="887" ht="14.25" customHeight="1">
      <c r="M887" s="12"/>
      <c r="N887" s="12"/>
    </row>
    <row r="888" ht="14.25" customHeight="1">
      <c r="M888" s="12"/>
      <c r="N888" s="12"/>
    </row>
    <row r="889" ht="14.25" customHeight="1">
      <c r="M889" s="12"/>
      <c r="N889" s="12"/>
    </row>
    <row r="890" ht="14.25" customHeight="1">
      <c r="M890" s="12"/>
      <c r="N890" s="12"/>
    </row>
    <row r="891" ht="14.25" customHeight="1">
      <c r="M891" s="12"/>
      <c r="N891" s="12"/>
    </row>
    <row r="892" ht="14.25" customHeight="1">
      <c r="M892" s="12"/>
      <c r="N892" s="12"/>
    </row>
    <row r="893" ht="14.25" customHeight="1">
      <c r="M893" s="12"/>
      <c r="N893" s="12"/>
    </row>
    <row r="894" ht="14.25" customHeight="1">
      <c r="M894" s="12"/>
      <c r="N894" s="12"/>
    </row>
    <row r="895" ht="14.25" customHeight="1">
      <c r="M895" s="12"/>
      <c r="N895" s="12"/>
    </row>
    <row r="896" ht="14.25" customHeight="1">
      <c r="M896" s="12"/>
      <c r="N896" s="12"/>
    </row>
    <row r="897" ht="14.25" customHeight="1">
      <c r="M897" s="12"/>
      <c r="N897" s="12"/>
    </row>
    <row r="898" ht="14.25" customHeight="1">
      <c r="M898" s="12"/>
      <c r="N898" s="12"/>
    </row>
    <row r="899" ht="14.25" customHeight="1">
      <c r="M899" s="12"/>
      <c r="N899" s="12"/>
    </row>
    <row r="900" ht="14.25" customHeight="1">
      <c r="M900" s="12"/>
      <c r="N900" s="12"/>
    </row>
    <row r="901" ht="14.25" customHeight="1">
      <c r="M901" s="12"/>
      <c r="N901" s="12"/>
    </row>
    <row r="902" ht="14.25" customHeight="1">
      <c r="M902" s="12"/>
      <c r="N902" s="12"/>
    </row>
    <row r="903" ht="14.25" customHeight="1">
      <c r="M903" s="12"/>
      <c r="N903" s="12"/>
    </row>
    <row r="904" ht="14.25" customHeight="1">
      <c r="M904" s="12"/>
      <c r="N904" s="12"/>
    </row>
    <row r="905" ht="14.25" customHeight="1">
      <c r="M905" s="12"/>
      <c r="N905" s="12"/>
    </row>
    <row r="906" ht="14.25" customHeight="1">
      <c r="M906" s="12"/>
      <c r="N906" s="12"/>
    </row>
    <row r="907" ht="14.25" customHeight="1">
      <c r="M907" s="12"/>
      <c r="N907" s="12"/>
    </row>
    <row r="908" ht="14.25" customHeight="1">
      <c r="M908" s="12"/>
      <c r="N908" s="12"/>
    </row>
    <row r="909" ht="14.25" customHeight="1">
      <c r="M909" s="12"/>
      <c r="N909" s="12"/>
    </row>
    <row r="910" ht="14.25" customHeight="1">
      <c r="M910" s="12"/>
      <c r="N910" s="12"/>
    </row>
    <row r="911" ht="14.25" customHeight="1">
      <c r="M911" s="12"/>
      <c r="N911" s="12"/>
    </row>
    <row r="912" ht="14.25" customHeight="1">
      <c r="M912" s="12"/>
      <c r="N912" s="12"/>
    </row>
    <row r="913" ht="14.25" customHeight="1">
      <c r="M913" s="12"/>
      <c r="N913" s="12"/>
    </row>
    <row r="914" ht="14.25" customHeight="1">
      <c r="M914" s="12"/>
      <c r="N914" s="12"/>
    </row>
    <row r="915" ht="14.25" customHeight="1">
      <c r="M915" s="12"/>
      <c r="N915" s="12"/>
    </row>
    <row r="916" ht="14.25" customHeight="1">
      <c r="M916" s="12"/>
      <c r="N916" s="12"/>
    </row>
    <row r="917" ht="14.25" customHeight="1">
      <c r="M917" s="12"/>
      <c r="N917" s="12"/>
    </row>
    <row r="918" ht="14.25" customHeight="1">
      <c r="M918" s="12"/>
      <c r="N918" s="12"/>
    </row>
    <row r="919" ht="14.25" customHeight="1">
      <c r="M919" s="12"/>
      <c r="N919" s="12"/>
    </row>
    <row r="920" ht="14.25" customHeight="1">
      <c r="M920" s="12"/>
      <c r="N920" s="12"/>
    </row>
    <row r="921" ht="14.25" customHeight="1">
      <c r="M921" s="12"/>
      <c r="N921" s="12"/>
    </row>
    <row r="922" ht="14.25" customHeight="1">
      <c r="M922" s="12"/>
      <c r="N922" s="12"/>
    </row>
    <row r="923" ht="14.25" customHeight="1">
      <c r="M923" s="12"/>
      <c r="N923" s="12"/>
    </row>
    <row r="924" ht="14.25" customHeight="1">
      <c r="M924" s="12"/>
      <c r="N924" s="12"/>
    </row>
    <row r="925" ht="14.25" customHeight="1">
      <c r="M925" s="12"/>
      <c r="N925" s="12"/>
    </row>
    <row r="926" ht="14.25" customHeight="1">
      <c r="M926" s="12"/>
      <c r="N926" s="12"/>
    </row>
    <row r="927" ht="14.25" customHeight="1">
      <c r="M927" s="12"/>
      <c r="N927" s="12"/>
    </row>
    <row r="928" ht="14.25" customHeight="1">
      <c r="M928" s="12"/>
      <c r="N928" s="12"/>
    </row>
    <row r="929" ht="14.25" customHeight="1">
      <c r="M929" s="12"/>
      <c r="N929" s="12"/>
    </row>
    <row r="930" ht="14.25" customHeight="1">
      <c r="M930" s="12"/>
      <c r="N930" s="12"/>
    </row>
    <row r="931" ht="14.25" customHeight="1">
      <c r="M931" s="12"/>
      <c r="N931" s="12"/>
    </row>
    <row r="932" ht="14.25" customHeight="1">
      <c r="M932" s="12"/>
      <c r="N932" s="12"/>
    </row>
    <row r="933" ht="14.25" customHeight="1">
      <c r="M933" s="12"/>
      <c r="N933" s="12"/>
    </row>
    <row r="934" ht="14.25" customHeight="1">
      <c r="M934" s="12"/>
      <c r="N934" s="12"/>
    </row>
    <row r="935" ht="14.25" customHeight="1">
      <c r="M935" s="12"/>
      <c r="N935" s="12"/>
    </row>
    <row r="936" ht="14.25" customHeight="1">
      <c r="M936" s="12"/>
      <c r="N936" s="12"/>
    </row>
    <row r="937" ht="14.25" customHeight="1">
      <c r="M937" s="12"/>
      <c r="N937" s="12"/>
    </row>
    <row r="938" ht="14.25" customHeight="1">
      <c r="M938" s="12"/>
      <c r="N938" s="12"/>
    </row>
    <row r="939" ht="14.25" customHeight="1">
      <c r="M939" s="12"/>
      <c r="N939" s="12"/>
    </row>
    <row r="940" ht="14.25" customHeight="1">
      <c r="M940" s="12"/>
      <c r="N940" s="12"/>
    </row>
    <row r="941" ht="14.25" customHeight="1">
      <c r="M941" s="12"/>
      <c r="N941" s="12"/>
    </row>
    <row r="942" ht="14.25" customHeight="1">
      <c r="M942" s="12"/>
      <c r="N942" s="12"/>
    </row>
    <row r="943" ht="14.25" customHeight="1">
      <c r="M943" s="12"/>
      <c r="N943" s="12"/>
    </row>
    <row r="944" ht="14.25" customHeight="1">
      <c r="M944" s="12"/>
      <c r="N944" s="12"/>
    </row>
    <row r="945" ht="14.25" customHeight="1">
      <c r="M945" s="12"/>
      <c r="N945" s="12"/>
    </row>
    <row r="946" ht="14.25" customHeight="1">
      <c r="M946" s="12"/>
      <c r="N946" s="12"/>
    </row>
    <row r="947" ht="14.25" customHeight="1">
      <c r="M947" s="12"/>
      <c r="N947" s="12"/>
    </row>
    <row r="948" ht="14.25" customHeight="1">
      <c r="M948" s="12"/>
      <c r="N948" s="12"/>
    </row>
    <row r="949" ht="14.25" customHeight="1">
      <c r="M949" s="12"/>
      <c r="N949" s="12"/>
    </row>
    <row r="950" ht="14.25" customHeight="1">
      <c r="M950" s="12"/>
      <c r="N950" s="12"/>
    </row>
    <row r="951" ht="14.25" customHeight="1">
      <c r="M951" s="12"/>
      <c r="N951" s="12"/>
    </row>
    <row r="952" ht="14.25" customHeight="1">
      <c r="M952" s="12"/>
      <c r="N952" s="12"/>
    </row>
    <row r="953" ht="14.25" customHeight="1">
      <c r="M953" s="12"/>
      <c r="N953" s="12"/>
    </row>
    <row r="954" ht="14.25" customHeight="1">
      <c r="M954" s="12"/>
      <c r="N954" s="12"/>
    </row>
    <row r="955" ht="14.25" customHeight="1">
      <c r="M955" s="12"/>
      <c r="N955" s="12"/>
    </row>
    <row r="956" ht="14.25" customHeight="1">
      <c r="M956" s="12"/>
      <c r="N956" s="12"/>
    </row>
    <row r="957" ht="14.25" customHeight="1">
      <c r="M957" s="12"/>
      <c r="N957" s="12"/>
    </row>
    <row r="958" ht="14.25" customHeight="1">
      <c r="M958" s="12"/>
      <c r="N958" s="12"/>
    </row>
    <row r="959" ht="14.25" customHeight="1">
      <c r="M959" s="12"/>
      <c r="N959" s="12"/>
    </row>
    <row r="960" ht="14.25" customHeight="1">
      <c r="M960" s="12"/>
      <c r="N960" s="12"/>
    </row>
    <row r="961" ht="14.25" customHeight="1">
      <c r="M961" s="12"/>
      <c r="N961" s="12"/>
    </row>
    <row r="962" ht="14.25" customHeight="1">
      <c r="M962" s="12"/>
      <c r="N962" s="12"/>
    </row>
    <row r="963" ht="14.25" customHeight="1">
      <c r="M963" s="12"/>
      <c r="N963" s="12"/>
    </row>
    <row r="964" ht="14.25" customHeight="1">
      <c r="M964" s="12"/>
      <c r="N964" s="12"/>
    </row>
    <row r="965" ht="14.25" customHeight="1">
      <c r="M965" s="12"/>
      <c r="N965" s="12"/>
    </row>
    <row r="966" ht="14.25" customHeight="1">
      <c r="M966" s="12"/>
      <c r="N966" s="12"/>
    </row>
    <row r="967" ht="14.25" customHeight="1">
      <c r="M967" s="12"/>
      <c r="N967" s="12"/>
    </row>
    <row r="968" ht="14.25" customHeight="1">
      <c r="M968" s="12"/>
      <c r="N968" s="12"/>
    </row>
    <row r="969" ht="14.25" customHeight="1">
      <c r="M969" s="12"/>
      <c r="N969" s="12"/>
    </row>
    <row r="970" ht="14.25" customHeight="1">
      <c r="M970" s="12"/>
      <c r="N970" s="12"/>
    </row>
    <row r="971" ht="14.25" customHeight="1">
      <c r="M971" s="12"/>
      <c r="N971" s="12"/>
    </row>
    <row r="972" ht="14.25" customHeight="1">
      <c r="M972" s="12"/>
      <c r="N972" s="12"/>
    </row>
    <row r="973" ht="14.25" customHeight="1">
      <c r="M973" s="12"/>
      <c r="N973" s="12"/>
    </row>
    <row r="974" ht="14.25" customHeight="1">
      <c r="M974" s="12"/>
      <c r="N974" s="12"/>
    </row>
    <row r="975" ht="14.25" customHeight="1">
      <c r="M975" s="12"/>
      <c r="N975" s="12"/>
    </row>
    <row r="976" ht="14.25" customHeight="1">
      <c r="M976" s="12"/>
      <c r="N976" s="12"/>
    </row>
    <row r="977" ht="14.25" customHeight="1">
      <c r="M977" s="12"/>
      <c r="N977" s="12"/>
    </row>
    <row r="978" ht="14.25" customHeight="1">
      <c r="M978" s="12"/>
      <c r="N978" s="12"/>
    </row>
    <row r="979" ht="14.25" customHeight="1">
      <c r="M979" s="12"/>
      <c r="N979" s="12"/>
    </row>
    <row r="980" ht="14.25" customHeight="1">
      <c r="M980" s="12"/>
      <c r="N980" s="12"/>
    </row>
    <row r="981" ht="14.25" customHeight="1">
      <c r="M981" s="12"/>
      <c r="N981" s="12"/>
    </row>
    <row r="982" ht="14.25" customHeight="1">
      <c r="M982" s="12"/>
      <c r="N982" s="12"/>
    </row>
    <row r="983" ht="14.25" customHeight="1">
      <c r="M983" s="12"/>
      <c r="N983" s="12"/>
    </row>
    <row r="984" ht="14.25" customHeight="1">
      <c r="M984" s="12"/>
      <c r="N984" s="12"/>
    </row>
    <row r="985" ht="14.25" customHeight="1">
      <c r="M985" s="12"/>
      <c r="N985" s="12"/>
    </row>
    <row r="986" ht="14.25" customHeight="1">
      <c r="M986" s="12"/>
      <c r="N986" s="12"/>
    </row>
    <row r="987" ht="14.25" customHeight="1">
      <c r="M987" s="12"/>
      <c r="N987" s="12"/>
    </row>
    <row r="988" ht="14.25" customHeight="1">
      <c r="M988" s="12"/>
      <c r="N988" s="12"/>
    </row>
    <row r="989" ht="14.25" customHeight="1">
      <c r="M989" s="12"/>
      <c r="N989" s="12"/>
    </row>
    <row r="990" ht="14.25" customHeight="1">
      <c r="M990" s="12"/>
      <c r="N990" s="12"/>
    </row>
    <row r="991" ht="14.25" customHeight="1">
      <c r="M991" s="12"/>
      <c r="N991" s="12"/>
    </row>
    <row r="992" ht="14.25" customHeight="1">
      <c r="M992" s="12"/>
      <c r="N992" s="12"/>
    </row>
    <row r="993" ht="14.25" customHeight="1">
      <c r="M993" s="12"/>
      <c r="N993" s="12"/>
    </row>
    <row r="994" ht="14.25" customHeight="1">
      <c r="M994" s="12"/>
      <c r="N994" s="12"/>
    </row>
    <row r="995" ht="14.25" customHeight="1">
      <c r="M995" s="12"/>
      <c r="N995" s="12"/>
    </row>
    <row r="996" ht="14.25" customHeight="1">
      <c r="M996" s="12"/>
      <c r="N996" s="12"/>
    </row>
    <row r="997" ht="14.25" customHeight="1">
      <c r="M997" s="12"/>
      <c r="N997" s="12"/>
    </row>
    <row r="998" ht="14.25" customHeight="1">
      <c r="M998" s="12"/>
      <c r="N998" s="12"/>
    </row>
    <row r="999" ht="14.25" customHeight="1">
      <c r="M999" s="12"/>
      <c r="N999" s="12"/>
    </row>
    <row r="1000" ht="14.25" customHeight="1">
      <c r="M1000" s="12"/>
      <c r="N1000" s="12"/>
    </row>
    <row r="1001" ht="14.25" customHeight="1">
      <c r="M1001" s="12"/>
      <c r="N1001" s="12"/>
    </row>
    <row r="1002" ht="14.25" customHeight="1">
      <c r="M1002" s="12"/>
      <c r="N1002" s="12"/>
    </row>
    <row r="1003" ht="14.25" customHeight="1">
      <c r="M1003" s="12"/>
      <c r="N1003" s="12"/>
    </row>
    <row r="1004" ht="14.25" customHeight="1">
      <c r="M1004" s="12"/>
      <c r="N1004" s="12"/>
    </row>
  </sheetData>
  <printOptions/>
  <pageMargins bottom="0.787401575" footer="0.0" header="0.0" left="0.511811024" right="0.511811024" top="0.787401575"/>
  <pageSetup paperSize="9" orientation="portrait"/>
  <drawing r:id="rId2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>
      <c r="L38" s="234" t="s">
        <v>662</v>
      </c>
    </row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2018-09-24T13:32:20Z</dcterms:created>
  <dc:creator>Joao Pataca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0x010100E7285BDE66290D45921D08BB848BEA21</vt:lpwstr>
  </property>
  <property fmtid="{D5CDD505-2E9C-101B-9397-08002B2CF9AE}" pid="3" name="MediaServiceImageTags">
    <vt:lpwstr/>
  </property>
</Properties>
</file>