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<sst xmlns="http://schemas.openxmlformats.org/spreadsheetml/2006/main" count="948" uniqueCount="450">
  <si>
    <t>6/6/2021                                               HashMap and Heap</t>
  </si>
  <si>
    <t>STATUS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</si>
  <si>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</si>
  <si>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</si>
  <si>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</si>
  <si>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</si>
  <si>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</si>
  <si>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</si>
  <si>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K closest point from origin</t>
  </si>
  <si>
    <t>longest consecutive 1's</t>
  </si>
  <si>
    <t>minimum number of refueling spot</t>
  </si>
  <si>
    <t>Potions(hard version)</t>
  </si>
  <si>
    <t>X of a kind in a deck</t>
  </si>
  <si>
    <t>Check AP sequence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</si>
  <si>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</si>
  <si>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</si>
  <si>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</si>
  <si>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</si>
  <si>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</si>
  <si>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</si>
  <si>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Grid illumination</t>
  </si>
  <si>
    <t>Island perimeter</t>
  </si>
  <si>
    <t>bulb switcher</t>
  </si>
  <si>
    <t>Isomorphic string</t>
  </si>
  <si>
    <t>Coinciding points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</si>
  <si>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</si>
  <si>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</si>
  <si>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</si>
  <si>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</si>
  <si>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</si>
  <si>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</si>
  <si>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</si>
  <si>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</si>
  <si>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</si>
  <si>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</si>
  <si>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</si>
  <si>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</si>
  <si>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</si>
  <si>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</si>
  <si>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</si>
  <si>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</si>
  <si>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</si>
  <si>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</si>
  <si>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</si>
  <si>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rearrange such that no two are same</t>
  </si>
  <si>
    <t>Mode of frequencies</t>
  </si>
  <si>
    <t>Line reflection</t>
  </si>
  <si>
    <t>kth smallest in 2d matrix</t>
  </si>
  <si>
    <t>Kth smallest prime</t>
  </si>
  <si>
    <t>Employee free time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</si>
  <si>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</si>
  <si>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</si>
  <si>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</si>
  <si>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</si>
  <si>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</si>
  <si>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</si>
  <si>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</si>
  <si>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</si>
  <si>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Median from data stream</t>
  </si>
  <si>
    <t>search in rotated sorted array</t>
  </si>
  <si>
    <t>Search in rotated sorted array 2</t>
  </si>
  <si>
    <t>(HW)</t>
  </si>
  <si>
    <t>Find Minimum in rotated sorted array</t>
  </si>
  <si>
    <t>find min in rotated sorted array 2</t>
  </si>
  <si>
    <t>counting sort</t>
  </si>
  <si>
    <t>merge sort</t>
  </si>
  <si>
    <t>count inversions</t>
  </si>
  <si>
    <t>7/15/2021                        Dynamic Programming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</si>
  <si>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</si>
  <si>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</si>
  <si>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</si>
  <si>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</si>
  <si>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</si>
  <si>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</si>
  <si>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</si>
  <si>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</si>
  <si>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</si>
  <si>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</si>
  <si>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</si>
  <si>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</si>
  <si>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</si>
  <si>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</si>
  <si>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</si>
  <si>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</si>
  <si>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</si>
  <si>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</si>
  <si>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</si>
  <si>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</si>
  <si>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</si>
  <si>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</si>
  <si>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</si>
  <si>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</si>
  <si>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</si>
  <si>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</si>
  <si>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</si>
  <si>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</si>
  <si>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</si>
  <si>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</si>
  <si>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</si>
  <si>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</si>
  <si>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</si>
  <si>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</si>
  <si>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</si>
  <si>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</si>
  <si>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Burst balloons</t>
  </si>
  <si>
    <t>Matrix chain multiplication</t>
  </si>
  <si>
    <t>MCM (HW)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</si>
  <si>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</si>
  <si>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</si>
  <si>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</si>
  <si>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</si>
  <si>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</si>
  <si>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</si>
  <si>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</si>
  <si>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</si>
  <si>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</si>
  <si>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</si>
  <si>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</si>
  <si>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</si>
  <si>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</si>
  <si>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</si>
  <si>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</si>
  <si>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</si>
  <si>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</si>
  <si>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</si>
  <si>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</si>
  <si>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</si>
  <si>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</si>
  <si>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</si>
  <si>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Wildcard(HW)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</si>
  <si>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</si>
  <si>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</si>
  <si>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</si>
  <si>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</si>
  <si>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</si>
  <si>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</si>
  <si>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</si>
  <si>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</si>
  <si>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</si>
  <si>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</si>
  <si>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</si>
  <si>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</si>
  <si>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</si>
  <si>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5th Aug</t>
  </si>
  <si>
    <t>Longest common substring</t>
  </si>
  <si>
    <t>Frog jump</t>
  </si>
  <si>
    <t>Jump game 2</t>
  </si>
  <si>
    <t>Friends pairing problem</t>
  </si>
  <si>
    <t>Friends pairing problem(HW)</t>
  </si>
  <si>
    <t>Dungeon game</t>
  </si>
  <si>
    <t>Number theory</t>
  </si>
  <si>
    <t>Euclidean algorithm</t>
  </si>
  <si>
    <t>Extended euclidean algorithm</t>
  </si>
  <si>
    <t>Linear diaophantine equation</t>
  </si>
  <si>
    <t>Fermat's little theorem</t>
  </si>
  <si>
    <t>NMNMX(HW)</t>
  </si>
  <si>
    <t>8/7/2021                                                 Arrays</t>
  </si>
  <si>
    <t>Long Pressed Name</t>
  </si>
  <si>
    <t>long-pressed-name</t>
  </si>
  <si>
    <t>Container With Most Water</t>
  </si>
  <si>
    <t>container-with-most-water</t>
  </si>
  <si>
    <t>Squares of a sorted array</t>
  </si>
  <si>
    <t>majority element</t>
  </si>
  <si>
    <t>majority element 2</t>
  </si>
  <si>
    <t>majority element general</t>
  </si>
  <si>
    <t>Next Greater Element III</t>
  </si>
  <si>
    <t>next-greater-element-version3</t>
  </si>
  <si>
    <t>max product of three numbers</t>
  </si>
  <si>
    <t>max chunks to make sorted</t>
  </si>
  <si>
    <t>Max Chunks To Make Sorted II</t>
  </si>
  <si>
    <t>max-chunks-to-make-sorted-ii</t>
  </si>
  <si>
    <t>number with bounded max</t>
  </si>
  <si>
    <t>wiggle sort</t>
  </si>
  <si>
    <t>largest atleast twice</t>
  </si>
  <si>
    <t>Product of Array Except Self</t>
  </si>
  <si>
    <t>product-of-array-except-self</t>
  </si>
  <si>
    <t>first missing positive</t>
  </si>
  <si>
    <t>max distace to closest</t>
  </si>
  <si>
    <t>reverse vowels of a string</t>
  </si>
  <si>
    <t>Range Addition</t>
  </si>
  <si>
    <t>range-addition</t>
  </si>
  <si>
    <t>best meeting point</t>
  </si>
  <si>
    <t>digit_multiplier</t>
  </si>
  <si>
    <t>Segregate 0 and 1</t>
  </si>
  <si>
    <t>Segregate 0-1-2</t>
  </si>
  <si>
    <t>Segregate 0,1,2</t>
  </si>
  <si>
    <t>Sort Array By Parity</t>
  </si>
  <si>
    <t>sort-array-by-parity</t>
  </si>
  <si>
    <t>Maximum Swap</t>
  </si>
  <si>
    <t>maximum-swap</t>
  </si>
  <si>
    <t>Sieve</t>
  </si>
  <si>
    <t>segmented sieve</t>
  </si>
  <si>
    <t>two sum</t>
  </si>
  <si>
    <t>two difference</t>
  </si>
  <si>
    <t>Boats to Save People</t>
  </si>
  <si>
    <t>save-people-using-boat</t>
  </si>
  <si>
    <t>min jump</t>
  </si>
  <si>
    <t>K_LCM 1</t>
  </si>
  <si>
    <t>Codeforces</t>
  </si>
  <si>
    <t>K_LCM 2</t>
  </si>
  <si>
    <t>consecutive number sum</t>
  </si>
  <si>
    <t>partition labels</t>
  </si>
  <si>
    <t>partition array into disjoint</t>
  </si>
  <si>
    <t>Buddy nim</t>
  </si>
  <si>
    <t>min rotation</t>
  </si>
  <si>
    <t>Sliding window maximum</t>
  </si>
  <si>
    <t>rotate image</t>
  </si>
  <si>
    <t>Push dominoes</t>
  </si>
  <si>
    <t>multiply strings</t>
  </si>
  <si>
    <t>smallest from k lists</t>
  </si>
  <si>
    <t>max product subarray</t>
  </si>
  <si>
    <t>valid pallindrome 2(HW)</t>
  </si>
  <si>
    <t>Sum of subsequence width</t>
  </si>
  <si>
    <t>Max Consecutive Ones II</t>
  </si>
  <si>
    <t>max-consecutive-ones-ii</t>
  </si>
  <si>
    <t>max consecutive ones 3</t>
  </si>
  <si>
    <t>max sum smallest and second smallest</t>
  </si>
  <si>
    <t>cherry</t>
  </si>
  <si>
    <t>Cherry</t>
  </si>
  <si>
    <t>min no. of platform</t>
  </si>
  <si>
    <t>Orderly Queue</t>
  </si>
  <si>
    <t>orderly-queue</t>
  </si>
  <si>
    <t>Diane</t>
  </si>
  <si>
    <t>KMP</t>
  </si>
  <si>
    <t>Shortest Palindrome</t>
  </si>
  <si>
    <t>shortest-palindrome</t>
  </si>
  <si>
    <t>Z algo</t>
  </si>
  <si>
    <t>Chef and secret password</t>
  </si>
  <si>
    <t>25th August</t>
  </si>
  <si>
    <t>Meeting rooms</t>
  </si>
  <si>
    <t>Meeting rooms 2</t>
  </si>
  <si>
    <t>Merge intervals</t>
  </si>
  <si>
    <t>Merge Intervals</t>
  </si>
  <si>
    <t>Interval_List_Intersection</t>
  </si>
  <si>
    <t>Interval list intersection</t>
  </si>
  <si>
    <t>Insert Interval</t>
  </si>
  <si>
    <t>Insert interval</t>
  </si>
  <si>
    <t>min number of arrow</t>
  </si>
  <si>
    <t>max sum of two non overlapping</t>
  </si>
  <si>
    <t>2 Sept                                                 Stack and Queues</t>
  </si>
  <si>
    <t>Next Greater</t>
  </si>
  <si>
    <t>Next Greater 2</t>
  </si>
  <si>
    <t>Daily Temperatures(HW)</t>
  </si>
  <si>
    <t>Stock Span</t>
  </si>
  <si>
    <t>Left Right smaller</t>
  </si>
  <si>
    <t>Largest Area Histogram</t>
  </si>
  <si>
    <t>maximum size binary matrix</t>
  </si>
  <si>
    <t>Asteroid Colllision</t>
  </si>
  <si>
    <t>Stack Validation</t>
  </si>
  <si>
    <t>Remove k digits</t>
  </si>
  <si>
    <t>3 Sept</t>
  </si>
  <si>
    <t>Valid Parentheses</t>
  </si>
  <si>
    <t>Valid Parentheses Substring</t>
  </si>
  <si>
    <t>Count of Duplicate Parentheses(HW)</t>
  </si>
  <si>
    <t>Min Reversal</t>
  </si>
  <si>
    <t>Making Parentheses Valid</t>
  </si>
  <si>
    <t>Longest Unbalanced Subsequence</t>
  </si>
  <si>
    <t>max freq stack</t>
  </si>
  <si>
    <t>min stack</t>
  </si>
  <si>
    <t>K stacks in a single array</t>
  </si>
  <si>
    <t>K queue</t>
  </si>
  <si>
    <t>K queue in a single array</t>
  </si>
  <si>
    <t>6 Sept</t>
  </si>
  <si>
    <t>Remove duplicate letters</t>
  </si>
  <si>
    <t>Remove duplicate letter</t>
  </si>
  <si>
    <t>ADAPTERS</t>
  </si>
  <si>
    <t>Gas station</t>
  </si>
  <si>
    <t>Car fleet</t>
  </si>
  <si>
    <t>Infix evaluation</t>
  </si>
  <si>
    <t>Infix</t>
  </si>
  <si>
    <t>infix to postfix</t>
  </si>
  <si>
    <t>infix to prefix</t>
  </si>
  <si>
    <t>Postfix</t>
  </si>
  <si>
    <t>postfix evaluation and conversions</t>
  </si>
  <si>
    <t>prefix</t>
  </si>
  <si>
    <t>prefix evaluation and conversions</t>
  </si>
  <si>
    <t>Compare after deletion ( HW )</t>
  </si>
  <si>
    <t>9 Sept                                    LinkedList</t>
  </si>
  <si>
    <t>Reverse LinkedList</t>
  </si>
  <si>
    <t>middle element</t>
  </si>
  <si>
    <t>Detect loop in a linkedlist</t>
  </si>
  <si>
    <t>clone</t>
  </si>
  <si>
    <t>Split circular Linkedlist</t>
  </si>
  <si>
    <t>Split into two parts(HW)</t>
  </si>
  <si>
    <t>Intersection point of 2 linked list</t>
  </si>
  <si>
    <t>Intersection point</t>
  </si>
  <si>
    <t>LRU Cache</t>
  </si>
  <si>
    <t>LFU cache</t>
  </si>
  <si>
    <t>LFU Cache</t>
  </si>
  <si>
    <t>13 Sept                                                              Tries</t>
  </si>
  <si>
    <t>Implement TRIE</t>
  </si>
  <si>
    <t>Design add and search words</t>
  </si>
  <si>
    <t>Maximum xor of two numbers in an array</t>
  </si>
  <si>
    <t>concatenated words</t>
  </si>
  <si>
    <t>Word search 2</t>
  </si>
  <si>
    <t>https://www.pepcoding.com/resources/data-structures-and-algorithms-in-java-levelup/trie</t>
  </si>
  <si>
    <t xml:space="preserve">14 Sept                                    Bits </t>
  </si>
  <si>
    <t>Basic of bits</t>
  </si>
  <si>
    <t>Print RSB mask</t>
  </si>
  <si>
    <t>Kernighans algorithm</t>
  </si>
  <si>
    <t>Grey Code</t>
  </si>
  <si>
    <t>All repeating except one</t>
  </si>
  <si>
    <t>All repeating except 2</t>
  </si>
  <si>
    <t>RPD and Rap Sheet</t>
  </si>
  <si>
    <t>Minimum number of software dev</t>
  </si>
  <si>
    <t>Subsets of an array</t>
  </si>
  <si>
    <t>Array Differentiation</t>
  </si>
  <si>
    <t>16 Sept</t>
  </si>
  <si>
    <t>One repeating and one missing</t>
  </si>
  <si>
    <t>All repeating three times except 1</t>
  </si>
  <si>
    <t>Triplets - 1</t>
  </si>
  <si>
    <t>Reduce N to 1</t>
  </si>
  <si>
    <t>Pepcoder and BITS</t>
  </si>
  <si>
    <t>XOR of sum of all pairs</t>
  </si>
  <si>
    <t>Tree                                                                      18 Sept</t>
  </si>
  <si>
    <t>Preorder traversal</t>
  </si>
  <si>
    <t>Inorder traversal</t>
  </si>
  <si>
    <t>Postorder traversal</t>
  </si>
  <si>
    <t>Level Order</t>
  </si>
  <si>
    <t>Greater sum BST</t>
  </si>
  <si>
    <t>Next right pointer in each node</t>
  </si>
  <si>
    <t>right view</t>
  </si>
  <si>
    <t>Left view</t>
  </si>
  <si>
    <t>Top View</t>
  </si>
  <si>
    <t>Top view</t>
  </si>
  <si>
    <t>Bottom view</t>
  </si>
  <si>
    <t>vertical order</t>
  </si>
  <si>
    <t>reverse level order</t>
  </si>
  <si>
    <t>Binary tree coloring game</t>
  </si>
  <si>
    <t>Colring game</t>
  </si>
  <si>
    <t>diagonal traversal</t>
  </si>
  <si>
    <t>19 Sept</t>
  </si>
  <si>
    <t>Boundary Traversal</t>
  </si>
  <si>
    <t>Boundary traversal</t>
  </si>
  <si>
    <t>Sum of distances in tree</t>
  </si>
  <si>
    <t>sum of distances in tree</t>
  </si>
  <si>
    <t>Recover binary search tree</t>
  </si>
  <si>
    <t>recover binary search tree</t>
  </si>
  <si>
    <t>inorder succesor</t>
  </si>
  <si>
    <t>inorder successor</t>
  </si>
  <si>
    <t>Binary tree camera</t>
  </si>
  <si>
    <t>Max path sum</t>
  </si>
  <si>
    <t>23 Sept</t>
  </si>
  <si>
    <t>distribute coins</t>
  </si>
  <si>
    <t>image multiplication</t>
  </si>
  <si>
    <t>Max product splitted binary tree</t>
  </si>
  <si>
    <t>Delete node in bst</t>
  </si>
  <si>
    <t>from in and pre</t>
  </si>
  <si>
    <t>from in and post</t>
  </si>
  <si>
    <t>Inorder and level order</t>
  </si>
  <si>
    <t>25 Sept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</si>
  <si>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</si>
  <si>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</si>
  <si>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</si>
  <si>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</si>
  <si>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</si>
  <si>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</si>
  <si>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>Pre and Post (HW)</t>
  </si>
  <si>
    <t>Flatten binary tree to linked list</t>
  </si>
  <si>
    <t>Convert to circular DLL</t>
  </si>
  <si>
    <t>DLL to BST</t>
  </si>
  <si>
    <t>Merge 2 BST</t>
  </si>
  <si>
    <t>clone binary tree</t>
  </si>
  <si>
    <t>26 Sept                                                     Graph</t>
  </si>
  <si>
    <t>Kth smallest in BST</t>
  </si>
  <si>
    <t>serialize and deserialize</t>
  </si>
  <si>
    <t>LCA in BST</t>
  </si>
  <si>
    <t>lowest common ancestor</t>
  </si>
  <si>
    <t>Longest zigzag path in binary tree</t>
  </si>
  <si>
    <t>zigzag in a binary tree</t>
  </si>
  <si>
    <t>Univalue subtrees</t>
  </si>
  <si>
    <t>Univalue subtrees(HW)</t>
  </si>
  <si>
    <t>BFS of graph</t>
  </si>
  <si>
    <t>bfs-of-graph</t>
  </si>
  <si>
    <t>Bipartite graph</t>
  </si>
  <si>
    <t>30 Sept</t>
  </si>
  <si>
    <t>Prims algo</t>
  </si>
  <si>
    <t>connecting cities with minimum cost</t>
  </si>
  <si>
    <t>Connecting cities with min cost</t>
  </si>
  <si>
    <t>Dijkstra</t>
  </si>
  <si>
    <t>optimize water distribution in village</t>
  </si>
  <si>
    <t>optimize water distribution</t>
  </si>
  <si>
    <t>chef and reversing(0-1 BFS)</t>
  </si>
  <si>
    <t>Number of Enclaves</t>
  </si>
  <si>
    <t>number-of-enclaves</t>
  </si>
  <si>
    <t>Number of Islands</t>
  </si>
  <si>
    <t>number-of-islands</t>
  </si>
  <si>
    <t>Number of Distinct Islands</t>
  </si>
  <si>
    <t>number-of-distinct-islands(TRY)</t>
  </si>
  <si>
    <t>3rd October</t>
  </si>
  <si>
    <t>01-matrix</t>
  </si>
  <si>
    <t>Strongly Connected Components (Kosaraju's Algo)</t>
  </si>
  <si>
    <t>Mother Vertex</t>
  </si>
  <si>
    <t>mother-vertex</t>
  </si>
  <si>
    <t>Word Ladder</t>
  </si>
  <si>
    <t>word-ladder</t>
  </si>
  <si>
    <t>Sliding Puzzle</t>
  </si>
  <si>
    <t>As far from land as possible</t>
  </si>
  <si>
    <t>As far from land as possible(HW)</t>
  </si>
  <si>
    <t>5th October</t>
  </si>
  <si>
    <t>Bellman ford</t>
  </si>
  <si>
    <t>Rotting Oranges</t>
  </si>
  <si>
    <t>rotten-oranges</t>
  </si>
  <si>
    <t>topological sorting</t>
  </si>
  <si>
    <t>Kahn's algo</t>
  </si>
  <si>
    <t>course schedule 2</t>
  </si>
  <si>
    <t>Eulerian Path in an Undirected Graph</t>
  </si>
  <si>
    <t>euler-circuit-in-an-undirected-graph(HW)</t>
  </si>
  <si>
    <t>Euler Circuit in a Directed Graph</t>
  </si>
  <si>
    <t>euler-circuit-in-a-directed-graph(HW)</t>
  </si>
  <si>
    <t>7th October</t>
  </si>
  <si>
    <t>articulation point</t>
  </si>
  <si>
    <t>Doctor Strange</t>
  </si>
  <si>
    <t>doctor-strange</t>
  </si>
  <si>
    <t>dependency sort</t>
  </si>
  <si>
    <t>video lecture(9th oct)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</si>
  <si>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</si>
  <si>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</si>
  <si>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</si>
  <si>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</si>
  <si>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</si>
  <si>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</si>
  <si>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</si>
  <si>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</si>
  <si>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</si>
  <si>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</si>
  <si>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</si>
  <si>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</si>
  <si>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</si>
  <si>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Minimize Malware Spread</t>
  </si>
  <si>
    <t>minimize-malware-spread</t>
  </si>
  <si>
    <t>Alien Dictionary</t>
  </si>
  <si>
    <t>Most Stones Removed with Same Row or Column</t>
  </si>
  <si>
    <t>most-stones-removed-with-same-row-or-column</t>
  </si>
  <si>
    <t>MST</t>
  </si>
  <si>
    <t>Job Sequencing</t>
  </si>
  <si>
    <t>Job sequencing</t>
  </si>
  <si>
    <t>Reconstruct Itinerary</t>
  </si>
  <si>
    <t>reconstruct-journey(HW)</t>
  </si>
  <si>
    <t>Castle RUN</t>
  </si>
  <si>
    <t>castle-run</t>
  </si>
  <si>
    <t>Min swaps</t>
  </si>
  <si>
    <t>min swaps to make 2 array identical</t>
  </si>
  <si>
    <t>Swim in rising water</t>
  </si>
  <si>
    <t>2 Sept</t>
  </si>
  <si>
    <t>9 Sept</t>
  </si>
  <si>
    <t>13 Sept</t>
  </si>
  <si>
    <t>14 Sept</t>
  </si>
  <si>
    <t>18 Sept</t>
  </si>
  <si>
    <t>26 Sept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</si>
</sst>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m yyyy"/>
    <numFmt numFmtId="165" formatCode="d mmmm"/>
    <numFmt numFmtId="166" formatCode="m/d/yyyy"/>
    <numFmt numFmtId="167" formatCode="d mmm"/>
    <numFmt numFmtId="168" formatCode="d mmm yyyy"/>
  </numFmts>
  <fonts count="42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u/>
      <sz val="11.0"/>
      <color rgb="FF1155CC"/>
      <name val="Calibri"/>
    </font>
    <font>
      <u/>
      <sz val="11.0"/>
      <color rgb="FF0000FF"/>
      <name val="Calibri"/>
    </font>
    <font>
      <b/>
      <u/>
      <sz val="11.0"/>
      <color theme="1"/>
      <name val="Calibri"/>
    </font>
    <font>
      <u/>
      <sz val="11.0"/>
      <color rgb="FF0000FF"/>
      <name val="Calibri"/>
    </font>
    <font>
      <b/>
      <u/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u/>
      <sz val="11.0"/>
      <color theme="1"/>
      <name val="Calibri"/>
    </font>
    <font>
      <u/>
      <sz val="11.0"/>
      <color rgb="FF1155CC"/>
      <name val="Calibri"/>
    </font>
    <font>
      <i/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sz val="11.0"/>
      <color theme="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sz val="11.0"/>
      <color rgb="FF0000FF"/>
      <name val="Arial"/>
    </font>
    <font>
      <b/>
      <sz val="12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theme="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sz val="11.0"/>
      <color theme="1"/>
      <name val="Docs-Calibri"/>
    </font>
    <font>
      <u/>
      <sz val="11.0"/>
      <color rgb="FF1155CC"/>
      <name val="Arial"/>
    </font>
    <font>
      <b/>
      <sz val="11.0"/>
      <color rgb="FF434343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b/>
      <sz val="11.0"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Arial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u/>
      <sz val="11.0"/>
      <color theme="1"/>
      <name val="Arial"/>
    </font>
    <font>
      <b/>
      <u/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5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0" fillId="0" fontId="8" numFmtId="165" xfId="0" applyAlignment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0" numFmtId="0" xfId="0" applyAlignment="1" applyBorder="1" applyFont="1">
      <alignment vertical="bottom"/>
    </xf>
    <xf borderId="1" fillId="0" fontId="11" numFmtId="165" xfId="0" applyAlignment="1" applyBorder="1" applyFont="1" applyNumberFormat="1">
      <alignment horizontal="right" vertical="bottom"/>
    </xf>
    <xf borderId="1" fillId="0" fontId="12" numFmtId="164" xfId="0" applyAlignment="1" applyBorder="1" applyFont="1" applyNumberFormat="1">
      <alignment vertical="bottom"/>
    </xf>
    <xf borderId="1" fillId="0" fontId="1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0" fillId="0" fontId="15" numFmtId="164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0" numFmtId="164" xfId="0" applyAlignment="1" applyFont="1" applyNumberForma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1" numFmtId="0" xfId="0" applyAlignment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22" numFmtId="0" xfId="0" applyAlignment="1" applyBorder="1" applyFont="1">
      <alignment vertical="bottom"/>
    </xf>
    <xf borderId="1" fillId="0" fontId="23" numFmtId="164" xfId="0" applyAlignment="1" applyBorder="1" applyFont="1" applyNumberFormat="1">
      <alignment vertical="bottom"/>
    </xf>
    <xf borderId="1" fillId="0" fontId="1" numFmtId="167" xfId="0" applyAlignment="1" applyBorder="1" applyFont="1" applyNumberFormat="1">
      <alignment horizontal="right" vertical="bottom"/>
    </xf>
    <xf borderId="1" fillId="0" fontId="24" numFmtId="167" xfId="0" applyAlignment="1" applyBorder="1" applyFont="1" applyNumberFormat="1">
      <alignment horizontal="right" vertical="bottom"/>
    </xf>
    <xf borderId="1" fillId="0" fontId="25" numFmtId="167" xfId="0" applyAlignment="1" applyBorder="1" applyFont="1" applyNumberFormat="1">
      <alignment vertical="bottom"/>
    </xf>
    <xf borderId="1" fillId="0" fontId="26" numFmtId="167" xfId="0" applyAlignment="1" applyBorder="1" applyFont="1" applyNumberFormat="1">
      <alignment vertical="bottom"/>
    </xf>
    <xf borderId="0" fillId="3" fontId="27" numFmtId="0" xfId="0" applyAlignment="1" applyFill="1" applyFont="1">
      <alignment vertical="bottom"/>
    </xf>
    <xf borderId="0" fillId="0" fontId="1" numFmtId="167" xfId="0" applyAlignment="1" applyFont="1" applyNumberFormat="1">
      <alignment horizontal="right" vertical="bottom"/>
    </xf>
    <xf borderId="1" fillId="0" fontId="16" numFmtId="0" xfId="0" applyAlignment="1" applyBorder="1" applyFont="1">
      <alignment vertical="bottom"/>
    </xf>
    <xf borderId="1" fillId="0" fontId="28" numFmtId="167" xfId="0" applyAlignment="1" applyBorder="1" applyFont="1" applyNumberFormat="1">
      <alignment vertical="bottom"/>
    </xf>
    <xf borderId="0" fillId="0" fontId="29" numFmtId="164" xfId="0" applyAlignment="1" applyFont="1" applyNumberFormat="1">
      <alignment horizontal="right" vertical="bottom"/>
    </xf>
    <xf borderId="0" fillId="0" fontId="30" numFmtId="164" xfId="0" applyAlignment="1" applyFont="1" applyNumberFormat="1">
      <alignment vertical="bottom"/>
    </xf>
    <xf borderId="1" fillId="0" fontId="1" numFmtId="0" xfId="0" applyAlignment="1" applyBorder="1" applyFont="1">
      <alignment horizontal="right" vertical="bottom"/>
    </xf>
    <xf borderId="1" fillId="0" fontId="31" numFmtId="164" xfId="0" applyAlignment="1" applyBorder="1" applyFont="1" applyNumberFormat="1">
      <alignment vertical="bottom"/>
    </xf>
    <xf borderId="0" fillId="0" fontId="32" numFmtId="168" xfId="0" applyAlignment="1" applyFont="1" applyNumberFormat="1">
      <alignment vertical="bottom"/>
    </xf>
    <xf borderId="0" fillId="3" fontId="16" numFmtId="0" xfId="0" applyAlignment="1" applyFont="1">
      <alignment vertical="bottom"/>
    </xf>
    <xf borderId="0" fillId="0" fontId="33" numFmtId="0" xfId="0" applyAlignment="1" applyFont="1">
      <alignment horizontal="right" readingOrder="0" vertical="bottom"/>
    </xf>
    <xf borderId="0" fillId="0" fontId="33" numFmtId="0" xfId="0" applyAlignment="1" applyFont="1">
      <alignment horizontal="right" vertical="bottom"/>
    </xf>
    <xf borderId="0" fillId="0" fontId="34" numFmtId="0" xfId="0" applyAlignment="1" applyFont="1">
      <alignment horizontal="right" vertical="bottom"/>
    </xf>
    <xf borderId="0" fillId="0" fontId="35" numFmtId="0" xfId="0" applyAlignment="1" applyFont="1">
      <alignment horizontal="right" vertical="bottom"/>
    </xf>
    <xf borderId="1" fillId="0" fontId="36" numFmtId="168" xfId="0" applyAlignment="1" applyBorder="1" applyFont="1" applyNumberFormat="1">
      <alignment vertical="bottom"/>
    </xf>
    <xf borderId="1" fillId="0" fontId="37" numFmtId="0" xfId="0" applyAlignment="1" applyBorder="1" applyFont="1">
      <alignment vertical="bottom"/>
    </xf>
    <xf borderId="1" fillId="3" fontId="3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0" fontId="39" numFmtId="0" xfId="0" applyAlignment="1" applyBorder="1" applyFont="1">
      <alignment horizontal="right" vertical="bottom"/>
    </xf>
    <xf borderId="1" fillId="0" fontId="40" numFmtId="0" xfId="0" applyAlignment="1" applyBorder="1" applyFont="1">
      <alignment horizontal="right" vertical="bottom"/>
    </xf>
    <xf borderId="1" fillId="0" fontId="4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42" Type="http://schemas.openxmlformats.org/officeDocument/2006/relationships/hyperlink" Target="https://www.geeksforgeeks.org/puzzle-set-35-2-eggs-and-100-floors/" TargetMode="External"/><Relationship Id="rId41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www.geeksforgeeks.org/optimal-strategy-for-a-game-dp-31/" TargetMode="External"/><Relationship Id="rId43" Type="http://schemas.openxmlformats.org/officeDocument/2006/relationships/hyperlink" Target="https://www.geeksforgeeks.org/egg-dropping-puzzle-dp-11/" TargetMode="External"/><Relationship Id="rId46" Type="http://schemas.openxmlformats.org/officeDocument/2006/relationships/hyperlink" Target="https://www.geeksforgeeks.org/maximum-size-sub-matrix-with-all-1s-in-a-binary-matrix/" TargetMode="External"/><Relationship Id="rId45" Type="http://schemas.openxmlformats.org/officeDocument/2006/relationships/hyperlink" Target="https://www.geeksforgeeks.org/ugly-numbers/" TargetMode="External"/><Relationship Id="rId107" Type="http://schemas.openxmlformats.org/officeDocument/2006/relationships/hyperlink" Target="https://leetcode.com/problems/design-add-and-search-words-data-structure/" TargetMode="External"/><Relationship Id="rId106" Type="http://schemas.openxmlformats.org/officeDocument/2006/relationships/hyperlink" Target="https://leetcode.com/problems/implement-trie-prefix-tree/" TargetMode="External"/><Relationship Id="rId105" Type="http://schemas.openxmlformats.org/officeDocument/2006/relationships/hyperlink" Target="https://leetcode.com/problems/lfu-cache/" TargetMode="External"/><Relationship Id="rId104" Type="http://schemas.openxmlformats.org/officeDocument/2006/relationships/hyperlink" Target="https://www.geeksforgeeks.org/write-a-function-to-get-the-intersection-point-of-two-linked-lists/" TargetMode="External"/><Relationship Id="rId109" Type="http://schemas.openxmlformats.org/officeDocument/2006/relationships/hyperlink" Target="https://leetcode.com/problems/concatenated-words/" TargetMode="External"/><Relationship Id="rId108" Type="http://schemas.openxmlformats.org/officeDocument/2006/relationships/hyperlink" Target="https://leetcode.com/problems/maximum-xor-of-two-numbers-in-an-array/" TargetMode="External"/><Relationship Id="rId48" Type="http://schemas.openxmlformats.org/officeDocument/2006/relationships/hyperlink" Target="https://leetcode.com/problems/regular-expression-matching/" TargetMode="External"/><Relationship Id="rId47" Type="http://schemas.openxmlformats.org/officeDocument/2006/relationships/hyperlink" Target="https://leetcode.com/problems/wildcard-matching/" TargetMode="External"/><Relationship Id="rId49" Type="http://schemas.openxmlformats.org/officeDocument/2006/relationships/hyperlink" Target="https://leetcode.com/problems/palindrome-partitioning-ii/" TargetMode="External"/><Relationship Id="rId103" Type="http://schemas.openxmlformats.org/officeDocument/2006/relationships/hyperlink" Target="https://www.geeksforgeeks.org/split-a-circular-linked-list-into-two-halves/" TargetMode="External"/><Relationship Id="rId102" Type="http://schemas.openxmlformats.org/officeDocument/2006/relationships/hyperlink" Target="https://www.pepcoding.com/resources/online-java-foundation/stacks-and-queues/prefix-official/ojquestion" TargetMode="External"/><Relationship Id="rId101" Type="http://schemas.openxmlformats.org/officeDocument/2006/relationships/hyperlink" Target="https://www.pepcoding.com/resources/online-java-foundation/stacks-and-queues/postfix-evaluation-conversions-official/ojquestion" TargetMode="External"/><Relationship Id="rId100" Type="http://schemas.openxmlformats.org/officeDocument/2006/relationships/hyperlink" Target="https://www.pepcoding.com/resources/online-java-foundation/stacks-and-queues/infix-conversions-official/ojquestion" TargetMode="External"/><Relationship Id="rId31" Type="http://schemas.openxmlformats.org/officeDocument/2006/relationships/hyperlink" Target="https://www.geeksforgeeks.org/highway-billboard-problem/" TargetMode="External"/><Relationship Id="rId30" Type="http://schemas.openxmlformats.org/officeDocument/2006/relationships/hyperlink" Target="https://leetcode.com/problems/best-time-to-buy-and-sell-stock-with-transaction-fee/" TargetMode="External"/><Relationship Id="rId33" Type="http://schemas.openxmlformats.org/officeDocument/2006/relationships/hyperlink" Target="https://www.lintcode.com/problem/boolean-parenthesization/description" TargetMode="External"/><Relationship Id="rId32" Type="http://schemas.openxmlformats.org/officeDocument/2006/relationships/hyperlink" Target="https://www.geeksforgeeks.org/matrix-chain-multiplication-dp-8/" TargetMode="External"/><Relationship Id="rId35" Type="http://schemas.openxmlformats.org/officeDocument/2006/relationships/hyperlink" Target="https://www.geeksforgeeks.org/binomial-coefficient-dp-9/" TargetMode="External"/><Relationship Id="rId34" Type="http://schemas.openxmlformats.org/officeDocument/2006/relationships/hyperlink" Target="https://www.geeksforgeeks.org/minimum-maximum-values-expression/" TargetMode="External"/><Relationship Id="rId37" Type="http://schemas.openxmlformats.org/officeDocument/2006/relationships/hyperlink" Target="https://www.geeksforgeeks.org/lcs-longest-common-subsequence-three-strings/" TargetMode="External"/><Relationship Id="rId36" Type="http://schemas.openxmlformats.org/officeDocument/2006/relationships/hyperlink" Target="https://leetcode.com/problems/longest-common-subsequence/" TargetMode="External"/><Relationship Id="rId39" Type="http://schemas.openxmlformats.org/officeDocument/2006/relationships/hyperlink" Target="https://leetcode.com/problems/palindromic-substrings/" TargetMode="External"/><Relationship Id="rId38" Type="http://schemas.openxmlformats.org/officeDocument/2006/relationships/hyperlink" Target="https://leetcode.com/problems/longest-palindromic-subsequence/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www.lintcode.com/problem/paint-fence/description" TargetMode="External"/><Relationship Id="rId22" Type="http://schemas.openxmlformats.org/officeDocument/2006/relationships/hyperlink" Target="https://www.lintcode.com/en/old/problem/paint-house-ii/" TargetMode="External"/><Relationship Id="rId21" Type="http://schemas.openxmlformats.org/officeDocument/2006/relationships/hyperlink" Target="https://www.lintcode.com/problem/paint-house/description" TargetMode="External"/><Relationship Id="rId24" Type="http://schemas.openxmlformats.org/officeDocument/2006/relationships/hyperlink" Target="https://www.geeksforgeeks.org/count-possible-ways-to-construct-buildings/" TargetMode="External"/><Relationship Id="rId23" Type="http://schemas.openxmlformats.org/officeDocument/2006/relationships/hyperlink" Target="https://www.geeksforgeeks.org/count-number-binary-strings-without-consecutive-1s/" TargetMode="External"/><Relationship Id="rId129" Type="http://schemas.openxmlformats.org/officeDocument/2006/relationships/hyperlink" Target="https://practice.geeksforgeeks.org/problems/top-view-of-binary-tree/1" TargetMode="External"/><Relationship Id="rId128" Type="http://schemas.openxmlformats.org/officeDocument/2006/relationships/hyperlink" Target="https://leetcode.com/problems/populating-next-right-pointers-in-each-node/" TargetMode="External"/><Relationship Id="rId127" Type="http://schemas.openxmlformats.org/officeDocument/2006/relationships/hyperlink" Target="https://www.pepcoding.com/resources/data-structures-and-algorithms-in-java-levelup/bit-manipulation/xor-sum-pair-official/ojquestion" TargetMode="External"/><Relationship Id="rId126" Type="http://schemas.openxmlformats.org/officeDocument/2006/relationships/hyperlink" Target="https://www.pepcoding.com/resources/data-structures-and-algorithms-in-java-levelup/bit-manipulation/pepcoder-and-bits-official/ojquestion" TargetMode="External"/><Relationship Id="rId26" Type="http://schemas.openxmlformats.org/officeDocument/2006/relationships/hyperlink" Target="https://cp-algorithms.com/combinatorics/catalan-numbers.html" TargetMode="External"/><Relationship Id="rId121" Type="http://schemas.openxmlformats.org/officeDocument/2006/relationships/hyperlink" Target="https://codeforces.com/problemset/problem/1552/D" TargetMode="External"/><Relationship Id="rId25" Type="http://schemas.openxmlformats.org/officeDocument/2006/relationships/hyperlink" Target="https://www.geeksforgeeks.org/total-number-of-possible-binary-search-trees-with-n-keys/" TargetMode="External"/><Relationship Id="rId120" Type="http://schemas.openxmlformats.org/officeDocument/2006/relationships/hyperlink" Target="https://www.pepcoding.com/resources/online-java-foundation/function-and-arrays/subsets_of_array/topic" TargetMode="External"/><Relationship Id="rId28" Type="http://schemas.openxmlformats.org/officeDocument/2006/relationships/hyperlink" Target="https://leetcode.com/problems/cherry-pickup/" TargetMode="External"/><Relationship Id="rId27" Type="http://schemas.openxmlformats.org/officeDocument/2006/relationships/hyperlink" Target="https://leetcode.com/problems/minimum-path-sum/" TargetMode="External"/><Relationship Id="rId125" Type="http://schemas.openxmlformats.org/officeDocument/2006/relationships/hyperlink" Target="https://www.pepcoding.com/resources/data-structures-and-algorithms-in-java-levelup/bit-manipulation/reduce-n-to-1-official/ojquestion" TargetMode="External"/><Relationship Id="rId29" Type="http://schemas.openxmlformats.org/officeDocument/2006/relationships/hyperlink" Target="https://leetcode.com/problems/cherry-pickup-ii/" TargetMode="External"/><Relationship Id="rId124" Type="http://schemas.openxmlformats.org/officeDocument/2006/relationships/hyperlink" Target="https://www.pepcoding.com/resources/data-structures-and-algorithms-in-java-levelup/bit-manipulation/triplets-1-official/ojquestion" TargetMode="External"/><Relationship Id="rId123" Type="http://schemas.openxmlformats.org/officeDocument/2006/relationships/hyperlink" Target="https://www.pepcoding.com/resources/data-structures-and-algorithms-in-java-levelup/bit-manipulation/all-repeating-three-times-except-one-official/ojquestion" TargetMode="External"/><Relationship Id="rId122" Type="http://schemas.openxmlformats.org/officeDocument/2006/relationships/hyperlink" Target="https://www.pepcoding.com/resources/data-structures-and-algorithms-in-java-levelup/bit-manipulation/one-repeating-and-one-missing-official/ojquestion" TargetMode="External"/><Relationship Id="rId95" Type="http://schemas.openxmlformats.org/officeDocument/2006/relationships/hyperlink" Target="https://leetcode.com/problems/minimum-number-of-arrows-to-burst-balloons/" TargetMode="External"/><Relationship Id="rId94" Type="http://schemas.openxmlformats.org/officeDocument/2006/relationships/hyperlink" Target="https://leetcode.com/problems/insert-interval/" TargetMode="External"/><Relationship Id="rId97" Type="http://schemas.openxmlformats.org/officeDocument/2006/relationships/hyperlink" Target="https://leetcode.com/problems/remove-duplicate-letters/" TargetMode="External"/><Relationship Id="rId96" Type="http://schemas.openxmlformats.org/officeDocument/2006/relationships/hyperlink" Target="https://www.geeksforgeeks.org/efficiently-implement-k-queues-single-array/" TargetMode="External"/><Relationship Id="rId11" Type="http://schemas.openxmlformats.org/officeDocument/2006/relationships/hyperlink" Target="https://leetcode.com/problems/search-in-rotated-sorted-array-ii/" TargetMode="External"/><Relationship Id="rId99" Type="http://schemas.openxmlformats.org/officeDocument/2006/relationships/hyperlink" Target="https://www.pepcoding.com/resources/online-java-foundation/stacks-and-queues/infix-conversions-official/ojquestion" TargetMode="External"/><Relationship Id="rId10" Type="http://schemas.openxmlformats.org/officeDocument/2006/relationships/hyperlink" Target="https://leetcode.com/problems/find-median-from-data-stream/" TargetMode="External"/><Relationship Id="rId98" Type="http://schemas.openxmlformats.org/officeDocument/2006/relationships/hyperlink" Target="https://leetcode.com/problems/basic-calculator/" TargetMode="External"/><Relationship Id="rId13" Type="http://schemas.openxmlformats.org/officeDocument/2006/relationships/hyperlink" Target="https://leetcode.com/problems/find-minimum-in-rotated-sorted-array-ii/" TargetMode="External"/><Relationship Id="rId12" Type="http://schemas.openxmlformats.org/officeDocument/2006/relationships/hyperlink" Target="https://leetcode.com/problems/find-minimum-in-rotated-sorted-array/" TargetMode="External"/><Relationship Id="rId91" Type="http://schemas.openxmlformats.org/officeDocument/2006/relationships/hyperlink" Target="https://leetcode.com/problems/meeting-rooms-ii/" TargetMode="External"/><Relationship Id="rId90" Type="http://schemas.openxmlformats.org/officeDocument/2006/relationships/hyperlink" Target="https://leetcode.com/problems/meeting-rooms/" TargetMode="External"/><Relationship Id="rId93" Type="http://schemas.openxmlformats.org/officeDocument/2006/relationships/hyperlink" Target="https://leetcode.com/problems/interval-list-intersections/" TargetMode="External"/><Relationship Id="rId92" Type="http://schemas.openxmlformats.org/officeDocument/2006/relationships/hyperlink" Target="https://leetcode.com/problems/merge-intervals/" TargetMode="External"/><Relationship Id="rId118" Type="http://schemas.openxmlformats.org/officeDocument/2006/relationships/hyperlink" Target="https://codeforces.com/problemset/problem/1543/D1" TargetMode="External"/><Relationship Id="rId117" Type="http://schemas.openxmlformats.org/officeDocument/2006/relationships/hyperlink" Target="https://www.pepcoding.com/resources/data-structures-and-algorithms-in-java-levelup/bit-manipulation/all-repeating-except-two-official/ojquestion" TargetMode="External"/><Relationship Id="rId116" Type="http://schemas.openxmlformats.org/officeDocument/2006/relationships/hyperlink" Target="https://www.pepcoding.com/resources/data-structures-and-algorithms-in-java-levelup/bit-manipulation/all-repeating-except-one-official/ojquestion" TargetMode="External"/><Relationship Id="rId115" Type="http://schemas.openxmlformats.org/officeDocument/2006/relationships/hyperlink" Target="https://www.pepcoding.com/resources/data-structures-and-algorithms-in-java-levelup/bit-manipulation/gray-code/ojquestion" TargetMode="External"/><Relationship Id="rId119" Type="http://schemas.openxmlformats.org/officeDocument/2006/relationships/hyperlink" Target="https://www.pepcoding.com/resources/data-structures-and-algorithms-in-java-levelup/bit-manipulation/minimum-number-of-software-developers-official/ojquestion" TargetMode="External"/><Relationship Id="rId15" Type="http://schemas.openxmlformats.org/officeDocument/2006/relationships/hyperlink" Target="https://leetcode.com/problems/longest-increasing-subsequence/" TargetMode="External"/><Relationship Id="rId110" Type="http://schemas.openxmlformats.org/officeDocument/2006/relationships/hyperlink" Target="https://leetcode.com/problems/word-search-ii/" TargetMode="External"/><Relationship Id="rId14" Type="http://schemas.openxmlformats.org/officeDocument/2006/relationships/hyperlink" Target="https://leetcode.com/problems/longest-increasing-subsequence/" TargetMode="External"/><Relationship Id="rId17" Type="http://schemas.openxmlformats.org/officeDocument/2006/relationships/hyperlink" Target="https://practice.geeksforgeeks.org/problems/box-stacking/1" TargetMode="External"/><Relationship Id="rId16" Type="http://schemas.openxmlformats.org/officeDocument/2006/relationships/hyperlink" Target="https://www.geeksforgeeks.org/dynamic-programming-building-bridges/" TargetMode="External"/><Relationship Id="rId19" Type="http://schemas.openxmlformats.org/officeDocument/2006/relationships/hyperlink" Target="https://www.geeksforgeeks.org/minimum-number-of-increasing-subsequences/" TargetMode="External"/><Relationship Id="rId114" Type="http://schemas.openxmlformats.org/officeDocument/2006/relationships/hyperlink" Target="https://www.pepcoding.com/resources/data-structures-and-algorithms-in-java-levelup/bit-manipulation/kernighans-algo-official/ojquestion" TargetMode="External"/><Relationship Id="rId18" Type="http://schemas.openxmlformats.org/officeDocument/2006/relationships/hyperlink" Target="https://www.geeksforgeeks.org/weighted-job-scheduling-set-2-using-lis/?ref=rp" TargetMode="External"/><Relationship Id="rId113" Type="http://schemas.openxmlformats.org/officeDocument/2006/relationships/hyperlink" Target="https://www.pepcoding.com/resources/data-structures-and-algorithms-in-java-levelup/bit-manipulation/print-value-of-rsb-mask-official/ojquestion" TargetMode="External"/><Relationship Id="rId112" Type="http://schemas.openxmlformats.org/officeDocument/2006/relationships/hyperlink" Target="https://www.pepcoding.com/resources/data-structures-and-algorithms-in-java-levelup/bit-manipulation/basics-of-bit-official/ojquestion" TargetMode="External"/><Relationship Id="rId111" Type="http://schemas.openxmlformats.org/officeDocument/2006/relationships/hyperlink" Target="https://www.pepcoding.com/resources/data-structures-and-algorithms-in-java-levelup/trie" TargetMode="External"/><Relationship Id="rId84" Type="http://schemas.openxmlformats.org/officeDocument/2006/relationships/hyperlink" Target="https://codeforces.com/problemset/problem/1555/D" TargetMode="External"/><Relationship Id="rId83" Type="http://schemas.openxmlformats.org/officeDocument/2006/relationships/hyperlink" Target="https://codeforces.com/contest/1554/problem/A" TargetMode="External"/><Relationship Id="rId86" Type="http://schemas.openxmlformats.org/officeDocument/2006/relationships/hyperlink" Target="https://codeforces.com/contest/1554/problem/D" TargetMode="External"/><Relationship Id="rId85" Type="http://schemas.openxmlformats.org/officeDocument/2006/relationships/hyperlink" Target="https://leetcode.com/problems/orderly-queue" TargetMode="External"/><Relationship Id="rId88" Type="http://schemas.openxmlformats.org/officeDocument/2006/relationships/hyperlink" Target="https://www.pepcoding.com/resources/data-structures-and-algorithms-in-java-interview-prep/text-processing/shortest-palindrome-official/ojquestion" TargetMode="External"/><Relationship Id="rId150" Type="http://schemas.openxmlformats.org/officeDocument/2006/relationships/hyperlink" Target="https://leetcode.com/problems/number-of-distinct-islands" TargetMode="External"/><Relationship Id="rId87" Type="http://schemas.openxmlformats.org/officeDocument/2006/relationships/hyperlink" Target="https://www.pepcoding.com/resources/data-structures-and-algorithms-in-java-interview-prep/text-processing/kmp-pattern-searching-official/ojquestion" TargetMode="External"/><Relationship Id="rId89" Type="http://schemas.openxmlformats.org/officeDocument/2006/relationships/hyperlink" Target="https://www.pepcoding.com/resources/data-structures-and-algorithms-in-java-interview-prep/text-processing/z-algorithm-for-pattern-searching-official/ojquestion" TargetMode="External"/><Relationship Id="rId80" Type="http://schemas.openxmlformats.org/officeDocument/2006/relationships/hyperlink" Target="https://leetcode.com/problems/sliding-window-maximum/" TargetMode="External"/><Relationship Id="rId82" Type="http://schemas.openxmlformats.org/officeDocument/2006/relationships/hyperlink" Target="https://leetcode.com/problems/max-consecutive-ones-ii" TargetMode="External"/><Relationship Id="rId81" Type="http://schemas.openxmlformats.org/officeDocument/2006/relationships/hyperlink" Target="https://leetcode.com/problems/sum-of-subsequence-widths/" TargetMode="External"/><Relationship Id="rId1" Type="http://schemas.openxmlformats.org/officeDocument/2006/relationships/hyperlink" Target="https://codeforces.com/contest/1520/problem/D" TargetMode="External"/><Relationship Id="rId2" Type="http://schemas.openxmlformats.org/officeDocument/2006/relationships/hyperlink" Target="https://leetcode.com/problems/k-closest-points-to-origin/" TargetMode="External"/><Relationship Id="rId3" Type="http://schemas.openxmlformats.org/officeDocument/2006/relationships/hyperlink" Target="https://codeforces.com/contest/1526/problem/C2" TargetMode="External"/><Relationship Id="rId149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the-skyline-problem/" TargetMode="External"/><Relationship Id="rId148" Type="http://schemas.openxmlformats.org/officeDocument/2006/relationships/hyperlink" Target="https://leetcode.com/problems/number-of-enclaves" TargetMode="External"/><Relationship Id="rId9" Type="http://schemas.openxmlformats.org/officeDocument/2006/relationships/hyperlink" Target="https://www.interviewbit.com/problems/painters-partition-problem/" TargetMode="External"/><Relationship Id="rId143" Type="http://schemas.openxmlformats.org/officeDocument/2006/relationships/hyperlink" Target="https://leetcode.com/problems/longest-zigzag-path-in-a-binary-tree/" TargetMode="External"/><Relationship Id="rId142" Type="http://schemas.openxmlformats.org/officeDocument/2006/relationships/hyperlink" Target="https://www.geeksforgeeks.org/full-and-complete-binary-tree-from-given-preorder-and-postorder-traversals/" TargetMode="External"/><Relationship Id="rId141" Type="http://schemas.openxmlformats.org/officeDocument/2006/relationships/hyperlink" Target="https://www.geeksforgeeks.org/construct-bst-from-given-preorder-traversa/" TargetMode="External"/><Relationship Id="rId140" Type="http://schemas.openxmlformats.org/officeDocument/2006/relationships/hyperlink" Target="https://www.geeksforgeeks.org/construct-a-binary-search-tree-from-given-postorder/" TargetMode="External"/><Relationship Id="rId5" Type="http://schemas.openxmlformats.org/officeDocument/2006/relationships/hyperlink" Target="https://leetcode.com/problems/trapping-rain-water-ii" TargetMode="External"/><Relationship Id="rId147" Type="http://schemas.openxmlformats.org/officeDocument/2006/relationships/hyperlink" Target="https://discuss.codechef.com/t/how-to-solve-this-google-interview-graph-question/35981" TargetMode="External"/><Relationship Id="rId6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www.geeksforgeeks.org/minimum-cost-connect-cities/" TargetMode="External"/><Relationship Id="rId7" Type="http://schemas.openxmlformats.org/officeDocument/2006/relationships/hyperlink" Target="https://www.codechef.com/LTIME87B/problems/MODEFREQ/" TargetMode="External"/><Relationship Id="rId145" Type="http://schemas.openxmlformats.org/officeDocument/2006/relationships/hyperlink" Target="https://practice.geeksforgeeks.org/problems/bfs-traversal-of-graph/1" TargetMode="External"/><Relationship Id="rId8" Type="http://schemas.openxmlformats.org/officeDocument/2006/relationships/hyperlink" Target="https://www.programcreek.com/2014/08/leetcode-line-reflection-java/" TargetMode="External"/><Relationship Id="rId144" Type="http://schemas.openxmlformats.org/officeDocument/2006/relationships/hyperlink" Target="https://leetcode.com/problems/count-univalue-subtrees/" TargetMode="External"/><Relationship Id="rId73" Type="http://schemas.openxmlformats.org/officeDocument/2006/relationships/hyperlink" Target="https://www.geeksforgeeks.org/find-smallest-number-whose-digits-multiply-given-number-n/" TargetMode="External"/><Relationship Id="rId72" Type="http://schemas.openxmlformats.org/officeDocument/2006/relationships/hyperlink" Target="https://www.lintcode.com/problem/range-addition/description" TargetMode="External"/><Relationship Id="rId75" Type="http://schemas.openxmlformats.org/officeDocument/2006/relationships/hyperlink" Target="https://leetcode.com/problems/sort-array-by-parity" TargetMode="External"/><Relationship Id="rId74" Type="http://schemas.openxmlformats.org/officeDocument/2006/relationships/hyperlink" Target="https://www.geeksforgeeks.org/sort-an-array-of-0s-1s-and-2s/" TargetMode="External"/><Relationship Id="rId77" Type="http://schemas.openxmlformats.org/officeDocument/2006/relationships/hyperlink" Target="https://leetcode.com/problems/boats-to-save-people" TargetMode="External"/><Relationship Id="rId76" Type="http://schemas.openxmlformats.org/officeDocument/2006/relationships/hyperlink" Target="https://leetcode.com/problems/maximum-swap" TargetMode="External"/><Relationship Id="rId79" Type="http://schemas.openxmlformats.org/officeDocument/2006/relationships/hyperlink" Target="https://codeforces.com/contest/1497/problem/C2" TargetMode="External"/><Relationship Id="rId78" Type="http://schemas.openxmlformats.org/officeDocument/2006/relationships/hyperlink" Target="https://codeforces.com/contest/1497/problem/C1" TargetMode="External"/><Relationship Id="rId71" Type="http://schemas.openxmlformats.org/officeDocument/2006/relationships/hyperlink" Target="https://leetcode.com/problems/product-of-array-except-self" TargetMode="External"/><Relationship Id="rId70" Type="http://schemas.openxmlformats.org/officeDocument/2006/relationships/hyperlink" Target="https://www.lintcode.com/problem/wiggle-sort/description" TargetMode="External"/><Relationship Id="rId139" Type="http://schemas.openxmlformats.org/officeDocument/2006/relationships/hyperlink" Target="https://leetcode.com/problems/validate-binary-search-tree/" TargetMode="External"/><Relationship Id="rId138" Type="http://schemas.openxmlformats.org/officeDocument/2006/relationships/hyperlink" Target="https://leetcode.com/problems/delete-node-in-a-bst/" TargetMode="External"/><Relationship Id="rId137" Type="http://schemas.openxmlformats.org/officeDocument/2006/relationships/hyperlink" Target="https://leetcode.com/problems/maximum-product-of-splitted-binary-tree/" TargetMode="External"/><Relationship Id="rId132" Type="http://schemas.openxmlformats.org/officeDocument/2006/relationships/hyperlink" Target="https://www.geeksforgeeks.org/boundary-traversal-of-binary-tree/" TargetMode="External"/><Relationship Id="rId131" Type="http://schemas.openxmlformats.org/officeDocument/2006/relationships/hyperlink" Target="https://leetcode.com/problems/binary-tree-coloring-game/" TargetMode="External"/><Relationship Id="rId130" Type="http://schemas.openxmlformats.org/officeDocument/2006/relationships/hyperlink" Target="https://www.geeksforgeeks.org/reverse-level-order-traversal/" TargetMode="External"/><Relationship Id="rId136" Type="http://schemas.openxmlformats.org/officeDocument/2006/relationships/hyperlink" Target="https://leetcode.com/problems/binary-tree-maximum-path-sum/" TargetMode="External"/><Relationship Id="rId135" Type="http://schemas.openxmlformats.org/officeDocument/2006/relationships/hyperlink" Target="https://leetcode.com/problems/inorder-successor-in-bst/" TargetMode="External"/><Relationship Id="rId134" Type="http://schemas.openxmlformats.org/officeDocument/2006/relationships/hyperlink" Target="https://leetcode.com/problems/recover-binary-search-tree/" TargetMode="External"/><Relationship Id="rId133" Type="http://schemas.openxmlformats.org/officeDocument/2006/relationships/hyperlink" Target="https://leetcode.com/problems/sum-of-distances-in-tree/" TargetMode="External"/><Relationship Id="rId62" Type="http://schemas.openxmlformats.org/officeDocument/2006/relationships/hyperlink" Target="https://leetcode.com/problems/jump-game-ii/" TargetMode="External"/><Relationship Id="rId61" Type="http://schemas.openxmlformats.org/officeDocument/2006/relationships/hyperlink" Target="https://leetcode.com/problems/frog-jump/" TargetMode="External"/><Relationship Id="rId64" Type="http://schemas.openxmlformats.org/officeDocument/2006/relationships/hyperlink" Target="https://leetcode.com/problems/dungeon-game/" TargetMode="External"/><Relationship Id="rId63" Type="http://schemas.openxmlformats.org/officeDocument/2006/relationships/hyperlink" Target="https://www.geeksforgeeks.org/friends-pairing-problem/" TargetMode="External"/><Relationship Id="rId66" Type="http://schemas.openxmlformats.org/officeDocument/2006/relationships/hyperlink" Target="https://leetcode.com/problems/container-with-most-water" TargetMode="External"/><Relationship Id="rId172" Type="http://schemas.openxmlformats.org/officeDocument/2006/relationships/hyperlink" Target="https://leetcode.com/problems/swim-in-rising-water/" TargetMode="External"/><Relationship Id="rId65" Type="http://schemas.openxmlformats.org/officeDocument/2006/relationships/hyperlink" Target="https://leetcode.com/problems/long-pressed-name" TargetMode="External"/><Relationship Id="rId171" Type="http://schemas.openxmlformats.org/officeDocument/2006/relationships/hyperlink" Target="https://www.geeksforgeeks.org/minimum-swaps-to-make-two-array-identical/" TargetMode="External"/><Relationship Id="rId68" Type="http://schemas.openxmlformats.org/officeDocument/2006/relationships/hyperlink" Target="https://leetcode.com/problems/next-greater-element-iii" TargetMode="External"/><Relationship Id="rId170" Type="http://schemas.openxmlformats.org/officeDocument/2006/relationships/hyperlink" Target="https://practice.geeksforgeeks.org/problems/castle-run/0" TargetMode="External"/><Relationship Id="rId67" Type="http://schemas.openxmlformats.org/officeDocument/2006/relationships/hyperlink" Target="https://leetcode.com/problems/squares-of-a-sorted-array/" TargetMode="External"/><Relationship Id="rId60" Type="http://schemas.openxmlformats.org/officeDocument/2006/relationships/hyperlink" Target="https://www.geeksforgeeks.org/longest-common-substring-dp-29/" TargetMode="External"/><Relationship Id="rId165" Type="http://schemas.openxmlformats.org/officeDocument/2006/relationships/hyperlink" Target="https://leetcode.com/problems/minimize-malware-spread" TargetMode="External"/><Relationship Id="rId69" Type="http://schemas.openxmlformats.org/officeDocument/2006/relationships/hyperlink" Target="https://leetcode.com/problems/max-chunks-to-make-sorted-ii" TargetMode="External"/><Relationship Id="rId164" Type="http://schemas.openxmlformats.org/officeDocument/2006/relationships/hyperlink" Target="https://leetcode.com/problems/redundant-connection" TargetMode="External"/><Relationship Id="rId163" Type="http://schemas.openxmlformats.org/officeDocument/2006/relationships/hyperlink" Target="https://leetcode.com/problems/satisfiability-of-equality-equations" TargetMode="External"/><Relationship Id="rId162" Type="http://schemas.openxmlformats.org/officeDocument/2006/relationships/hyperlink" Target="https://medium.com/@rebeccahezhang/leetcode-737-sentence-similarity-ii-2ca213f10115" TargetMode="External"/><Relationship Id="rId169" Type="http://schemas.openxmlformats.org/officeDocument/2006/relationships/hyperlink" Target="https://leetcode.com/problems/reconstruct-itinerary" TargetMode="External"/><Relationship Id="rId168" Type="http://schemas.openxmlformats.org/officeDocument/2006/relationships/hyperlink" Target="https://www.geeksforgeeks.org/job-sequencing-problem/" TargetMode="External"/><Relationship Id="rId167" Type="http://schemas.openxmlformats.org/officeDocument/2006/relationships/hyperlink" Target="https://leetcode.com/problems/most-stones-removed-with-same-row-or-column" TargetMode="External"/><Relationship Id="rId166" Type="http://schemas.openxmlformats.org/officeDocument/2006/relationships/hyperlink" Target="https://www.geeksforgeeks.org/given-sorted-dictionary-find-precedence-characters/" TargetMode="External"/><Relationship Id="rId51" Type="http://schemas.openxmlformats.org/officeDocument/2006/relationships/hyperlink" Target="https://www.geeksforgeeks.org/probability-knight-remain-chessboard/" TargetMode="External"/><Relationship Id="rId50" Type="http://schemas.openxmlformats.org/officeDocument/2006/relationships/hyperlink" Target="https://www.geeksforgeeks.org/longest-bitonic-subsequence-dp-15/" TargetMode="External"/><Relationship Id="rId53" Type="http://schemas.openxmlformats.org/officeDocument/2006/relationships/hyperlink" Target="https://www.geeksforgeeks.org/longest-repeating-subsequence/" TargetMode="External"/><Relationship Id="rId52" Type="http://schemas.openxmlformats.org/officeDocument/2006/relationships/hyperlink" Target="https://www.geeksforgeeks.org/word-break-problem-dp-32/" TargetMode="External"/><Relationship Id="rId55" Type="http://schemas.openxmlformats.org/officeDocument/2006/relationships/hyperlink" Target="https://www.geeksforgeeks.org/largest-sum-subarray-least-k-numbers/" TargetMode="External"/><Relationship Id="rId161" Type="http://schemas.openxmlformats.org/officeDocument/2006/relationships/hyperlink" Target="https://leetcode.com/problems/regions-cut-by-slashes" TargetMode="External"/><Relationship Id="rId54" Type="http://schemas.openxmlformats.org/officeDocument/2006/relationships/hyperlink" Target="https://www.geeksforgeeks.org/optimal-binary-search-tree-dp-24/" TargetMode="External"/><Relationship Id="rId160" Type="http://schemas.openxmlformats.org/officeDocument/2006/relationships/hyperlink" Target="https://www.lintcode.com/en/old/problem/number-of-islands-ii/" TargetMode="External"/><Relationship Id="rId57" Type="http://schemas.openxmlformats.org/officeDocument/2006/relationships/hyperlink" Target="https://leetcode.com/problems/number-of-digit-one/" TargetMode="External"/><Relationship Id="rId56" Type="http://schemas.openxmlformats.org/officeDocument/2006/relationships/hyperlink" Target="https://codeforces.com/contest/1555/problem/D" TargetMode="External"/><Relationship Id="rId159" Type="http://schemas.openxmlformats.org/officeDocument/2006/relationships/hyperlink" Target="https://practice.geeksforgeeks.org/problems/doctor-strange/0" TargetMode="External"/><Relationship Id="rId59" Type="http://schemas.openxmlformats.org/officeDocument/2006/relationships/hyperlink" Target="https://www.geeksforgeeks.org/shortest-common-supersequence/" TargetMode="External"/><Relationship Id="rId154" Type="http://schemas.openxmlformats.org/officeDocument/2006/relationships/hyperlink" Target="https://leetcode.com/problems/sliding-puzzle" TargetMode="External"/><Relationship Id="rId58" Type="http://schemas.openxmlformats.org/officeDocument/2006/relationships/hyperlink" Target="https://leetcode.com/problems/distinct-subsequences/" TargetMode="External"/><Relationship Id="rId153" Type="http://schemas.openxmlformats.org/officeDocument/2006/relationships/hyperlink" Target="https://leetcode.com/problems/word-ladder" TargetMode="External"/><Relationship Id="rId152" Type="http://schemas.openxmlformats.org/officeDocument/2006/relationships/hyperlink" Target="https://practice.geeksforgeeks.org/problems/mother-vertex/1" TargetMode="External"/><Relationship Id="rId151" Type="http://schemas.openxmlformats.org/officeDocument/2006/relationships/hyperlink" Target="https://practice.geeksforgeeks.org/problems/strongly-connected-components-kosarajus-algo/1" TargetMode="External"/><Relationship Id="rId158" Type="http://schemas.openxmlformats.org/officeDocument/2006/relationships/hyperlink" Target="https://practice.geeksforgeeks.org/problems/euler-circuit-in-a-directed-graph/1" TargetMode="External"/><Relationship Id="rId157" Type="http://schemas.openxmlformats.org/officeDocument/2006/relationships/hyperlink" Target="https://practice.geeksforgeeks.org/problems/eulerian-path-in-an-undirected-graph/0" TargetMode="External"/><Relationship Id="rId156" Type="http://schemas.openxmlformats.org/officeDocument/2006/relationships/hyperlink" Target="https://leetcode.com/problems/rotting-oranges" TargetMode="External"/><Relationship Id="rId155" Type="http://schemas.openxmlformats.org/officeDocument/2006/relationships/hyperlink" Target="https://leetcode.com/problems/as-far-from-land-as-possible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edit-distance/" TargetMode="External"/><Relationship Id="rId42" Type="http://schemas.openxmlformats.org/officeDocument/2006/relationships/hyperlink" Target="https://www.geeksforgeeks.org/egg-dropping-puzzle-dp-11/" TargetMode="External"/><Relationship Id="rId41" Type="http://schemas.openxmlformats.org/officeDocument/2006/relationships/hyperlink" Target="https://www.geeksforgeeks.org/puzzle-set-35-2-eggs-and-100-floors/" TargetMode="External"/><Relationship Id="rId44" Type="http://schemas.openxmlformats.org/officeDocument/2006/relationships/hyperlink" Target="https://www.geeksforgeeks.org/ugly-numbers/" TargetMode="External"/><Relationship Id="rId43" Type="http://schemas.openxmlformats.org/officeDocument/2006/relationships/hyperlink" Target="https://www.geeksforgeeks.org/optimal-strategy-for-a-game-dp-31/" TargetMode="External"/><Relationship Id="rId46" Type="http://schemas.openxmlformats.org/officeDocument/2006/relationships/hyperlink" Target="https://leetcode.com/problems/wildcard-matching/" TargetMode="External"/><Relationship Id="rId45" Type="http://schemas.openxmlformats.org/officeDocument/2006/relationships/hyperlink" Target="https://www.geeksforgeeks.org/maximum-size-sub-matrix-with-all-1s-in-a-binary-matrix/" TargetMode="External"/><Relationship Id="rId107" Type="http://schemas.openxmlformats.org/officeDocument/2006/relationships/hyperlink" Target="https://leetcode.com/problems/maximum-xor-of-two-numbers-in-an-array/" TargetMode="External"/><Relationship Id="rId106" Type="http://schemas.openxmlformats.org/officeDocument/2006/relationships/hyperlink" Target="https://leetcode.com/problems/design-add-and-search-words-data-structure/" TargetMode="External"/><Relationship Id="rId105" Type="http://schemas.openxmlformats.org/officeDocument/2006/relationships/hyperlink" Target="https://leetcode.com/problems/implement-trie-prefix-tree/" TargetMode="External"/><Relationship Id="rId104" Type="http://schemas.openxmlformats.org/officeDocument/2006/relationships/hyperlink" Target="https://leetcode.com/problems/lfu-cache/" TargetMode="External"/><Relationship Id="rId109" Type="http://schemas.openxmlformats.org/officeDocument/2006/relationships/hyperlink" Target="https://leetcode.com/problems/word-search-ii/" TargetMode="External"/><Relationship Id="rId108" Type="http://schemas.openxmlformats.org/officeDocument/2006/relationships/hyperlink" Target="https://leetcode.com/problems/concatenated-words/" TargetMode="External"/><Relationship Id="rId48" Type="http://schemas.openxmlformats.org/officeDocument/2006/relationships/hyperlink" Target="https://leetcode.com/problems/palindrome-partitioning-ii/" TargetMode="External"/><Relationship Id="rId47" Type="http://schemas.openxmlformats.org/officeDocument/2006/relationships/hyperlink" Target="https://leetcode.com/problems/regular-expression-matching/" TargetMode="External"/><Relationship Id="rId49" Type="http://schemas.openxmlformats.org/officeDocument/2006/relationships/hyperlink" Target="https://www.geeksforgeeks.org/longest-bitonic-subsequence-dp-15/" TargetMode="External"/><Relationship Id="rId103" Type="http://schemas.openxmlformats.org/officeDocument/2006/relationships/hyperlink" Target="https://www.geeksforgeeks.org/write-a-function-to-get-the-intersection-point-of-two-linked-lists/" TargetMode="External"/><Relationship Id="rId102" Type="http://schemas.openxmlformats.org/officeDocument/2006/relationships/hyperlink" Target="https://www.geeksforgeeks.org/split-a-circular-linked-list-into-two-halves/" TargetMode="External"/><Relationship Id="rId101" Type="http://schemas.openxmlformats.org/officeDocument/2006/relationships/hyperlink" Target="https://www.pepcoding.com/resources/online-java-foundation/stacks-and-queues/prefix-official/ojquestion" TargetMode="External"/><Relationship Id="rId100" Type="http://schemas.openxmlformats.org/officeDocument/2006/relationships/hyperlink" Target="https://www.pepcoding.com/resources/online-java-foundation/stacks-and-queues/postfix-evaluation-conversions-official/ojquestion" TargetMode="External"/><Relationship Id="rId31" Type="http://schemas.openxmlformats.org/officeDocument/2006/relationships/hyperlink" Target="https://www.geeksforgeeks.org/matrix-chain-multiplication-dp-8/" TargetMode="External"/><Relationship Id="rId30" Type="http://schemas.openxmlformats.org/officeDocument/2006/relationships/hyperlink" Target="https://www.geeksforgeeks.org/highway-billboard-problem/" TargetMode="External"/><Relationship Id="rId33" Type="http://schemas.openxmlformats.org/officeDocument/2006/relationships/hyperlink" Target="https://www.geeksforgeeks.org/minimum-maximum-values-expression/" TargetMode="External"/><Relationship Id="rId32" Type="http://schemas.openxmlformats.org/officeDocument/2006/relationships/hyperlink" Target="https://www.lintcode.com/problem/boolean-parenthesization/description" TargetMode="External"/><Relationship Id="rId35" Type="http://schemas.openxmlformats.org/officeDocument/2006/relationships/hyperlink" Target="https://leetcode.com/problems/longest-common-subsequence/" TargetMode="External"/><Relationship Id="rId34" Type="http://schemas.openxmlformats.org/officeDocument/2006/relationships/hyperlink" Target="https://www.geeksforgeeks.org/binomial-coefficient-dp-9/" TargetMode="External"/><Relationship Id="rId37" Type="http://schemas.openxmlformats.org/officeDocument/2006/relationships/hyperlink" Target="https://leetcode.com/problems/longest-palindromic-subsequence/" TargetMode="External"/><Relationship Id="rId36" Type="http://schemas.openxmlformats.org/officeDocument/2006/relationships/hyperlink" Target="https://www.geeksforgeeks.org/lcs-longest-common-subsequence-three-strings/" TargetMode="External"/><Relationship Id="rId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38" Type="http://schemas.openxmlformats.org/officeDocument/2006/relationships/hyperlink" Target="https://leetcode.com/problems/palindromic-substrings/" TargetMode="External"/><Relationship Id="rId20" Type="http://schemas.openxmlformats.org/officeDocument/2006/relationships/hyperlink" Target="https://www.lintcode.com/problem/paint-house/description" TargetMode="External"/><Relationship Id="rId22" Type="http://schemas.openxmlformats.org/officeDocument/2006/relationships/hyperlink" Target="https://www.geeksforgeeks.org/count-number-binary-strings-without-consecutive-1s/" TargetMode="External"/><Relationship Id="rId21" Type="http://schemas.openxmlformats.org/officeDocument/2006/relationships/hyperlink" Target="https://www.lintcode.com/en/old/problem/paint-house-ii/" TargetMode="External"/><Relationship Id="rId24" Type="http://schemas.openxmlformats.org/officeDocument/2006/relationships/hyperlink" Target="https://www.geeksforgeeks.org/total-number-of-possible-binary-search-trees-with-n-keys/" TargetMode="External"/><Relationship Id="rId23" Type="http://schemas.openxmlformats.org/officeDocument/2006/relationships/hyperlink" Target="https://www.geeksforgeeks.org/count-possible-ways-to-construct-buildings/" TargetMode="External"/><Relationship Id="rId129" Type="http://schemas.openxmlformats.org/officeDocument/2006/relationships/hyperlink" Target="https://www.geeksforgeeks.org/reverse-level-order-traversal/" TargetMode="External"/><Relationship Id="rId128" Type="http://schemas.openxmlformats.org/officeDocument/2006/relationships/hyperlink" Target="https://practice.geeksforgeeks.org/problems/top-view-of-binary-tree/1" TargetMode="External"/><Relationship Id="rId127" Type="http://schemas.openxmlformats.org/officeDocument/2006/relationships/hyperlink" Target="https://leetcode.com/problems/populating-next-right-pointers-in-each-node/" TargetMode="External"/><Relationship Id="rId126" Type="http://schemas.openxmlformats.org/officeDocument/2006/relationships/hyperlink" Target="https://www.pepcoding.com/resources/data-structures-and-algorithms-in-java-levelup/bit-manipulation/xor-sum-pair-official/ojquestion" TargetMode="External"/><Relationship Id="rId26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www.pepcoding.com/resources/data-structures-and-algorithms-in-java-levelup/bit-manipulation/one-repeating-and-one-missing-official/ojquestion" TargetMode="External"/><Relationship Id="rId25" Type="http://schemas.openxmlformats.org/officeDocument/2006/relationships/hyperlink" Target="https://cp-algorithms.com/combinatorics/catalan-numbers.html" TargetMode="External"/><Relationship Id="rId120" Type="http://schemas.openxmlformats.org/officeDocument/2006/relationships/hyperlink" Target="https://codeforces.com/problemset/problem/1552/D" TargetMode="External"/><Relationship Id="rId28" Type="http://schemas.openxmlformats.org/officeDocument/2006/relationships/hyperlink" Target="https://leetcode.com/problems/cherry-pickup-ii/" TargetMode="External"/><Relationship Id="rId27" Type="http://schemas.openxmlformats.org/officeDocument/2006/relationships/hyperlink" Target="https://leetcode.com/problems/cherry-pickup/" TargetMode="External"/><Relationship Id="rId125" Type="http://schemas.openxmlformats.org/officeDocument/2006/relationships/hyperlink" Target="https://www.pepcoding.com/resources/data-structures-and-algorithms-in-java-levelup/bit-manipulation/pepcoder-and-bits-official/ojquestion" TargetMode="External"/><Relationship Id="rId29" Type="http://schemas.openxmlformats.org/officeDocument/2006/relationships/hyperlink" Target="https://leetcode.com/problems/best-time-to-buy-and-sell-stock-with-transaction-fee/" TargetMode="External"/><Relationship Id="rId124" Type="http://schemas.openxmlformats.org/officeDocument/2006/relationships/hyperlink" Target="https://www.pepcoding.com/resources/data-structures-and-algorithms-in-java-levelup/bit-manipulation/reduce-n-to-1-official/ojquestion" TargetMode="External"/><Relationship Id="rId123" Type="http://schemas.openxmlformats.org/officeDocument/2006/relationships/hyperlink" Target="https://www.pepcoding.com/resources/data-structures-and-algorithms-in-java-levelup/bit-manipulation/triplets-1-official/ojquestion" TargetMode="External"/><Relationship Id="rId122" Type="http://schemas.openxmlformats.org/officeDocument/2006/relationships/hyperlink" Target="https://www.pepcoding.com/resources/data-structures-and-algorithms-in-java-levelup/bit-manipulation/all-repeating-three-times-except-one-official/ojquestion" TargetMode="External"/><Relationship Id="rId95" Type="http://schemas.openxmlformats.org/officeDocument/2006/relationships/hyperlink" Target="https://www.geeksforgeeks.org/efficiently-implement-k-queues-single-array/" TargetMode="External"/><Relationship Id="rId94" Type="http://schemas.openxmlformats.org/officeDocument/2006/relationships/hyperlink" Target="https://leetcode.com/problems/minimum-number-of-arrows-to-burst-balloons/" TargetMode="External"/><Relationship Id="rId97" Type="http://schemas.openxmlformats.org/officeDocument/2006/relationships/hyperlink" Target="https://leetcode.com/problems/basic-calculator/" TargetMode="External"/><Relationship Id="rId96" Type="http://schemas.openxmlformats.org/officeDocument/2006/relationships/hyperlink" Target="https://leetcode.com/problems/remove-duplicate-letters/" TargetMode="External"/><Relationship Id="rId11" Type="http://schemas.openxmlformats.org/officeDocument/2006/relationships/hyperlink" Target="https://leetcode.com/problems/find-minimum-in-rotated-sorted-array/" TargetMode="External"/><Relationship Id="rId99" Type="http://schemas.openxmlformats.org/officeDocument/2006/relationships/hyperlink" Target="https://www.pepcoding.com/resources/online-java-foundation/stacks-and-queues/infix-conversions-official/ojquestion" TargetMode="External"/><Relationship Id="rId10" Type="http://schemas.openxmlformats.org/officeDocument/2006/relationships/hyperlink" Target="https://leetcode.com/problems/search-in-rotated-sorted-array-ii/" TargetMode="External"/><Relationship Id="rId98" Type="http://schemas.openxmlformats.org/officeDocument/2006/relationships/hyperlink" Target="https://www.pepcoding.com/resources/online-java-foundation/stacks-and-queues/infix-conversions-official/ojquestion" TargetMode="External"/><Relationship Id="rId13" Type="http://schemas.openxmlformats.org/officeDocument/2006/relationships/hyperlink" Target="https://leetcode.com/problems/longest-increasing-subsequence/" TargetMode="External"/><Relationship Id="rId12" Type="http://schemas.openxmlformats.org/officeDocument/2006/relationships/hyperlink" Target="https://leetcode.com/problems/find-minimum-in-rotated-sorted-array-ii/" TargetMode="External"/><Relationship Id="rId91" Type="http://schemas.openxmlformats.org/officeDocument/2006/relationships/hyperlink" Target="https://leetcode.com/problems/merge-intervals/" TargetMode="External"/><Relationship Id="rId90" Type="http://schemas.openxmlformats.org/officeDocument/2006/relationships/hyperlink" Target="https://leetcode.com/problems/meeting-rooms-ii/" TargetMode="External"/><Relationship Id="rId93" Type="http://schemas.openxmlformats.org/officeDocument/2006/relationships/hyperlink" Target="https://leetcode.com/problems/insert-interval/" TargetMode="External"/><Relationship Id="rId92" Type="http://schemas.openxmlformats.org/officeDocument/2006/relationships/hyperlink" Target="https://leetcode.com/problems/interval-list-intersections/" TargetMode="External"/><Relationship Id="rId118" Type="http://schemas.openxmlformats.org/officeDocument/2006/relationships/hyperlink" Target="https://www.pepcoding.com/resources/data-structures-and-algorithms-in-java-levelup/bit-manipulation/minimum-number-of-software-developers-official/ojquestion" TargetMode="External"/><Relationship Id="rId117" Type="http://schemas.openxmlformats.org/officeDocument/2006/relationships/hyperlink" Target="https://codeforces.com/problemset/problem/1543/D1" TargetMode="External"/><Relationship Id="rId116" Type="http://schemas.openxmlformats.org/officeDocument/2006/relationships/hyperlink" Target="https://www.pepcoding.com/resources/data-structures-and-algorithms-in-java-levelup/bit-manipulation/all-repeating-except-two-official/ojquestion" TargetMode="External"/><Relationship Id="rId115" Type="http://schemas.openxmlformats.org/officeDocument/2006/relationships/hyperlink" Target="https://www.pepcoding.com/resources/data-structures-and-algorithms-in-java-levelup/bit-manipulation/all-repeating-except-one-official/ojquestion" TargetMode="External"/><Relationship Id="rId119" Type="http://schemas.openxmlformats.org/officeDocument/2006/relationships/hyperlink" Target="https://www.pepcoding.com/resources/online-java-foundation/function-and-arrays/subsets_of_array/topic" TargetMode="External"/><Relationship Id="rId15" Type="http://schemas.openxmlformats.org/officeDocument/2006/relationships/hyperlink" Target="https://www.geeksforgeeks.org/dynamic-programming-building-bridges/" TargetMode="External"/><Relationship Id="rId110" Type="http://schemas.openxmlformats.org/officeDocument/2006/relationships/hyperlink" Target="https://www.pepcoding.com/resources/data-structures-and-algorithms-in-java-levelup/trie" TargetMode="External"/><Relationship Id="rId14" Type="http://schemas.openxmlformats.org/officeDocument/2006/relationships/hyperlink" Target="https://leetcode.com/problems/longest-increasing-subsequence/" TargetMode="External"/><Relationship Id="rId17" Type="http://schemas.openxmlformats.org/officeDocument/2006/relationships/hyperlink" Target="https://www.geeksforgeeks.org/weighted-job-scheduling-set-2-using-lis/?ref=rp" TargetMode="External"/><Relationship Id="rId16" Type="http://schemas.openxmlformats.org/officeDocument/2006/relationships/hyperlink" Target="https://practice.geeksforgeeks.org/problems/box-stacking/1" TargetMode="External"/><Relationship Id="rId19" Type="http://schemas.openxmlformats.org/officeDocument/2006/relationships/hyperlink" Target="https://www.lintcode.com/problem/paint-fence/description" TargetMode="External"/><Relationship Id="rId114" Type="http://schemas.openxmlformats.org/officeDocument/2006/relationships/hyperlink" Target="https://www.pepcoding.com/resources/data-structures-and-algorithms-in-java-levelup/bit-manipulation/gray-code/ojquestion" TargetMode="External"/><Relationship Id="rId18" Type="http://schemas.openxmlformats.org/officeDocument/2006/relationships/hyperlink" Target="https://www.geeksforgeeks.org/minimum-number-of-increasing-subsequences/" TargetMode="External"/><Relationship Id="rId113" Type="http://schemas.openxmlformats.org/officeDocument/2006/relationships/hyperlink" Target="https://www.pepcoding.com/resources/data-structures-and-algorithms-in-java-levelup/bit-manipulation/kernighans-algo-official/ojquestion" TargetMode="External"/><Relationship Id="rId112" Type="http://schemas.openxmlformats.org/officeDocument/2006/relationships/hyperlink" Target="https://www.pepcoding.com/resources/data-structures-and-algorithms-in-java-levelup/bit-manipulation/print-value-of-rsb-mask-official/ojquestion" TargetMode="External"/><Relationship Id="rId111" Type="http://schemas.openxmlformats.org/officeDocument/2006/relationships/hyperlink" Target="https://www.pepcoding.com/resources/data-structures-and-algorithms-in-java-levelup/bit-manipulation/basics-of-bit-official/ojquestion" TargetMode="External"/><Relationship Id="rId84" Type="http://schemas.openxmlformats.org/officeDocument/2006/relationships/hyperlink" Target="https://leetcode.com/problems/orderly-queue" TargetMode="External"/><Relationship Id="rId83" Type="http://schemas.openxmlformats.org/officeDocument/2006/relationships/hyperlink" Target="https://codeforces.com/problemset/problem/1555/D" TargetMode="External"/><Relationship Id="rId86" Type="http://schemas.openxmlformats.org/officeDocument/2006/relationships/hyperlink" Target="https://www.pepcoding.com/resources/data-structures-and-algorithms-in-java-interview-prep/text-processing/kmp-pattern-searching-official/ojquestion" TargetMode="External"/><Relationship Id="rId85" Type="http://schemas.openxmlformats.org/officeDocument/2006/relationships/hyperlink" Target="https://codeforces.com/contest/1554/problem/D" TargetMode="External"/><Relationship Id="rId88" Type="http://schemas.openxmlformats.org/officeDocument/2006/relationships/hyperlink" Target="https://www.pepcoding.com/resources/data-structures-and-algorithms-in-java-interview-prep/text-processing/z-algorithm-for-pattern-searching-official/ojquestion" TargetMode="External"/><Relationship Id="rId150" Type="http://schemas.openxmlformats.org/officeDocument/2006/relationships/hyperlink" Target="https://practice.geeksforgeeks.org/problems/strongly-connected-components-kosarajus-algo/1" TargetMode="External"/><Relationship Id="rId87" Type="http://schemas.openxmlformats.org/officeDocument/2006/relationships/hyperlink" Target="https://www.pepcoding.com/resources/data-structures-and-algorithms-in-java-interview-prep/text-processing/shortest-palindrome-official/ojquestion" TargetMode="External"/><Relationship Id="rId89" Type="http://schemas.openxmlformats.org/officeDocument/2006/relationships/hyperlink" Target="https://leetcode.com/problems/meeting-rooms/" TargetMode="External"/><Relationship Id="rId80" Type="http://schemas.openxmlformats.org/officeDocument/2006/relationships/hyperlink" Target="https://leetcode.com/problems/sum-of-subsequence-widths/" TargetMode="External"/><Relationship Id="rId82" Type="http://schemas.openxmlformats.org/officeDocument/2006/relationships/hyperlink" Target="https://codeforces.com/contest/1554/problem/A" TargetMode="External"/><Relationship Id="rId81" Type="http://schemas.openxmlformats.org/officeDocument/2006/relationships/hyperlink" Target="https://leetcode.com/problems/max-consecutive-ones-ii" TargetMode="External"/><Relationship Id="rId1" Type="http://schemas.openxmlformats.org/officeDocument/2006/relationships/hyperlink" Target="https://codeforces.com/contest/1520/problem/D" TargetMode="External"/><Relationship Id="rId2" Type="http://schemas.openxmlformats.org/officeDocument/2006/relationships/hyperlink" Target="https://codeforces.com/contest/1526/problem/C2" TargetMode="External"/><Relationship Id="rId3" Type="http://schemas.openxmlformats.org/officeDocument/2006/relationships/hyperlink" Target="https://leetcode.com/problems/the-skyline-problem/" TargetMode="External"/><Relationship Id="rId149" Type="http://schemas.openxmlformats.org/officeDocument/2006/relationships/hyperlink" Target="https://leetcode.com/problems/number-of-distinct-islands" TargetMode="External"/><Relationship Id="rId4" Type="http://schemas.openxmlformats.org/officeDocument/2006/relationships/hyperlink" Target="https://leetcode.com/problems/trapping-rain-water-ii" TargetMode="External"/><Relationship Id="rId148" Type="http://schemas.openxmlformats.org/officeDocument/2006/relationships/hyperlink" Target="https://leetcode.com/problems/number-of-islands" TargetMode="External"/><Relationship Id="rId9" Type="http://schemas.openxmlformats.org/officeDocument/2006/relationships/hyperlink" Target="https://leetcode.com/problems/find-median-from-data-stream/" TargetMode="External"/><Relationship Id="rId143" Type="http://schemas.openxmlformats.org/officeDocument/2006/relationships/hyperlink" Target="https://leetcode.com/problems/count-univalue-subtrees/" TargetMode="External"/><Relationship Id="rId142" Type="http://schemas.openxmlformats.org/officeDocument/2006/relationships/hyperlink" Target="https://leetcode.com/problems/longest-zigzag-path-in-a-binary-tree/" TargetMode="External"/><Relationship Id="rId141" Type="http://schemas.openxmlformats.org/officeDocument/2006/relationships/hyperlink" Target="https://www.geeksforgeeks.org/full-and-complete-binary-tree-from-given-preorder-and-postorder-traversals/" TargetMode="External"/><Relationship Id="rId140" Type="http://schemas.openxmlformats.org/officeDocument/2006/relationships/hyperlink" Target="https://www.geeksforgeeks.org/construct-bst-from-given-preorder-traversa/" TargetMode="External"/><Relationship Id="rId5" Type="http://schemas.openxmlformats.org/officeDocument/2006/relationships/hyperlink" Target="https://www.cnblogs.com/grandyang/p/8570939.html" TargetMode="External"/><Relationship Id="rId147" Type="http://schemas.openxmlformats.org/officeDocument/2006/relationships/hyperlink" Target="https://leetcode.com/problems/number-of-enclaves" TargetMode="External"/><Relationship Id="rId6" Type="http://schemas.openxmlformats.org/officeDocument/2006/relationships/hyperlink" Target="https://www.codechef.com/LTIME87B/problems/MODEFREQ/" TargetMode="External"/><Relationship Id="rId146" Type="http://schemas.openxmlformats.org/officeDocument/2006/relationships/hyperlink" Target="https://discuss.codechef.com/t/how-to-solve-this-google-interview-graph-question/35981" TargetMode="External"/><Relationship Id="rId7" Type="http://schemas.openxmlformats.org/officeDocument/2006/relationships/hyperlink" Target="https://www.programcreek.com/2014/08/leetcode-line-reflection-java/" TargetMode="External"/><Relationship Id="rId145" Type="http://schemas.openxmlformats.org/officeDocument/2006/relationships/hyperlink" Target="https://www.geeksforgeeks.org/minimum-cost-connect-cities/" TargetMode="External"/><Relationship Id="rId8" Type="http://schemas.openxmlformats.org/officeDocument/2006/relationships/hyperlink" Target="https://www.interviewbit.com/problems/painters-partition-problem/" TargetMode="External"/><Relationship Id="rId144" Type="http://schemas.openxmlformats.org/officeDocument/2006/relationships/hyperlink" Target="https://practice.geeksforgeeks.org/problems/bfs-traversal-of-graph/1" TargetMode="External"/><Relationship Id="rId73" Type="http://schemas.openxmlformats.org/officeDocument/2006/relationships/hyperlink" Target="https://www.geeksforgeeks.org/sort-an-array-of-0s-1s-and-2s/" TargetMode="External"/><Relationship Id="rId72" Type="http://schemas.openxmlformats.org/officeDocument/2006/relationships/hyperlink" Target="https://www.geeksforgeeks.org/find-smallest-number-whose-digits-multiply-given-number-n/" TargetMode="External"/><Relationship Id="rId75" Type="http://schemas.openxmlformats.org/officeDocument/2006/relationships/hyperlink" Target="https://leetcode.com/problems/maximum-swap" TargetMode="External"/><Relationship Id="rId74" Type="http://schemas.openxmlformats.org/officeDocument/2006/relationships/hyperlink" Target="https://leetcode.com/problems/sort-array-by-parity" TargetMode="External"/><Relationship Id="rId77" Type="http://schemas.openxmlformats.org/officeDocument/2006/relationships/hyperlink" Target="https://codeforces.com/contest/1497/problem/C1" TargetMode="External"/><Relationship Id="rId76" Type="http://schemas.openxmlformats.org/officeDocument/2006/relationships/hyperlink" Target="https://leetcode.com/problems/boats-to-save-people" TargetMode="External"/><Relationship Id="rId79" Type="http://schemas.openxmlformats.org/officeDocument/2006/relationships/hyperlink" Target="https://leetcode.com/problems/sliding-window-maximum/" TargetMode="External"/><Relationship Id="rId78" Type="http://schemas.openxmlformats.org/officeDocument/2006/relationships/hyperlink" Target="https://codeforces.com/contest/1497/problem/C2" TargetMode="External"/><Relationship Id="rId71" Type="http://schemas.openxmlformats.org/officeDocument/2006/relationships/hyperlink" Target="https://www.lintcode.com/problem/range-addition/description" TargetMode="External"/><Relationship Id="rId70" Type="http://schemas.openxmlformats.org/officeDocument/2006/relationships/hyperlink" Target="https://leetcode.com/problems/product-of-array-except-self" TargetMode="External"/><Relationship Id="rId139" Type="http://schemas.openxmlformats.org/officeDocument/2006/relationships/hyperlink" Target="https://www.geeksforgeeks.org/construct-a-binary-search-tree-from-given-postorder/" TargetMode="External"/><Relationship Id="rId138" Type="http://schemas.openxmlformats.org/officeDocument/2006/relationships/hyperlink" Target="https://leetcode.com/problems/validate-binary-search-tree/" TargetMode="External"/><Relationship Id="rId137" Type="http://schemas.openxmlformats.org/officeDocument/2006/relationships/hyperlink" Target="https://leetcode.com/problems/delete-node-in-a-bst/" TargetMode="External"/><Relationship Id="rId132" Type="http://schemas.openxmlformats.org/officeDocument/2006/relationships/hyperlink" Target="https://leetcode.com/problems/sum-of-distances-in-tree/" TargetMode="External"/><Relationship Id="rId131" Type="http://schemas.openxmlformats.org/officeDocument/2006/relationships/hyperlink" Target="https://www.geeksforgeeks.org/boundary-traversal-of-binary-tree/" TargetMode="External"/><Relationship Id="rId130" Type="http://schemas.openxmlformats.org/officeDocument/2006/relationships/hyperlink" Target="https://leetcode.com/problems/binary-tree-coloring-game/" TargetMode="External"/><Relationship Id="rId136" Type="http://schemas.openxmlformats.org/officeDocument/2006/relationships/hyperlink" Target="https://leetcode.com/problems/maximum-product-of-splitted-binary-tree/" TargetMode="External"/><Relationship Id="rId135" Type="http://schemas.openxmlformats.org/officeDocument/2006/relationships/hyperlink" Target="https://leetcode.com/problems/binary-tree-maximum-path-sum/" TargetMode="External"/><Relationship Id="rId134" Type="http://schemas.openxmlformats.org/officeDocument/2006/relationships/hyperlink" Target="https://leetcode.com/problems/inorder-successor-in-bst/" TargetMode="External"/><Relationship Id="rId133" Type="http://schemas.openxmlformats.org/officeDocument/2006/relationships/hyperlink" Target="https://leetcode.com/problems/recover-binary-search-tree/" TargetMode="External"/><Relationship Id="rId62" Type="http://schemas.openxmlformats.org/officeDocument/2006/relationships/hyperlink" Target="https://www.geeksforgeeks.org/friends-pairing-problem/" TargetMode="External"/><Relationship Id="rId61" Type="http://schemas.openxmlformats.org/officeDocument/2006/relationships/hyperlink" Target="https://leetcode.com/problems/jump-game-ii/" TargetMode="External"/><Relationship Id="rId64" Type="http://schemas.openxmlformats.org/officeDocument/2006/relationships/hyperlink" Target="https://leetcode.com/problems/long-pressed-name" TargetMode="External"/><Relationship Id="rId63" Type="http://schemas.openxmlformats.org/officeDocument/2006/relationships/hyperlink" Target="https://leetcode.com/problems/dungeon-game/" TargetMode="External"/><Relationship Id="rId66" Type="http://schemas.openxmlformats.org/officeDocument/2006/relationships/hyperlink" Target="https://leetcode.com/problems/squares-of-a-sorted-array/" TargetMode="External"/><Relationship Id="rId172" Type="http://schemas.openxmlformats.org/officeDocument/2006/relationships/drawing" Target="../drawings/drawing2.xml"/><Relationship Id="rId65" Type="http://schemas.openxmlformats.org/officeDocument/2006/relationships/hyperlink" Target="https://leetcode.com/problems/container-with-most-water" TargetMode="External"/><Relationship Id="rId171" Type="http://schemas.openxmlformats.org/officeDocument/2006/relationships/hyperlink" Target="https://leetcode.com/problems/swim-in-rising-water/" TargetMode="External"/><Relationship Id="rId68" Type="http://schemas.openxmlformats.org/officeDocument/2006/relationships/hyperlink" Target="https://leetcode.com/problems/max-chunks-to-make-sorted-ii" TargetMode="External"/><Relationship Id="rId170" Type="http://schemas.openxmlformats.org/officeDocument/2006/relationships/hyperlink" Target="https://www.geeksforgeeks.org/minimum-swaps-to-make-two-array-identical/" TargetMode="External"/><Relationship Id="rId67" Type="http://schemas.openxmlformats.org/officeDocument/2006/relationships/hyperlink" Target="https://leetcode.com/problems/next-greater-element-iii" TargetMode="External"/><Relationship Id="rId60" Type="http://schemas.openxmlformats.org/officeDocument/2006/relationships/hyperlink" Target="https://leetcode.com/problems/frog-jump/" TargetMode="External"/><Relationship Id="rId165" Type="http://schemas.openxmlformats.org/officeDocument/2006/relationships/hyperlink" Target="https://www.geeksforgeeks.org/given-sorted-dictionary-find-precedence-characters/" TargetMode="External"/><Relationship Id="rId69" Type="http://schemas.openxmlformats.org/officeDocument/2006/relationships/hyperlink" Target="https://www.lintcode.com/problem/wiggle-sort/description" TargetMode="External"/><Relationship Id="rId164" Type="http://schemas.openxmlformats.org/officeDocument/2006/relationships/hyperlink" Target="https://leetcode.com/problems/minimize-malware-spread" TargetMode="External"/><Relationship Id="rId163" Type="http://schemas.openxmlformats.org/officeDocument/2006/relationships/hyperlink" Target="https://leetcode.com/problems/redundant-connection" TargetMode="External"/><Relationship Id="rId162" Type="http://schemas.openxmlformats.org/officeDocument/2006/relationships/hyperlink" Target="https://leetcode.com/problems/satisfiability-of-equality-equations" TargetMode="External"/><Relationship Id="rId169" Type="http://schemas.openxmlformats.org/officeDocument/2006/relationships/hyperlink" Target="https://practice.geeksforgeeks.org/problems/castle-run/0" TargetMode="External"/><Relationship Id="rId168" Type="http://schemas.openxmlformats.org/officeDocument/2006/relationships/hyperlink" Target="https://leetcode.com/problems/reconstruct-itinerary" TargetMode="External"/><Relationship Id="rId167" Type="http://schemas.openxmlformats.org/officeDocument/2006/relationships/hyperlink" Target="https://www.geeksforgeeks.org/job-sequencing-problem/" TargetMode="External"/><Relationship Id="rId166" Type="http://schemas.openxmlformats.org/officeDocument/2006/relationships/hyperlink" Target="https://leetcode.com/problems/most-stones-removed-with-same-row-or-column" TargetMode="External"/><Relationship Id="rId51" Type="http://schemas.openxmlformats.org/officeDocument/2006/relationships/hyperlink" Target="https://www.geeksforgeeks.org/word-break-problem-dp-32/" TargetMode="External"/><Relationship Id="rId50" Type="http://schemas.openxmlformats.org/officeDocument/2006/relationships/hyperlink" Target="https://www.geeksforgeeks.org/probability-knight-remain-chessboard/" TargetMode="External"/><Relationship Id="rId53" Type="http://schemas.openxmlformats.org/officeDocument/2006/relationships/hyperlink" Target="https://www.geeksforgeeks.org/optimal-binary-search-tree-dp-24/" TargetMode="External"/><Relationship Id="rId52" Type="http://schemas.openxmlformats.org/officeDocument/2006/relationships/hyperlink" Target="https://www.geeksforgeeks.org/longest-repeating-subsequence/" TargetMode="External"/><Relationship Id="rId55" Type="http://schemas.openxmlformats.org/officeDocument/2006/relationships/hyperlink" Target="https://codeforces.com/contest/1555/problem/D" TargetMode="External"/><Relationship Id="rId161" Type="http://schemas.openxmlformats.org/officeDocument/2006/relationships/hyperlink" Target="https://medium.com/@rebeccahezhang/leetcode-737-sentence-similarity-ii-2ca213f10115" TargetMode="External"/><Relationship Id="rId54" Type="http://schemas.openxmlformats.org/officeDocument/2006/relationships/hyperlink" Target="https://www.geeksforgeeks.org/largest-sum-subarray-least-k-numbers/" TargetMode="External"/><Relationship Id="rId160" Type="http://schemas.openxmlformats.org/officeDocument/2006/relationships/hyperlink" Target="https://leetcode.com/problems/regions-cut-by-slashes" TargetMode="External"/><Relationship Id="rId57" Type="http://schemas.openxmlformats.org/officeDocument/2006/relationships/hyperlink" Target="https://leetcode.com/problems/distinct-subsequences/" TargetMode="External"/><Relationship Id="rId56" Type="http://schemas.openxmlformats.org/officeDocument/2006/relationships/hyperlink" Target="https://leetcode.com/problems/number-of-digit-one/" TargetMode="External"/><Relationship Id="rId159" Type="http://schemas.openxmlformats.org/officeDocument/2006/relationships/hyperlink" Target="https://www.lintcode.com/en/old/problem/number-of-islands-ii/" TargetMode="External"/><Relationship Id="rId59" Type="http://schemas.openxmlformats.org/officeDocument/2006/relationships/hyperlink" Target="https://www.geeksforgeeks.org/longest-common-substring-dp-29/" TargetMode="External"/><Relationship Id="rId154" Type="http://schemas.openxmlformats.org/officeDocument/2006/relationships/hyperlink" Target="https://leetcode.com/problems/as-far-from-land-as-possible/" TargetMode="External"/><Relationship Id="rId58" Type="http://schemas.openxmlformats.org/officeDocument/2006/relationships/hyperlink" Target="https://www.geeksforgeeks.org/shortest-common-supersequence/" TargetMode="External"/><Relationship Id="rId153" Type="http://schemas.openxmlformats.org/officeDocument/2006/relationships/hyperlink" Target="https://leetcode.com/problems/sliding-puzzle" TargetMode="External"/><Relationship Id="rId152" Type="http://schemas.openxmlformats.org/officeDocument/2006/relationships/hyperlink" Target="https://leetcode.com/problems/word-ladder" TargetMode="External"/><Relationship Id="rId151" Type="http://schemas.openxmlformats.org/officeDocument/2006/relationships/hyperlink" Target="https://practice.geeksforgeeks.org/problems/mother-vertex/1" TargetMode="External"/><Relationship Id="rId158" Type="http://schemas.openxmlformats.org/officeDocument/2006/relationships/hyperlink" Target="https://practice.geeksforgeeks.org/problems/doctor-strange/0" TargetMode="External"/><Relationship Id="rId157" Type="http://schemas.openxmlformats.org/officeDocument/2006/relationships/hyperlink" Target="https://practice.geeksforgeeks.org/problems/euler-circuit-in-a-directed-graph/1" TargetMode="External"/><Relationship Id="rId156" Type="http://schemas.openxmlformats.org/officeDocument/2006/relationships/hyperlink" Target="https://practice.geeksforgeeks.org/problems/eulerian-path-in-an-undirected-graph/0" TargetMode="External"/><Relationship Id="rId155" Type="http://schemas.openxmlformats.org/officeDocument/2006/relationships/hyperlink" Target="https://leetcode.com/problems/rotting-oran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  <col customWidth="1" min="2" max="2" width="45.88"/>
  </cols>
  <sheetData>
    <row r="1">
      <c r="A1" s="1" t="s">
        <v>0</v>
      </c>
      <c r="B1" s="2"/>
      <c r="C1" s="3" t="s">
        <v>1</v>
      </c>
    </row>
    <row r="2">
      <c r="A2" s="4" t="str">
        <f>HYPERLINK("https://leetcode.com/problems/subarray-sum-equals-k/","number of subarrays sum exactly k")</f>
        <v>number of subarrays sum exactly k</v>
      </c>
      <c r="B2" s="2" t="s">
        <v>2</v>
      </c>
      <c r="C2" s="5"/>
    </row>
    <row r="3">
      <c r="A3" s="4" t="str">
        <f>HYPERLINK("https://www.geeksforgeeks.org/count-sub-arrays-sum-divisible-k/","Subarray sum Divisible by k")</f>
        <v>Subarray sum Divisible by k</v>
      </c>
      <c r="B3" s="2" t="s">
        <v>3</v>
      </c>
      <c r="C3" s="5"/>
    </row>
    <row r="4">
      <c r="A4" s="4" t="s">
        <v>4</v>
      </c>
      <c r="B4" s="2"/>
      <c r="C4" s="5"/>
    </row>
    <row r="5">
      <c r="A5" s="4" t="str">
        <f>HYPERLINK("https://www.geeksforgeeks.org/count-subarrays-equal-number-1s-0s/","subarray with equal number of 0 and 1")</f>
        <v>subarray with equal number of 0 and 1</v>
      </c>
      <c r="B5" s="2" t="s">
        <v>5</v>
      </c>
      <c r="C5" s="5"/>
    </row>
    <row r="6">
      <c r="A6" s="4" t="str">
        <f>HYPERLINK("https://www.geeksforgeeks.org/substring-equal-number-0-1-2/","Substring with equal 0 1 and 2")</f>
        <v>Substring with equal 0 1 and 2</v>
      </c>
      <c r="B6" s="2" t="s">
        <v>6</v>
      </c>
      <c r="C6" s="5"/>
    </row>
    <row r="7">
      <c r="A7" s="6" t="s">
        <v>7</v>
      </c>
      <c r="B7" s="2" t="s">
        <v>8</v>
      </c>
    </row>
    <row r="8">
      <c r="A8" s="4" t="str">
        <f>HYPERLINK("https://www.geeksforgeeks.org/maximum-consecutive-ones-or-zeros-in-a-binary-array/","Longest consecutive 1's")</f>
        <v>Longest consecutive 1's</v>
      </c>
      <c r="B8" s="2" t="s">
        <v>9</v>
      </c>
      <c r="C8" s="5"/>
    </row>
    <row r="9">
      <c r="A9" s="7"/>
      <c r="B9" s="2"/>
    </row>
    <row r="10">
      <c r="A10" s="8">
        <v>44357.0</v>
      </c>
      <c r="B10" s="2"/>
    </row>
    <row r="11">
      <c r="A11" s="4" t="str">
        <f>HYPERLINK("https://leetcode.com/problems/minimum-number-of-refueling-stops/","Minimum number of refueling spots")</f>
        <v>Minimum number of refueling spots</v>
      </c>
      <c r="B11" s="2" t="s">
        <v>10</v>
      </c>
    </row>
    <row r="12">
      <c r="A12" s="4" t="s">
        <v>11</v>
      </c>
      <c r="B12" s="2"/>
    </row>
    <row r="13">
      <c r="A13" s="9" t="str">
        <f>HYPERLINK("https://leetcode.com/problems/x-of-a-kind-in-a-deck-of-cards/","X of akind in a deck")</f>
        <v>X of akind in a deck</v>
      </c>
      <c r="B13" s="2" t="s">
        <v>12</v>
      </c>
    </row>
    <row r="14">
      <c r="A14" s="4" t="str">
        <f>HYPERLINK("https://www.geeksforgeeks.org/check-whether-arithmetic-progression-can-formed-given-array/","Check AP sequence")</f>
        <v>Check AP sequence</v>
      </c>
      <c r="B14" s="2" t="s">
        <v>13</v>
      </c>
    </row>
    <row r="15">
      <c r="A15" s="4"/>
      <c r="B15" s="2"/>
    </row>
    <row r="16">
      <c r="A16" s="10">
        <v>44359.0</v>
      </c>
      <c r="B16" s="2"/>
    </row>
    <row r="17">
      <c r="A17" s="4" t="str">
        <f>HYPERLINK("https://leetcode.com/problems/array-of-doubled-pairs/","Array of doubled Pair")</f>
        <v>Array of doubled Pair</v>
      </c>
      <c r="B17" s="2" t="s">
        <v>14</v>
      </c>
    </row>
    <row r="18">
      <c r="A18" s="4" t="str">
        <f>HYPERLINK("https://leetcode.com/problems/rabbits-in-forest/","Rabbits in forest")</f>
        <v>Rabbits in forest</v>
      </c>
      <c r="B18" s="2" t="s">
        <v>15</v>
      </c>
    </row>
    <row r="19">
      <c r="A19" s="4" t="str">
        <f>HYPERLINK("https://leetcode.com/problems/longest-consecutive-sequence/","Longest consecutive sequence")</f>
        <v>Longest consecutive sequence</v>
      </c>
      <c r="B19" s="2" t="s">
        <v>16</v>
      </c>
    </row>
    <row r="20">
      <c r="A20" s="4" t="s">
        <v>17</v>
      </c>
      <c r="B20" s="2" t="s">
        <v>18</v>
      </c>
    </row>
    <row r="21">
      <c r="A21" s="4" t="str">
        <f>HYPERLINK("https://practice.geeksforgeeks.org/problems/morning-assembly/0","Morning Assembly")</f>
        <v>Morning Assembly</v>
      </c>
      <c r="B21" s="2" t="s">
        <v>19</v>
      </c>
    </row>
    <row r="22">
      <c r="A22" s="4" t="str">
        <f>HYPERLINK("https://leetcode.com/problems/brick-wall/","Brick wall")</f>
        <v>Brick wall</v>
      </c>
      <c r="B22" s="2"/>
    </row>
    <row r="23">
      <c r="A23" s="11" t="str">
        <f>HYPERLINK("https://leetcode.com/problems/grid-illumination/","Grid illumination")</f>
        <v>Grid illumination</v>
      </c>
      <c r="B23" s="12" t="s">
        <v>20</v>
      </c>
    </row>
    <row r="24">
      <c r="A24" s="11" t="str">
        <f>HYPERLINK("https://leetcode.com/problems/island-perimeter/","Island perimeter")</f>
        <v>Island perimeter</v>
      </c>
      <c r="B24" s="12" t="s">
        <v>21</v>
      </c>
    </row>
    <row r="25">
      <c r="A25" s="11" t="str">
        <f>HYPERLINK("https://leetcode.com/problems/bulb-switcher/","bulb switcher")</f>
        <v>bulb switcher</v>
      </c>
      <c r="B25" s="12" t="s">
        <v>22</v>
      </c>
    </row>
    <row r="26">
      <c r="A26" s="4" t="str">
        <f>HYPERLINK("https://leetcode.com/problems/isomorphic-strings/","Isomorphic string")</f>
        <v>Isomorphic string</v>
      </c>
      <c r="B26" s="12" t="s">
        <v>23</v>
      </c>
    </row>
    <row r="27">
      <c r="A27" s="11" t="str">
        <f>HYPERLINK("https://practice.geeksforgeeks.org/problems/pairs-of-non-coinciding-points/0","Pairs of coinciding points")</f>
        <v>Pairs of coinciding points</v>
      </c>
      <c r="B27" s="12" t="s">
        <v>24</v>
      </c>
    </row>
    <row r="28">
      <c r="A28" s="2"/>
      <c r="B28" s="2"/>
    </row>
    <row r="29">
      <c r="A29" s="13">
        <v>44360.0</v>
      </c>
      <c r="B29" s="2"/>
    </row>
    <row r="30">
      <c r="A30" s="11" t="str">
        <f>HYPERLINK("https://leetcode.com/problems/trapping-rain-water/","trapping rain water")</f>
        <v>trapping rain water</v>
      </c>
      <c r="B30" s="12" t="s">
        <v>25</v>
      </c>
    </row>
    <row r="31">
      <c r="A31" s="14" t="s">
        <v>26</v>
      </c>
      <c r="B31" s="12" t="s">
        <v>27</v>
      </c>
    </row>
    <row r="32">
      <c r="A32" s="11" t="str">
        <f>HYPERLINK("https://www.geeksforgeeks.org/count-pairs-in-array-whose-sum-is-divisible-by-k/","Count Pair whose sum is divisible by k")</f>
        <v>Count Pair whose sum is divisible by k</v>
      </c>
      <c r="B32" s="12" t="s">
        <v>28</v>
      </c>
    </row>
    <row r="33">
      <c r="A33" s="11" t="str">
        <f>HYPERLINK("https://www.geeksforgeeks.org/length-largest-subarray-contiguous-elements-set-1/","length of largest subarray with continuous element")</f>
        <v>length of largest subarray with continuous element</v>
      </c>
      <c r="B33" s="12" t="s">
        <v>29</v>
      </c>
    </row>
    <row r="34">
      <c r="A34" s="11" t="str">
        <f>HYPERLINK("https://www.geeksforgeeks.org/length-largest-subarray-contiguous-elements-set-2/","length of largest subarray with cont element 2")</f>
        <v>length of largest subarray with cont element 2</v>
      </c>
      <c r="B34" s="12" t="s">
        <v>30</v>
      </c>
    </row>
    <row r="35">
      <c r="A35" s="4" t="str">
        <f>HYPERLINK("https://www.geeksforgeeks.org/find-smallest-number-whose-digits-multiply-given-number-n/","smallest number whose digit mult to given no.")</f>
        <v>smallest number whose digit mult to given no.</v>
      </c>
      <c r="B35" s="2" t="s">
        <v>31</v>
      </c>
    </row>
    <row r="36">
      <c r="A36" s="11" t="str">
        <f>HYPERLINK("https://www.geeksforgeeks.org/check-if-frequency-of-all-characters-can-become-same-by-one-removal/","same frequency after one removal")</f>
        <v>same frequency after one removal</v>
      </c>
      <c r="B36" s="12" t="s">
        <v>32</v>
      </c>
    </row>
    <row r="37">
      <c r="A37" s="11" t="str">
        <f>HYPERLINK("https://leetcode.com/problems/insert-delete-getrandom-o1/","Insert Delete GetRandom O(1)")</f>
        <v>Insert Delete GetRandom O(1)</v>
      </c>
      <c r="B37" s="12" t="s">
        <v>33</v>
      </c>
    </row>
    <row r="38">
      <c r="A38" s="11"/>
      <c r="B38" s="12"/>
    </row>
    <row r="39">
      <c r="A39" s="15">
        <v>44364.0</v>
      </c>
      <c r="B39" s="12"/>
    </row>
    <row r="40">
      <c r="A40" s="11" t="str">
        <f>HYPERLINK("https://leetcode.com/problems/insert-delete-getrandom-o1-duplicates-allowed/","Insert delete get random duplicates allowed")</f>
        <v>Insert delete get random duplicates allowed</v>
      </c>
      <c r="B40" s="12" t="s">
        <v>34</v>
      </c>
    </row>
    <row r="41">
      <c r="A41" s="4" t="str">
        <f>HYPERLINK("https://leetcode.com/problems/find-all-anagrams-in-a-string/","Find all anagrams in a string")</f>
        <v>Find all anagrams in a string</v>
      </c>
      <c r="B41" s="2" t="s">
        <v>35</v>
      </c>
    </row>
    <row r="42">
      <c r="A42" s="4" t="str">
        <f>HYPERLINK("https://www.geeksforgeeks.org/check-anagram-string-palindrome-not/","Anagram Pallindrome")</f>
        <v>Anagram Pallindrome</v>
      </c>
      <c r="B42" s="2" t="s">
        <v>36</v>
      </c>
    </row>
    <row r="43">
      <c r="A43" s="9" t="str">
        <f>HYPERLINK("https://leetcode.com/problems/minimum-window-substring/","Find smallest size of string containing all char of other")</f>
        <v>Find smallest size of string containing all char of other</v>
      </c>
      <c r="B43" s="2" t="s">
        <v>37</v>
      </c>
    </row>
    <row r="44">
      <c r="A44" s="16" t="str">
        <f>HYPERLINK("https://leetcode.com/problems/group-anagrams/","Group anagram")</f>
        <v>Group anagram</v>
      </c>
      <c r="B44" s="12" t="s">
        <v>38</v>
      </c>
    </row>
    <row r="45">
      <c r="A45" s="11" t="str">
        <f>HYPERLINK("https://www.geeksforgeeks.org/length-of-the-longest-substring-without-repeating-characters/","longest substring with unique character")</f>
        <v>longest substring with unique character</v>
      </c>
      <c r="B45" s="12" t="s">
        <v>39</v>
      </c>
    </row>
    <row r="46">
      <c r="A46" s="4" t="str">
        <f>HYPERLINK("https://www.geeksforgeeks.org/smallest-subarray-with-all-occurrences-of-a-most-frequent-element/","smallest subarray with all the occurence of MFE")</f>
        <v>smallest subarray with all the occurence of MFE</v>
      </c>
      <c r="B46" s="2" t="s">
        <v>40</v>
      </c>
    </row>
    <row r="47">
      <c r="A47" s="4" t="s">
        <v>41</v>
      </c>
      <c r="B47" s="2" t="s">
        <v>42</v>
      </c>
    </row>
    <row r="48">
      <c r="A48" s="4" t="str">
        <f>HYPERLINK("https://www.geeksforgeeks.org/check-two-strings-k-anagrams-not/","K anagram")</f>
        <v>K anagram</v>
      </c>
      <c r="B48" s="2" t="s">
        <v>43</v>
      </c>
    </row>
    <row r="49">
      <c r="A49" s="4"/>
      <c r="B49" s="2"/>
    </row>
    <row r="50">
      <c r="A50" s="10">
        <v>44366.0</v>
      </c>
      <c r="B50" s="2"/>
    </row>
    <row r="51">
      <c r="A51" s="17" t="str">
        <f>HYPERLINK("https://www.geeksforgeeks.org/rearrange-characters-string-no-two-adjacent/","rearrange character string such that no two are same")</f>
        <v>rearrange character string such that no two are same</v>
      </c>
      <c r="B51" s="12" t="s">
        <v>44</v>
      </c>
    </row>
    <row r="52">
      <c r="A52" s="11" t="s">
        <v>45</v>
      </c>
      <c r="B52" s="12" t="s">
        <v>45</v>
      </c>
    </row>
    <row r="53">
      <c r="A53" s="4" t="s">
        <v>46</v>
      </c>
      <c r="B53" s="2" t="s">
        <v>46</v>
      </c>
    </row>
    <row r="54">
      <c r="A54" s="4" t="str">
        <f>HYPERLINK("https://leetcode.com/problems/kth-smallest-element-in-a-sorted-matrix/","Kth smallest element in sorted 2d matrix")</f>
        <v>Kth smallest element in sorted 2d matrix</v>
      </c>
      <c r="B54" s="2" t="s">
        <v>47</v>
      </c>
    </row>
    <row r="55">
      <c r="A55" s="4" t="str">
        <f>HYPERLINK("https://leetcode.com/problems/k-th-smallest-prime-fraction/","Kth smallest prime fraction")</f>
        <v>Kth smallest prime fraction</v>
      </c>
      <c r="B55" s="2" t="s">
        <v>48</v>
      </c>
    </row>
    <row r="56">
      <c r="A56" s="11" t="str">
        <f>HYPERLINK("https://leetcode.com/problems/employee-free-time/","Employee Free time")</f>
        <v>Employee Free time</v>
      </c>
      <c r="B56" s="12" t="s">
        <v>49</v>
      </c>
    </row>
    <row r="57">
      <c r="A57" s="2"/>
      <c r="B57" s="2"/>
    </row>
    <row r="58">
      <c r="A58" s="13">
        <v>44387.0</v>
      </c>
      <c r="B58" s="2"/>
    </row>
    <row r="59">
      <c r="A59" s="18" t="s">
        <v>50</v>
      </c>
      <c r="B59" s="12"/>
    </row>
    <row r="60">
      <c r="A60" s="11" t="str">
        <f>HYPERLINK("https://leetcode.com/problems/median-of-two-sorted-arrays/","median of two sorted array")</f>
        <v>median of two sorted array</v>
      </c>
      <c r="B60" s="12" t="s">
        <v>51</v>
      </c>
    </row>
    <row r="61">
      <c r="A61" s="9" t="str">
        <f>HYPERLINK("https://leetcode.com/problems/capacity-to-ship-packages-within-d-days/","capacity to ship within D days")</f>
        <v>capacity to ship within D days</v>
      </c>
      <c r="B61" s="2" t="s">
        <v>52</v>
      </c>
    </row>
    <row r="62">
      <c r="A62" s="19" t="str">
        <f>HYPERLINK("https://leetcode.com/problems/koko-eating-bananas/","koko eating bananas")</f>
        <v>koko eating bananas</v>
      </c>
      <c r="B62" s="2" t="s">
        <v>53</v>
      </c>
    </row>
    <row r="63">
      <c r="A63" s="19" t="str">
        <f>HYPERLINK("https://leetcode.com/problems/find-the-smallest-divisor-given-a-threshold/","smallest divisor given a threshold")</f>
        <v>smallest divisor given a threshold</v>
      </c>
      <c r="B63" s="2" t="s">
        <v>54</v>
      </c>
    </row>
    <row r="64">
      <c r="A64" s="4" t="s">
        <v>55</v>
      </c>
      <c r="B64" s="2" t="s">
        <v>56</v>
      </c>
    </row>
    <row r="65">
      <c r="A65" s="19" t="str">
        <f>HYPERLINK("https://leetcode.com/problems/split-array-largest-sum/","split array largest sum")</f>
        <v>split array largest sum</v>
      </c>
      <c r="B65" s="2" t="s">
        <v>57</v>
      </c>
    </row>
    <row r="66">
      <c r="A66" s="19"/>
      <c r="B66" s="2"/>
    </row>
    <row r="67">
      <c r="A67" s="10">
        <v>44388.0</v>
      </c>
      <c r="B67" s="2"/>
    </row>
    <row r="68">
      <c r="A68" s="4" t="s">
        <v>58</v>
      </c>
      <c r="B68" s="2" t="s">
        <v>58</v>
      </c>
    </row>
    <row r="69">
      <c r="A69" s="4" t="str">
        <f>HYPERLINK("https://leetcode.com/problems/k-th-smallest-prime-fraction/","Kth smallest prime fraction")</f>
        <v>Kth smallest prime fraction</v>
      </c>
      <c r="B69" s="2" t="s">
        <v>48</v>
      </c>
    </row>
    <row r="70">
      <c r="A70" s="4" t="str">
        <f>HYPERLINK("https://leetcode.com/problems/search-in-rotated-sorted-array/","search in rotated sorted array")</f>
        <v>search in rotated sorted array</v>
      </c>
      <c r="B70" s="2" t="s">
        <v>59</v>
      </c>
    </row>
    <row r="71">
      <c r="A71" s="4" t="s">
        <v>60</v>
      </c>
      <c r="B71" s="2" t="s">
        <v>61</v>
      </c>
    </row>
    <row r="72">
      <c r="A72" s="4" t="s">
        <v>62</v>
      </c>
      <c r="B72" s="2"/>
    </row>
    <row r="73">
      <c r="A73" s="4" t="s">
        <v>63</v>
      </c>
      <c r="B73" s="2" t="s">
        <v>61</v>
      </c>
    </row>
    <row r="74">
      <c r="A74" s="20" t="str">
        <f>HYPERLINK("https://www.geeksforgeeks.org/counting-sort/","counting sort")</f>
        <v>counting sort</v>
      </c>
      <c r="B74" s="21" t="s">
        <v>64</v>
      </c>
    </row>
    <row r="75">
      <c r="A75" s="20" t="str">
        <f>HYPERLINK("https://www.geeksforgeeks.org/merge-sort/","merge sort")</f>
        <v>merge sort</v>
      </c>
      <c r="B75" s="21" t="s">
        <v>65</v>
      </c>
    </row>
    <row r="76">
      <c r="A76" s="9" t="str">
        <f>HYPERLINK("https://www.geeksforgeeks.org/counting-inversions/","count inversions")</f>
        <v>count inversions</v>
      </c>
      <c r="B76" s="2" t="s">
        <v>66</v>
      </c>
    </row>
    <row r="77">
      <c r="A77" s="2"/>
      <c r="B77" s="2"/>
    </row>
    <row r="78">
      <c r="A78" s="2"/>
      <c r="B78" s="2"/>
    </row>
    <row r="79">
      <c r="A79" s="1" t="s">
        <v>67</v>
      </c>
      <c r="B79" s="2"/>
    </row>
    <row r="80">
      <c r="A80" s="22" t="s">
        <v>68</v>
      </c>
      <c r="B80" s="2" t="s">
        <v>69</v>
      </c>
    </row>
    <row r="81">
      <c r="A81" s="22" t="s">
        <v>68</v>
      </c>
      <c r="B81" s="2" t="s">
        <v>70</v>
      </c>
    </row>
    <row r="82">
      <c r="A82" s="22" t="s">
        <v>71</v>
      </c>
      <c r="B82" s="2" t="s">
        <v>72</v>
      </c>
    </row>
    <row r="83">
      <c r="A83" s="9" t="str">
        <f>HYPERLINK("https://leetcode.com/problems/russian-doll-envelopes/","Russian doll envelopes")</f>
        <v>Russian doll envelopes</v>
      </c>
      <c r="B83" s="2" t="s">
        <v>73</v>
      </c>
    </row>
    <row r="84">
      <c r="A84" s="4" t="s">
        <v>74</v>
      </c>
      <c r="B84" s="2" t="s">
        <v>75</v>
      </c>
    </row>
    <row r="85">
      <c r="A85" s="4" t="s">
        <v>76</v>
      </c>
      <c r="B85" s="2" t="s">
        <v>77</v>
      </c>
    </row>
    <row r="86">
      <c r="A86" s="22" t="s">
        <v>78</v>
      </c>
      <c r="B86" s="2" t="s">
        <v>79</v>
      </c>
    </row>
    <row r="87">
      <c r="A87" s="2"/>
      <c r="B87" s="2"/>
    </row>
    <row r="88">
      <c r="A88" s="2"/>
      <c r="B88" s="2"/>
    </row>
    <row r="89">
      <c r="A89" s="13">
        <v>44394.0</v>
      </c>
      <c r="B89" s="2"/>
    </row>
    <row r="90">
      <c r="A90" s="23" t="s">
        <v>80</v>
      </c>
      <c r="B90" s="21" t="s">
        <v>80</v>
      </c>
    </row>
    <row r="91">
      <c r="A91" s="23" t="s">
        <v>81</v>
      </c>
      <c r="B91" s="21" t="s">
        <v>81</v>
      </c>
    </row>
    <row r="92">
      <c r="A92" s="4" t="s">
        <v>82</v>
      </c>
      <c r="B92" s="21" t="s">
        <v>82</v>
      </c>
    </row>
    <row r="93">
      <c r="A93" s="4" t="s">
        <v>83</v>
      </c>
      <c r="B93" s="2" t="s">
        <v>84</v>
      </c>
    </row>
    <row r="94">
      <c r="A94" s="4" t="s">
        <v>85</v>
      </c>
      <c r="B94" s="24" t="s">
        <v>86</v>
      </c>
    </row>
    <row r="95">
      <c r="A95" s="4" t="s">
        <v>87</v>
      </c>
      <c r="B95" s="2"/>
    </row>
    <row r="96">
      <c r="A96" s="20" t="s">
        <v>88</v>
      </c>
      <c r="B96" s="21" t="s">
        <v>89</v>
      </c>
    </row>
    <row r="97">
      <c r="A97" s="25" t="s">
        <v>90</v>
      </c>
      <c r="B97" s="21"/>
    </row>
    <row r="98">
      <c r="A98" s="9" t="s">
        <v>91</v>
      </c>
      <c r="B98" s="2" t="s">
        <v>92</v>
      </c>
    </row>
    <row r="99">
      <c r="A99" s="25" t="s">
        <v>93</v>
      </c>
      <c r="B99" s="2" t="s">
        <v>93</v>
      </c>
    </row>
    <row r="100">
      <c r="A100" s="2"/>
      <c r="B100" s="2"/>
    </row>
    <row r="101">
      <c r="A101" s="2"/>
      <c r="B101" s="2"/>
    </row>
    <row r="102">
      <c r="A102" s="13">
        <v>44395.0</v>
      </c>
      <c r="B102" s="2"/>
    </row>
    <row r="103">
      <c r="A103" s="4" t="s">
        <v>94</v>
      </c>
      <c r="B103" s="2"/>
    </row>
    <row r="104">
      <c r="A104" s="9" t="str">
        <f>HYPERLINK("https://leetcode.com/problems/best-time-to-buy-and-sell-stock/","best time to buy and sell stock")</f>
        <v>best time to buy and sell stock</v>
      </c>
      <c r="B104" s="21" t="s">
        <v>95</v>
      </c>
    </row>
    <row r="105">
      <c r="A105" s="9" t="str">
        <f>HYPERLINK("https://leetcode.com/problems/best-time-to-buy-and-sell-stock-ii/","best time to buy and sell 2")</f>
        <v>best time to buy and sell 2</v>
      </c>
      <c r="B105" s="21" t="s">
        <v>96</v>
      </c>
    </row>
    <row r="106">
      <c r="A106" s="4" t="s">
        <v>97</v>
      </c>
      <c r="B106" s="2" t="s">
        <v>98</v>
      </c>
    </row>
    <row r="107">
      <c r="A107" s="9" t="str">
        <f>HYPERLINK("https://leetcode.com/problems/best-time-to-buy-and-sell-stock-with-cooldown/","best time to buy and sell with cool down")</f>
        <v>best time to buy and sell with cool down</v>
      </c>
      <c r="B107" s="2" t="s">
        <v>99</v>
      </c>
    </row>
    <row r="108">
      <c r="A108" s="9" t="str">
        <f>HYPERLINK("https://leetcode.com/problems/best-time-to-buy-and-sell-stock-iii/","best time to buy and sell 3")</f>
        <v>best time to buy and sell 3</v>
      </c>
      <c r="B108" s="21" t="s">
        <v>100</v>
      </c>
    </row>
    <row r="109">
      <c r="A109" s="9" t="str">
        <f>HYPERLINK("https://leetcode.com/problems/best-time-to-buy-and-sell-stock-iv/","best time to but and sell 4")</f>
        <v>best time to but and sell 4</v>
      </c>
      <c r="B109" s="2" t="s">
        <v>101</v>
      </c>
    </row>
    <row r="110">
      <c r="A110" s="25" t="s">
        <v>102</v>
      </c>
      <c r="B110" s="21" t="s">
        <v>103</v>
      </c>
    </row>
    <row r="111">
      <c r="A111" s="2"/>
      <c r="B111" s="2"/>
    </row>
    <row r="112">
      <c r="A112" s="2"/>
      <c r="B112" s="2"/>
    </row>
    <row r="113">
      <c r="A113" s="13">
        <v>44399.0</v>
      </c>
      <c r="B113" s="2"/>
    </row>
    <row r="114">
      <c r="A114" s="25" t="str">
        <f>HYPERLINK("https://leetcode.com/problems/burst-balloons/","burst balloons")</f>
        <v>burst balloons</v>
      </c>
      <c r="B114" s="21" t="s">
        <v>104</v>
      </c>
    </row>
    <row r="115">
      <c r="A115" s="25" t="s">
        <v>105</v>
      </c>
      <c r="B115" s="21" t="s">
        <v>106</v>
      </c>
    </row>
    <row r="116">
      <c r="A116" s="20" t="s">
        <v>107</v>
      </c>
      <c r="B116" s="21" t="s">
        <v>107</v>
      </c>
    </row>
    <row r="117">
      <c r="A117" s="25" t="s">
        <v>108</v>
      </c>
      <c r="B117" s="21" t="s">
        <v>109</v>
      </c>
    </row>
    <row r="118">
      <c r="A118" s="25" t="str">
        <f>HYPERLINK("https://leetcode.com/problems/minimum-score-triangulation-of-polygon/","Minimum score triangulation")</f>
        <v>Minimum score triangulation</v>
      </c>
      <c r="B118" s="21" t="s">
        <v>110</v>
      </c>
    </row>
    <row r="119">
      <c r="A119" s="25" t="s">
        <v>111</v>
      </c>
      <c r="B119" s="21" t="s">
        <v>112</v>
      </c>
    </row>
    <row r="120">
      <c r="A120" s="2"/>
      <c r="B120" s="2"/>
    </row>
    <row r="121">
      <c r="A121" s="2"/>
      <c r="B121" s="2"/>
    </row>
    <row r="122">
      <c r="A122" s="13">
        <v>44401.0</v>
      </c>
      <c r="B122" s="2"/>
    </row>
    <row r="123">
      <c r="A123" s="25" t="s">
        <v>113</v>
      </c>
      <c r="B123" s="21" t="s">
        <v>114</v>
      </c>
    </row>
    <row r="124">
      <c r="A124" s="20" t="s">
        <v>115</v>
      </c>
      <c r="B124" s="21" t="s">
        <v>115</v>
      </c>
    </row>
    <row r="125">
      <c r="A125" s="25" t="s">
        <v>116</v>
      </c>
      <c r="B125" s="21" t="s">
        <v>117</v>
      </c>
    </row>
    <row r="126">
      <c r="A126" s="20" t="str">
        <f>HYPERLINK("https://www.geeksforgeeks.org/count-palindromic-subsequence-given-string/","Count all pallindromic subsequence")</f>
        <v>Count all pallindromic subsequence</v>
      </c>
      <c r="B126" s="21"/>
    </row>
    <row r="127">
      <c r="A127" s="20" t="str">
        <f>HYPERLINK("https://leetcode.com/problems/count-different-palindromic-subsequences/","Count distinct pallindromic subsequence")</f>
        <v>Count distinct pallindromic subsequence</v>
      </c>
      <c r="B127" s="21"/>
    </row>
    <row r="128">
      <c r="A128" s="4" t="s">
        <v>118</v>
      </c>
      <c r="B128" s="2"/>
    </row>
    <row r="129">
      <c r="A129" s="25" t="str">
        <f>HYPERLINK("https://www.geeksforgeeks.org/number-subsequences-form-ai-bj-ck/","No. of sequence of type a^i+b^j+c^k")</f>
        <v>No. of sequence of type a^i+b^j+c^k</v>
      </c>
      <c r="B129" s="21" t="s">
        <v>119</v>
      </c>
    </row>
    <row r="130">
      <c r="A130" s="4" t="s">
        <v>120</v>
      </c>
      <c r="B130" s="2" t="s">
        <v>61</v>
      </c>
    </row>
    <row r="131">
      <c r="A131" s="4"/>
      <c r="B131" s="2"/>
    </row>
    <row r="132">
      <c r="A132" s="4"/>
      <c r="B132" s="2"/>
    </row>
    <row r="133">
      <c r="A133" s="10">
        <v>44402.0</v>
      </c>
      <c r="B133" s="2"/>
    </row>
    <row r="134">
      <c r="A134" s="25" t="s">
        <v>121</v>
      </c>
      <c r="B134" s="21" t="s">
        <v>121</v>
      </c>
    </row>
    <row r="135">
      <c r="A135" s="20" t="s">
        <v>122</v>
      </c>
      <c r="B135" s="2"/>
    </row>
    <row r="136">
      <c r="A136" s="20" t="s">
        <v>123</v>
      </c>
      <c r="B136" s="2"/>
    </row>
    <row r="137">
      <c r="A137" s="25" t="s">
        <v>124</v>
      </c>
      <c r="B137" s="2" t="s">
        <v>61</v>
      </c>
    </row>
    <row r="138">
      <c r="A138" s="25" t="s">
        <v>125</v>
      </c>
      <c r="B138" s="2"/>
    </row>
    <row r="139">
      <c r="A139" s="26" t="str">
        <f>HYPERLINK("https://www.geeksforgeeks.org/super-ugly-number-number-whose-prime-factors-given-set/","Super ugly number")</f>
        <v>Super ugly number</v>
      </c>
      <c r="B139" s="21" t="s">
        <v>126</v>
      </c>
    </row>
    <row r="140">
      <c r="A140" s="22" t="s">
        <v>127</v>
      </c>
      <c r="B140" s="2"/>
    </row>
    <row r="141">
      <c r="A141" s="25" t="s">
        <v>128</v>
      </c>
      <c r="B141" s="21" t="s">
        <v>129</v>
      </c>
    </row>
    <row r="142">
      <c r="A142" s="22"/>
      <c r="B142" s="2"/>
    </row>
    <row r="143">
      <c r="A143" s="13">
        <v>44406.0</v>
      </c>
      <c r="B143" s="2"/>
    </row>
    <row r="144">
      <c r="A144" s="25" t="s">
        <v>130</v>
      </c>
      <c r="B144" s="2"/>
    </row>
    <row r="145">
      <c r="A145" s="4" t="s">
        <v>131</v>
      </c>
      <c r="B145" s="2"/>
    </row>
    <row r="146">
      <c r="A146" s="25" t="s">
        <v>132</v>
      </c>
      <c r="B146" s="2"/>
    </row>
    <row r="147">
      <c r="A147" s="4" t="s">
        <v>133</v>
      </c>
      <c r="B147" s="2"/>
    </row>
    <row r="148">
      <c r="A148" s="4" t="s">
        <v>134</v>
      </c>
      <c r="B148" s="2"/>
    </row>
    <row r="149">
      <c r="A149" s="4" t="s">
        <v>135</v>
      </c>
      <c r="B149" s="2" t="s">
        <v>61</v>
      </c>
    </row>
    <row r="150">
      <c r="A150" s="4"/>
      <c r="B150" s="2"/>
    </row>
    <row r="151">
      <c r="A151" s="27">
        <v>44408.0</v>
      </c>
      <c r="B151" s="2"/>
    </row>
    <row r="152">
      <c r="A152" s="4" t="s">
        <v>136</v>
      </c>
      <c r="B152" s="2"/>
    </row>
    <row r="153">
      <c r="A153" s="4" t="s">
        <v>137</v>
      </c>
      <c r="B153" s="2"/>
    </row>
    <row r="154">
      <c r="A154" s="4" t="s">
        <v>138</v>
      </c>
      <c r="B154" s="2"/>
    </row>
    <row r="155">
      <c r="A155" s="4" t="s">
        <v>139</v>
      </c>
      <c r="B155" s="2"/>
    </row>
    <row r="156">
      <c r="A156" s="25" t="str">
        <f>HYPERLINK("https://leetcode.com/problems/scramble-string/","Scramble string")</f>
        <v>Scramble string</v>
      </c>
      <c r="B156" s="2" t="s">
        <v>140</v>
      </c>
    </row>
    <row r="157">
      <c r="A157" s="4" t="s">
        <v>141</v>
      </c>
      <c r="B157" s="2"/>
    </row>
    <row r="158">
      <c r="A158" s="4" t="s">
        <v>142</v>
      </c>
      <c r="B158" s="2" t="s">
        <v>61</v>
      </c>
    </row>
    <row r="159">
      <c r="A159" s="4"/>
      <c r="B159" s="2"/>
    </row>
    <row r="160">
      <c r="A160" s="28" t="s">
        <v>143</v>
      </c>
      <c r="B160" s="2"/>
    </row>
    <row r="161">
      <c r="A161" s="4" t="s">
        <v>144</v>
      </c>
      <c r="B161" s="2"/>
    </row>
    <row r="162">
      <c r="A162" s="4" t="s">
        <v>145</v>
      </c>
      <c r="B162" s="2"/>
    </row>
    <row r="163">
      <c r="A163" s="4" t="s">
        <v>146</v>
      </c>
      <c r="B163" s="2"/>
    </row>
    <row r="164">
      <c r="A164" s="20" t="s">
        <v>147</v>
      </c>
      <c r="B164" s="21" t="s">
        <v>148</v>
      </c>
    </row>
    <row r="165">
      <c r="A165" s="4" t="s">
        <v>149</v>
      </c>
      <c r="B165" s="2" t="s">
        <v>61</v>
      </c>
    </row>
    <row r="166">
      <c r="A166" s="4"/>
      <c r="B166" s="2"/>
    </row>
    <row r="167">
      <c r="A167" s="29" t="s">
        <v>150</v>
      </c>
      <c r="B167" s="2"/>
    </row>
    <row r="168">
      <c r="A168" s="25" t="str">
        <f>HYPERLINK("https://www.codechef.com/problems/FLOW016","Euclidean algorithm")</f>
        <v>Euclidean algorithm</v>
      </c>
      <c r="B168" s="21" t="s">
        <v>151</v>
      </c>
    </row>
    <row r="169">
      <c r="A169" s="25" t="str">
        <f>HYPERLINK("https://onlinejudge.org/index.php?option=com_onlinejudge&amp;Itemid=8&amp;page=show_problem&amp;problem=1045","Extended Euclidean algorithm")</f>
        <v>Extended Euclidean algorithm</v>
      </c>
      <c r="B169" s="21" t="s">
        <v>152</v>
      </c>
    </row>
    <row r="170">
      <c r="A170" s="25" t="str">
        <f>HYPERLINK("https://www.spoj.com/problems/CEQU/","Linear diaophantine equation")</f>
        <v>Linear diaophantine equation</v>
      </c>
      <c r="B170" s="21" t="s">
        <v>153</v>
      </c>
    </row>
    <row r="171">
      <c r="A171" s="25" t="str">
        <f>HYPERLINK("https://www.geeksforgeeks.org/fermats-little-theorem/","Fermat's little theorem")</f>
        <v>Fermat's little theorem</v>
      </c>
      <c r="B171" s="21" t="s">
        <v>154</v>
      </c>
    </row>
    <row r="172">
      <c r="A172" s="25" t="str">
        <f>HYPERLINK("https://www.codechef.com/JULY18A/problems/NMNMX","No min No max")</f>
        <v>No min No max</v>
      </c>
      <c r="B172" s="21" t="s">
        <v>155</v>
      </c>
    </row>
    <row r="173">
      <c r="A173" s="25" t="str">
        <f>HYPERLINK("https://www.spoj.com/problems/DCEPC11B/","Boring factorials")</f>
        <v>Boring factorials</v>
      </c>
      <c r="B173" s="21"/>
    </row>
    <row r="174">
      <c r="A174" s="2"/>
      <c r="B174" s="2"/>
    </row>
    <row r="175">
      <c r="A175" s="30" t="s">
        <v>156</v>
      </c>
      <c r="B175" s="12"/>
    </row>
    <row r="176">
      <c r="A176" s="14" t="s">
        <v>157</v>
      </c>
      <c r="B176" s="12" t="s">
        <v>158</v>
      </c>
    </row>
    <row r="177">
      <c r="A177" s="14" t="s">
        <v>159</v>
      </c>
      <c r="B177" s="12" t="s">
        <v>160</v>
      </c>
    </row>
    <row r="178">
      <c r="A178" s="31" t="s">
        <v>161</v>
      </c>
      <c r="B178" s="12"/>
    </row>
    <row r="179">
      <c r="A179" s="11" t="str">
        <f>HYPERLINK("https://leetcode.com/problems/majority-element/","majority element")</f>
        <v>majority element</v>
      </c>
      <c r="B179" s="12" t="s">
        <v>162</v>
      </c>
    </row>
    <row r="180">
      <c r="A180" s="11" t="str">
        <f>HYPERLINK("https://leetcode.com/problems/majority-element-ii/","majority element 2")</f>
        <v>majority element 2</v>
      </c>
      <c r="B180" s="12" t="s">
        <v>163</v>
      </c>
    </row>
    <row r="181">
      <c r="A181" s="11" t="str">
        <f>HYPERLINK("geeksforgeeks.org/given-an-array-of-of-size-n-finds-all-the-elements-that-appear-more-than-nk-times/","majority element general")</f>
        <v>majority element general</v>
      </c>
      <c r="B181" s="12" t="s">
        <v>164</v>
      </c>
    </row>
    <row r="182">
      <c r="A182" s="14" t="s">
        <v>165</v>
      </c>
      <c r="B182" s="12" t="s">
        <v>166</v>
      </c>
    </row>
    <row r="183">
      <c r="A183" s="14" t="str">
        <f>HYPERLINK("https://leetcode.com/problems/maximum-product-of-three-numbers/","max product of 3 numbers")</f>
        <v>max product of 3 numbers</v>
      </c>
      <c r="B183" s="12" t="s">
        <v>167</v>
      </c>
    </row>
    <row r="184">
      <c r="A184" s="31" t="str">
        <f>HYPERLINK("https://leetcode.com/problems/max-chunks-to-make-sorted/","Max chunks to make sorted")</f>
        <v>Max chunks to make sorted</v>
      </c>
      <c r="B184" s="12" t="s">
        <v>168</v>
      </c>
    </row>
    <row r="185">
      <c r="A185" s="32" t="s">
        <v>169</v>
      </c>
      <c r="B185" s="12" t="s">
        <v>170</v>
      </c>
    </row>
    <row r="186">
      <c r="A186" s="2"/>
      <c r="B186" s="2"/>
    </row>
    <row r="187">
      <c r="A187" s="33">
        <v>44416.0</v>
      </c>
      <c r="B187" s="12"/>
    </row>
    <row r="188">
      <c r="A188" s="32" t="str">
        <f>HYPERLINK("https://leetcode.com/problems/number-of-subarrays-with-bounded-maximum/","number of subarrays with bounded maximum")</f>
        <v>number of subarrays with bounded maximum</v>
      </c>
      <c r="B188" s="12" t="s">
        <v>171</v>
      </c>
    </row>
    <row r="189">
      <c r="A189" s="11" t="s">
        <v>172</v>
      </c>
      <c r="B189" s="12" t="s">
        <v>172</v>
      </c>
    </row>
    <row r="190">
      <c r="A190" s="14" t="str">
        <f>HYPERLINK("https://leetcode.com/problems/largest-number-at-least-twice-of-others/","largest number atleast twice of others")</f>
        <v>largest number atleast twice of others</v>
      </c>
      <c r="B190" s="12" t="s">
        <v>173</v>
      </c>
    </row>
    <row r="191">
      <c r="A191" s="14" t="s">
        <v>174</v>
      </c>
      <c r="B191" s="12" t="s">
        <v>175</v>
      </c>
    </row>
    <row r="192">
      <c r="A192" s="9" t="str">
        <f>HYPERLINK("https://leetcode.com/problems/first-missing-positive/","First missing positive")</f>
        <v>First missing positive</v>
      </c>
      <c r="B192" s="21" t="s">
        <v>176</v>
      </c>
    </row>
    <row r="193">
      <c r="A193" s="32" t="str">
        <f>HYPERLINK("https://leetcode.com/problems/maximize-distance-to-closest-person/","maximize distance to closest person")</f>
        <v>maximize distance to closest person</v>
      </c>
      <c r="B193" s="12" t="s">
        <v>177</v>
      </c>
    </row>
    <row r="194">
      <c r="A194" s="11" t="str">
        <f>HYPERLINK("https://leetcode.com/problems/reverse-vowels-of-a-string/","Reverse vowels of a string")</f>
        <v>Reverse vowels of a string</v>
      </c>
      <c r="B194" s="12" t="s">
        <v>178</v>
      </c>
    </row>
    <row r="195">
      <c r="A195" s="11" t="s">
        <v>179</v>
      </c>
      <c r="B195" s="12" t="s">
        <v>180</v>
      </c>
    </row>
    <row r="196">
      <c r="A196" s="11" t="str">
        <f>HYPERLINK("https://leetcode.com/problems/best-meeting-point/","best meeting points")</f>
        <v>best meeting points</v>
      </c>
      <c r="B196" s="12" t="s">
        <v>181</v>
      </c>
    </row>
    <row r="197">
      <c r="A197" s="11" t="s">
        <v>182</v>
      </c>
      <c r="B197" s="12" t="s">
        <v>31</v>
      </c>
    </row>
    <row r="198">
      <c r="A198" s="11"/>
      <c r="B198" s="12"/>
    </row>
    <row r="199">
      <c r="A199" s="34">
        <v>44420.0</v>
      </c>
      <c r="B199" s="12"/>
    </row>
    <row r="200">
      <c r="A200" s="35" t="str">
        <f>HYPERLINK("https://www.geeksforgeeks.org/segregate-0s-and-1s-in-an-array-by-traversing-array-once/","Segregate 0 and 1")</f>
        <v>Segregate 0 and 1</v>
      </c>
      <c r="B200" s="12" t="s">
        <v>183</v>
      </c>
    </row>
    <row r="201">
      <c r="A201" s="36" t="s">
        <v>184</v>
      </c>
      <c r="B201" s="12" t="s">
        <v>185</v>
      </c>
    </row>
    <row r="202">
      <c r="A202" s="32" t="s">
        <v>186</v>
      </c>
      <c r="B202" s="12" t="s">
        <v>187</v>
      </c>
    </row>
    <row r="203">
      <c r="A203" s="14" t="s">
        <v>188</v>
      </c>
      <c r="B203" s="12" t="s">
        <v>189</v>
      </c>
    </row>
    <row r="204">
      <c r="A204" s="14" t="str">
        <f>HYPERLINK("https://www.geeksforgeeks.org/sieve-of-eratosthenes/","Sieve of Eratosthenes")</f>
        <v>Sieve of Eratosthenes</v>
      </c>
      <c r="B204" s="12" t="s">
        <v>190</v>
      </c>
    </row>
    <row r="205">
      <c r="A205" s="14" t="str">
        <f>HYPERLINK("https://www.spoj.com/problems/PRIME1/cstart=10","Segmented sieve")</f>
        <v>Segmented sieve</v>
      </c>
      <c r="B205" s="12" t="s">
        <v>191</v>
      </c>
    </row>
    <row r="206">
      <c r="A206" s="14" t="str">
        <f>HYPERLINK("https://www.geeksforgeeks.org/given-an-array-a-and-a-number-x-check-for-pair-in-a-with-sum-as-x/","Two Sum")</f>
        <v>Two Sum</v>
      </c>
      <c r="B206" s="12" t="s">
        <v>192</v>
      </c>
    </row>
    <row r="207">
      <c r="A207" s="14" t="str">
        <f>HYPERLINK("https://www.geeksforgeeks.org/find-a-pair-with-the-given-difference/","Two Difference")</f>
        <v>Two Difference</v>
      </c>
      <c r="B207" s="12" t="s">
        <v>193</v>
      </c>
    </row>
    <row r="208">
      <c r="A208" s="14" t="s">
        <v>194</v>
      </c>
      <c r="B208" s="12" t="s">
        <v>195</v>
      </c>
    </row>
    <row r="209">
      <c r="A209" s="14" t="str">
        <f>HYPERLINK("https://www.geeksforgeeks.org/find-the-number-of-jumps-to-reach-x-in-the-number-line-from-zero/","MIn Jump required with +i or -i allowed")</f>
        <v>MIn Jump required with +i or -i allowed</v>
      </c>
      <c r="B209" s="12" t="s">
        <v>196</v>
      </c>
    </row>
    <row r="210">
      <c r="A210" s="4" t="s">
        <v>197</v>
      </c>
      <c r="B210" s="37" t="s">
        <v>198</v>
      </c>
    </row>
    <row r="211">
      <c r="A211" s="4" t="s">
        <v>199</v>
      </c>
      <c r="B211" s="2" t="s">
        <v>198</v>
      </c>
    </row>
    <row r="212">
      <c r="A212" s="2"/>
      <c r="B212" s="2"/>
    </row>
    <row r="213">
      <c r="A213" s="38">
        <v>44422.0</v>
      </c>
      <c r="B213" s="2"/>
    </row>
    <row r="214">
      <c r="A214" s="11" t="str">
        <f>HYPERLINK("https://leetcode.com/problems/consecutive-numbers-sum/","consecutive number sum")</f>
        <v>consecutive number sum</v>
      </c>
      <c r="B214" s="39" t="s">
        <v>200</v>
      </c>
    </row>
    <row r="215">
      <c r="A215" s="35" t="str">
        <f>HYPERLINK("https://leetcode.com/problems/partition-labels/","partition labels")</f>
        <v>partition labels</v>
      </c>
      <c r="B215" s="12" t="s">
        <v>201</v>
      </c>
    </row>
    <row r="216">
      <c r="A216" s="35" t="str">
        <f>HYPERLINK("https://leetcode.com/problems/partition-array-into-disjoint-intervals/","partition array into disjoint intervals")</f>
        <v>partition array into disjoint intervals</v>
      </c>
      <c r="B216" s="12" t="s">
        <v>202</v>
      </c>
    </row>
    <row r="217">
      <c r="A217" s="40" t="str">
        <f>HYPERLINK("https://www.codechef.com/SNCKPE19/problems/BUDDYNIM","Buddy nim")</f>
        <v>Buddy nim</v>
      </c>
      <c r="B217" s="39" t="s">
        <v>203</v>
      </c>
    </row>
    <row r="218">
      <c r="A218" s="19" t="str">
        <f>HYPERLINK("https://leetcode.com/problems/minimum-domino-rotations-for-equal-row/","minimum domino rotation for equal row")</f>
        <v>minimum domino rotation for equal row</v>
      </c>
      <c r="B218" s="12" t="s">
        <v>204</v>
      </c>
    </row>
    <row r="219">
      <c r="A219" s="11" t="s">
        <v>205</v>
      </c>
      <c r="B219" s="12" t="s">
        <v>205</v>
      </c>
    </row>
    <row r="220">
      <c r="A220" s="4" t="str">
        <f>HYPERLINK("https://leetcode.com/problems/rotate-image/","rotate image")</f>
        <v>rotate image</v>
      </c>
      <c r="B220" s="2" t="s">
        <v>206</v>
      </c>
    </row>
    <row r="221">
      <c r="A221" s="9" t="str">
        <f>HYPERLINK("https://leetcode.com/problems/push-dominoes/","push dominoes")</f>
        <v>push dominoes</v>
      </c>
      <c r="B221" s="2" t="s">
        <v>207</v>
      </c>
    </row>
    <row r="222">
      <c r="A222" s="7"/>
      <c r="B222" s="2"/>
    </row>
    <row r="223">
      <c r="A223" s="41">
        <v>44428.0</v>
      </c>
      <c r="B223" s="2"/>
    </row>
    <row r="224">
      <c r="A224" s="19" t="str">
        <f>HYPERLINK("https://leetcode.com/problems/multiply-strings/","multiply strings")</f>
        <v>multiply strings</v>
      </c>
      <c r="B224" s="2" t="s">
        <v>208</v>
      </c>
    </row>
    <row r="225">
      <c r="A225" s="4" t="str">
        <f>HYPERLINK("https://leetcode.com/problems/smallest-range-covering-elements-from-k-lists/","smallest range from k lists")</f>
        <v>smallest range from k lists</v>
      </c>
      <c r="B225" s="21" t="s">
        <v>209</v>
      </c>
    </row>
    <row r="226">
      <c r="A226" s="19" t="str">
        <f>HYPERLINK("https://leetcode.com/problems/maximum-product-subarray/","maximum product subarray")</f>
        <v>maximum product subarray</v>
      </c>
      <c r="B226" s="2" t="s">
        <v>210</v>
      </c>
    </row>
    <row r="227">
      <c r="A227" s="42" t="str">
        <f>HYPERLINK("https://leetcode.com/problems/valid-palindrome-ii/","valid pallindrome 2")</f>
        <v>valid pallindrome 2</v>
      </c>
      <c r="B227" s="2" t="s">
        <v>211</v>
      </c>
    </row>
    <row r="228">
      <c r="A228" s="4" t="s">
        <v>212</v>
      </c>
      <c r="B228" s="12"/>
    </row>
    <row r="229">
      <c r="A229" s="32" t="s">
        <v>213</v>
      </c>
      <c r="B229" s="12" t="s">
        <v>214</v>
      </c>
    </row>
    <row r="230">
      <c r="A230" s="19" t="str">
        <f>HYPERLINK("https://leetcode.com/problems/max-consecutive-ones-iii/","max consecutive ones 3")</f>
        <v>max consecutive ones 3</v>
      </c>
      <c r="B230" s="2" t="s">
        <v>215</v>
      </c>
    </row>
    <row r="231">
      <c r="A231" s="4" t="str">
        <f>HYPERLINK("https://www.geeksforgeeks.org/maximum-sum-of-smallest-and-second-smallest-in-an-array/","Maximum sum of smallest and second smallest")</f>
        <v>Maximum sum of smallest and second smallest</v>
      </c>
      <c r="B231" s="21" t="s">
        <v>216</v>
      </c>
    </row>
    <row r="232">
      <c r="A232" s="4" t="s">
        <v>217</v>
      </c>
      <c r="B232" s="39" t="s">
        <v>218</v>
      </c>
    </row>
    <row r="233">
      <c r="A233" s="14" t="str">
        <f>HYPERLINK("https://www.geeksforgeeks.org/minimum-number-platforms-required-railwaybus-station/","Min No. of Platform")</f>
        <v>Min No. of Platform</v>
      </c>
      <c r="B233" s="12" t="s">
        <v>219</v>
      </c>
    </row>
    <row r="234">
      <c r="A234" s="14"/>
      <c r="B234" s="12"/>
    </row>
    <row r="235">
      <c r="A235" s="34">
        <v>44429.0</v>
      </c>
      <c r="B235" s="12"/>
    </row>
    <row r="236">
      <c r="A236" s="11" t="s">
        <v>138</v>
      </c>
      <c r="B236" s="12"/>
    </row>
    <row r="237">
      <c r="A237" s="14" t="s">
        <v>220</v>
      </c>
      <c r="B237" s="12" t="s">
        <v>221</v>
      </c>
    </row>
    <row r="238">
      <c r="A238" s="11" t="s">
        <v>222</v>
      </c>
      <c r="B238" s="12"/>
    </row>
    <row r="239">
      <c r="A239" s="31" t="s">
        <v>223</v>
      </c>
      <c r="B239" s="39" t="s">
        <v>223</v>
      </c>
    </row>
    <row r="240">
      <c r="A240" s="11" t="s">
        <v>224</v>
      </c>
      <c r="B240" s="12" t="s">
        <v>225</v>
      </c>
    </row>
    <row r="241">
      <c r="A241" s="25" t="s">
        <v>226</v>
      </c>
      <c r="B241" s="21" t="s">
        <v>226</v>
      </c>
    </row>
    <row r="242">
      <c r="A242" s="25" t="str">
        <f>HYPERLINK("https://www.codechef.com/COOK103B/problems/SECPASS","chef and secret password")</f>
        <v>chef and secret password</v>
      </c>
      <c r="B242" s="21" t="s">
        <v>227</v>
      </c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43" t="s">
        <v>228</v>
      </c>
      <c r="B246" s="12"/>
    </row>
    <row r="247">
      <c r="A247" s="31" t="s">
        <v>229</v>
      </c>
      <c r="B247" s="12" t="s">
        <v>229</v>
      </c>
    </row>
    <row r="248">
      <c r="A248" s="44" t="s">
        <v>230</v>
      </c>
      <c r="B248" s="12" t="s">
        <v>230</v>
      </c>
    </row>
    <row r="249">
      <c r="A249" s="25" t="s">
        <v>231</v>
      </c>
      <c r="B249" s="21" t="s">
        <v>232</v>
      </c>
    </row>
    <row r="250">
      <c r="A250" s="25" t="s">
        <v>233</v>
      </c>
      <c r="B250" s="21" t="s">
        <v>234</v>
      </c>
    </row>
    <row r="251">
      <c r="A251" s="25" t="s">
        <v>235</v>
      </c>
      <c r="B251" s="21" t="s">
        <v>236</v>
      </c>
    </row>
    <row r="252">
      <c r="A252" s="25" t="s">
        <v>237</v>
      </c>
      <c r="B252" s="21" t="s">
        <v>237</v>
      </c>
    </row>
    <row r="253">
      <c r="A253" s="42" t="str">
        <f>HYPERLINK("https://leetcode.com/problems/maximum-sum-of-two-non-overlapping-subarrays/","max sum of two non overlapping subarrays")</f>
        <v>max sum of two non overlapping subarrays</v>
      </c>
      <c r="B253" s="2" t="s">
        <v>238</v>
      </c>
    </row>
    <row r="254">
      <c r="A254" s="2"/>
      <c r="B254" s="2"/>
    </row>
    <row r="255">
      <c r="A255" s="2"/>
      <c r="B255" s="2"/>
    </row>
    <row r="256">
      <c r="A256" s="1" t="s">
        <v>239</v>
      </c>
      <c r="B256" s="2"/>
    </row>
    <row r="257">
      <c r="A257" s="25" t="str">
        <f>HYPERLINK("https://www.geeksforgeeks.org/next-greater-element/","Next Greater Element on right")</f>
        <v>Next Greater Element on right</v>
      </c>
      <c r="B257" s="21" t="s">
        <v>240</v>
      </c>
    </row>
    <row r="258">
      <c r="A258" s="25" t="str">
        <f>HYPERLINK("https://leetcode.com/problems/next-greater-element-ii/","Next Greater Element 2")</f>
        <v>Next Greater Element 2</v>
      </c>
      <c r="B258" s="21" t="s">
        <v>241</v>
      </c>
    </row>
    <row r="259">
      <c r="A259" s="25" t="str">
        <f>HYPERLINK("https://leetcode.com/problems/daily-temperatures/","Daily Temperatures")</f>
        <v>Daily Temperatures</v>
      </c>
      <c r="B259" s="21" t="s">
        <v>242</v>
      </c>
    </row>
    <row r="260">
      <c r="A260" s="25" t="str">
        <f>HYPERLINK("https://www.geeksforgeeks.org/the-stock-span-problem/","Stock Span Problem")</f>
        <v>Stock Span Problem</v>
      </c>
      <c r="B260" s="21" t="s">
        <v>243</v>
      </c>
    </row>
    <row r="261">
      <c r="A261" s="25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261" s="21" t="s">
        <v>244</v>
      </c>
    </row>
    <row r="262">
      <c r="A262" s="25" t="str">
        <f>HYPERLINK("https://leetcode.com/problems/largest-rectangle-in-histogram/","Largest Rectangular Area Histogram")</f>
        <v>Largest Rectangular Area Histogram</v>
      </c>
      <c r="B262" s="21" t="s">
        <v>245</v>
      </c>
    </row>
    <row r="263">
      <c r="A263" s="25"/>
      <c r="B263" s="21" t="s">
        <v>246</v>
      </c>
    </row>
    <row r="264">
      <c r="A264" s="25" t="str">
        <f>HYPERLINK("https://leetcode.com/problems/asteroid-collision/","Asteroid Collision")</f>
        <v>Asteroid Collision</v>
      </c>
      <c r="B264" s="21" t="s">
        <v>247</v>
      </c>
    </row>
    <row r="265">
      <c r="A265" s="4" t="str">
        <f>HYPERLINK("https://leetcode.com/problems/validate-stack-sequences/","Validate Stack")</f>
        <v>Validate Stack</v>
      </c>
      <c r="B265" s="2" t="s">
        <v>248</v>
      </c>
    </row>
    <row r="266">
      <c r="A266" s="25" t="str">
        <f>HYPERLINK("https://leetcode.com/problems/remove-k-digits/","Remove K digits From number")</f>
        <v>Remove K digits From number</v>
      </c>
      <c r="B266" s="21" t="s">
        <v>249</v>
      </c>
    </row>
    <row r="267">
      <c r="A267" s="2"/>
      <c r="B267" s="2"/>
    </row>
    <row r="268">
      <c r="A268" s="2"/>
      <c r="B268" s="2"/>
    </row>
    <row r="269">
      <c r="A269" s="28" t="s">
        <v>250</v>
      </c>
      <c r="B269" s="2"/>
    </row>
    <row r="270">
      <c r="A270" s="25" t="str">
        <f>HYPERLINK("https://leetcode.com/problems/valid-parentheses/","Valid Parentheses")</f>
        <v>Valid Parentheses</v>
      </c>
      <c r="B270" s="21" t="s">
        <v>251</v>
      </c>
    </row>
    <row r="271">
      <c r="A271" s="25" t="str">
        <f>HYPERLINK("https://www.geeksforgeeks.org/length-of-the-longest-valid-substring/","Length of longest valid substring")</f>
        <v>Length of longest valid substring</v>
      </c>
      <c r="B271" s="21" t="s">
        <v>252</v>
      </c>
    </row>
    <row r="272">
      <c r="A272" s="25" t="str">
        <f>HYPERLINK("https://www.geeksforgeeks.org/find-expression-duplicate-parenthesis-not/","Count of duplicate Parentheses")</f>
        <v>Count of duplicate Parentheses</v>
      </c>
      <c r="B272" s="21" t="s">
        <v>253</v>
      </c>
    </row>
    <row r="273">
      <c r="A273" s="25" t="str">
        <f>HYPERLINK("https://www.geeksforgeeks.org/minimum-number-of-bracket-reversals-needed-to-make-an-expression-balanced/","Minimum Number of bracket reversal")</f>
        <v>Minimum Number of bracket reversal</v>
      </c>
      <c r="B273" s="21" t="s">
        <v>254</v>
      </c>
    </row>
    <row r="274">
      <c r="A274" s="25" t="str">
        <f>HYPERLINK("https://leetcode.com/problems/minimum-add-to-make-parentheses-valid/","Minimum Add To make Parentheses Valid")</f>
        <v>Minimum Add To make Parentheses Valid</v>
      </c>
      <c r="B274" s="21" t="s">
        <v>255</v>
      </c>
    </row>
    <row r="275">
      <c r="A275" s="39" t="s">
        <v>256</v>
      </c>
      <c r="B275" s="39"/>
    </row>
    <row r="276">
      <c r="A276" s="16" t="str">
        <f>HYPERLINK("https://leetcode.com/problems/maximum-frequency-stack/","max frequency stack")</f>
        <v>max frequency stack</v>
      </c>
      <c r="B276" s="12" t="s">
        <v>257</v>
      </c>
    </row>
    <row r="277">
      <c r="A277" s="4" t="str">
        <f>HYPERLINK("https://leetcode.com/problems/min-stack/","Min Stack")</f>
        <v>Min Stack</v>
      </c>
      <c r="B277" s="2" t="s">
        <v>258</v>
      </c>
    </row>
    <row r="278">
      <c r="A278" s="45" t="str">
        <f>HYPERLINK("https://www.geeksforgeeks.org/efficiently-implement-k-stacks-single-array/","K stacks in a single array")</f>
        <v>K stacks in a single array</v>
      </c>
      <c r="B278" s="2" t="s">
        <v>259</v>
      </c>
    </row>
    <row r="279">
      <c r="A279" s="4" t="s">
        <v>260</v>
      </c>
      <c r="B279" s="2" t="s">
        <v>261</v>
      </c>
    </row>
    <row r="280">
      <c r="A280" s="4"/>
      <c r="B280" s="2"/>
    </row>
    <row r="281">
      <c r="A281" s="28" t="s">
        <v>262</v>
      </c>
      <c r="B281" s="2"/>
    </row>
    <row r="282">
      <c r="A282" s="4" t="s">
        <v>263</v>
      </c>
      <c r="B282" s="2" t="s">
        <v>264</v>
      </c>
    </row>
    <row r="283">
      <c r="A283" s="2" t="s">
        <v>265</v>
      </c>
      <c r="B283" s="2"/>
    </row>
    <row r="284">
      <c r="A284" s="4" t="str">
        <f>HYPERLINK("https://leetcode.com/problems/gas-station/","Gas Station")</f>
        <v>Gas Station</v>
      </c>
      <c r="B284" s="2" t="s">
        <v>266</v>
      </c>
    </row>
    <row r="285">
      <c r="A285" s="25" t="str">
        <f>HYPERLINK("https://leetcode.com/problems/car-fleet/","Car fleet")</f>
        <v>Car fleet</v>
      </c>
      <c r="B285" s="21" t="s">
        <v>267</v>
      </c>
    </row>
    <row r="286">
      <c r="A286" s="25" t="s">
        <v>268</v>
      </c>
      <c r="B286" s="46" t="s">
        <v>269</v>
      </c>
    </row>
    <row r="287">
      <c r="A287" s="25" t="s">
        <v>270</v>
      </c>
      <c r="B287" s="21"/>
    </row>
    <row r="288">
      <c r="A288" s="25" t="s">
        <v>271</v>
      </c>
      <c r="B288" s="21"/>
    </row>
    <row r="289">
      <c r="A289" s="25" t="s">
        <v>272</v>
      </c>
      <c r="B289" s="39" t="s">
        <v>273</v>
      </c>
    </row>
    <row r="290">
      <c r="A290" s="31" t="s">
        <v>274</v>
      </c>
      <c r="B290" s="39" t="s">
        <v>275</v>
      </c>
    </row>
    <row r="291">
      <c r="A291" s="25" t="str">
        <f>HYPERLINK("https://leetcode.com/problems/backspace-string-compare/","Backspace String Compare")</f>
        <v>Backspace String Compare</v>
      </c>
      <c r="B291" s="21" t="s">
        <v>276</v>
      </c>
    </row>
    <row r="292">
      <c r="A292" s="2"/>
      <c r="B292" s="2"/>
    </row>
    <row r="293">
      <c r="A293" s="2"/>
      <c r="B293" s="2"/>
    </row>
    <row r="294">
      <c r="A294" s="1" t="s">
        <v>277</v>
      </c>
      <c r="B294" s="2"/>
    </row>
    <row r="295">
      <c r="A295" s="4" t="str">
        <f>HYPERLINK("https://leetcode.com/problems/reverse-linked-list/","reverse LinkedList")</f>
        <v>reverse LinkedList</v>
      </c>
      <c r="B295" s="2" t="s">
        <v>278</v>
      </c>
    </row>
    <row r="296">
      <c r="A296" s="4" t="str">
        <f>HYPERLINK("https://www.geeksforgeeks.org/write-a-c-function-to-print-the-middle-of-the-linked-list/","Find the middle element")</f>
        <v>Find the middle element</v>
      </c>
      <c r="B296" s="2" t="s">
        <v>279</v>
      </c>
    </row>
    <row r="297">
      <c r="A297" s="4" t="str">
        <f>HYPERLINK("https://www.geeksforgeeks.org/detect-loop-in-a-linked-list/","Floyd cycle")</f>
        <v>Floyd cycle</v>
      </c>
      <c r="B297" s="2" t="s">
        <v>280</v>
      </c>
    </row>
    <row r="298">
      <c r="A298" s="4" t="str">
        <f>HYPERLINK("https://www.geeksforgeeks.org/a-linked-list-with-next-and-arbit-pointer/","Clone a linkedlist")</f>
        <v>Clone a linkedlist</v>
      </c>
      <c r="B298" s="2" t="s">
        <v>281</v>
      </c>
    </row>
    <row r="299">
      <c r="A299" s="4" t="s">
        <v>282</v>
      </c>
      <c r="B299" s="2" t="s">
        <v>283</v>
      </c>
    </row>
    <row r="300">
      <c r="A300" s="25" t="s">
        <v>284</v>
      </c>
      <c r="B300" s="21" t="s">
        <v>285</v>
      </c>
    </row>
    <row r="301">
      <c r="A301" s="4" t="str">
        <f>HYPERLINK("https://leetcode.com/problems/lru-cache/","LRU Cache")</f>
        <v>LRU Cache</v>
      </c>
      <c r="B301" s="2" t="s">
        <v>286</v>
      </c>
    </row>
    <row r="302">
      <c r="A302" s="25" t="s">
        <v>287</v>
      </c>
      <c r="B302" s="21" t="s">
        <v>288</v>
      </c>
    </row>
    <row r="303">
      <c r="A303" s="2"/>
      <c r="B303" s="2"/>
    </row>
    <row r="304">
      <c r="A304" s="2"/>
      <c r="B304" s="2"/>
    </row>
    <row r="305">
      <c r="A305" s="47" t="s">
        <v>289</v>
      </c>
      <c r="B305" s="21"/>
    </row>
    <row r="306">
      <c r="A306" s="25" t="s">
        <v>290</v>
      </c>
      <c r="B306" s="21"/>
    </row>
    <row r="307">
      <c r="A307" s="25" t="s">
        <v>291</v>
      </c>
      <c r="B307" s="21"/>
    </row>
    <row r="308">
      <c r="A308" s="25" t="s">
        <v>292</v>
      </c>
      <c r="B308" s="21"/>
    </row>
    <row r="309">
      <c r="A309" s="25" t="s">
        <v>293</v>
      </c>
      <c r="B309" s="21"/>
    </row>
    <row r="310">
      <c r="A310" s="25" t="s">
        <v>294</v>
      </c>
      <c r="B310" s="21"/>
    </row>
    <row r="311">
      <c r="A311" s="25"/>
      <c r="B311" s="21"/>
    </row>
    <row r="312">
      <c r="A312" s="25" t="s">
        <v>295</v>
      </c>
      <c r="B312" s="21"/>
    </row>
    <row r="313">
      <c r="A313" s="2"/>
      <c r="B313" s="2"/>
    </row>
    <row r="314">
      <c r="A314" s="2"/>
      <c r="B314" s="2"/>
    </row>
    <row r="315">
      <c r="A315" s="1" t="s">
        <v>296</v>
      </c>
      <c r="B315" s="2"/>
    </row>
    <row r="316">
      <c r="A316" s="4" t="s">
        <v>297</v>
      </c>
      <c r="B316" s="2"/>
    </row>
    <row r="317">
      <c r="A317" s="4" t="s">
        <v>298</v>
      </c>
      <c r="B317" s="2"/>
    </row>
    <row r="318">
      <c r="A318" s="4" t="s">
        <v>299</v>
      </c>
      <c r="B318" s="2"/>
    </row>
    <row r="319">
      <c r="A319" s="4" t="s">
        <v>300</v>
      </c>
      <c r="B319" s="2"/>
    </row>
    <row r="320">
      <c r="A320" s="4" t="s">
        <v>301</v>
      </c>
      <c r="B320" s="2"/>
    </row>
    <row r="321">
      <c r="A321" s="4" t="s">
        <v>302</v>
      </c>
      <c r="B321" s="2"/>
    </row>
    <row r="322">
      <c r="A322" s="4" t="s">
        <v>303</v>
      </c>
      <c r="B322" s="2"/>
    </row>
    <row r="323">
      <c r="A323" s="4" t="s">
        <v>304</v>
      </c>
      <c r="B323" s="2"/>
    </row>
    <row r="324">
      <c r="A324" s="4" t="s">
        <v>305</v>
      </c>
      <c r="B324" s="2"/>
    </row>
    <row r="325">
      <c r="A325" s="4" t="s">
        <v>306</v>
      </c>
      <c r="B325" s="2"/>
    </row>
    <row r="326">
      <c r="A326" s="2"/>
      <c r="B326" s="2"/>
    </row>
    <row r="327">
      <c r="A327" s="2"/>
      <c r="B327" s="2"/>
    </row>
    <row r="328">
      <c r="A328" s="48" t="s">
        <v>307</v>
      </c>
      <c r="B328" s="21"/>
    </row>
    <row r="329">
      <c r="A329" s="25" t="s">
        <v>308</v>
      </c>
      <c r="B329" s="21"/>
    </row>
    <row r="330">
      <c r="A330" s="25" t="s">
        <v>309</v>
      </c>
      <c r="B330" s="21"/>
    </row>
    <row r="331">
      <c r="A331" s="25" t="s">
        <v>310</v>
      </c>
      <c r="B331" s="21" t="s">
        <v>61</v>
      </c>
    </row>
    <row r="332">
      <c r="A332" s="25" t="s">
        <v>311</v>
      </c>
      <c r="B332" s="21"/>
    </row>
    <row r="333">
      <c r="A333" s="25" t="s">
        <v>312</v>
      </c>
      <c r="B333" s="21"/>
    </row>
    <row r="334">
      <c r="A334" s="25" t="s">
        <v>313</v>
      </c>
      <c r="B334" s="21"/>
    </row>
    <row r="335">
      <c r="A335" s="2"/>
      <c r="B335" s="2"/>
    </row>
    <row r="336">
      <c r="A336" s="2"/>
      <c r="B336" s="2"/>
    </row>
    <row r="337">
      <c r="A337" s="1" t="s">
        <v>314</v>
      </c>
      <c r="B337" s="2"/>
    </row>
    <row r="338">
      <c r="A338" s="4" t="str">
        <f>HYPERLINK("https://leetcode.com/problems/binary-tree-preorder-traversal/","Preorder Traversal")</f>
        <v>Preorder Traversal</v>
      </c>
      <c r="B338" s="2" t="s">
        <v>315</v>
      </c>
    </row>
    <row r="339">
      <c r="A339" s="4" t="str">
        <f>HYPERLINK("https://leetcode.com/problems/binary-tree-inorder-traversal/","Inorder Traversal")</f>
        <v>Inorder Traversal</v>
      </c>
      <c r="B339" s="2" t="s">
        <v>316</v>
      </c>
    </row>
    <row r="340">
      <c r="A340" s="4" t="str">
        <f>HYPERLINK("https://leetcode.com/problems/binary-tree-postorder-traversal/","Postorder Traversal")</f>
        <v>Postorder Traversal</v>
      </c>
      <c r="B340" s="2" t="s">
        <v>317</v>
      </c>
    </row>
    <row r="341">
      <c r="A341" s="4" t="str">
        <f>HYPERLINK("https://leetcode.com/problems/binary-tree-level-order-traversal/","Binary Tree Level Order")</f>
        <v>Binary Tree Level Order</v>
      </c>
      <c r="B341" s="2" t="s">
        <v>318</v>
      </c>
    </row>
    <row r="342">
      <c r="A342" s="45" t="str">
        <f>HYPERLINK("https://leetcode.com/problems/binary-search-tree-to-greater-sum-tree/","Binary search tree to greater sum")</f>
        <v>Binary search tree to greater sum</v>
      </c>
      <c r="B342" s="2" t="s">
        <v>319</v>
      </c>
    </row>
    <row r="343">
      <c r="A343" s="45" t="s">
        <v>320</v>
      </c>
      <c r="B343" s="2" t="s">
        <v>320</v>
      </c>
    </row>
    <row r="344">
      <c r="A344" s="4" t="str">
        <f>HYPERLINK("https://leetcode.com/problems/binary-tree-right-side-view/","right side view")</f>
        <v>right side view</v>
      </c>
      <c r="B344" s="2" t="s">
        <v>321</v>
      </c>
    </row>
    <row r="345">
      <c r="A345" s="4" t="str">
        <f>HYPERLINK("https://practice.geeksforgeeks.org/problems/left-view-of-binary-tree/1","Left View")</f>
        <v>Left View</v>
      </c>
      <c r="B345" s="2" t="s">
        <v>322</v>
      </c>
    </row>
    <row r="346">
      <c r="A346" s="4" t="s">
        <v>323</v>
      </c>
      <c r="B346" s="2" t="s">
        <v>324</v>
      </c>
    </row>
    <row r="347">
      <c r="A347" s="4" t="str">
        <f>HYPERLINK("https://practice.geeksforgeeks.org/problems/bottom-view-of-binary-tree/1","Bottom View")</f>
        <v>Bottom View</v>
      </c>
      <c r="B347" s="2" t="s">
        <v>325</v>
      </c>
    </row>
    <row r="348">
      <c r="A348" s="4" t="str">
        <f>HYPERLINK("https://leetcode.com/problems/vertical-order-traversal-of-a-binary-tree/","Vertical order")</f>
        <v>Vertical order</v>
      </c>
      <c r="B348" s="2" t="s">
        <v>326</v>
      </c>
    </row>
    <row r="349">
      <c r="A349" s="4" t="s">
        <v>327</v>
      </c>
      <c r="B349" s="2" t="s">
        <v>327</v>
      </c>
    </row>
    <row r="350">
      <c r="A350" s="4" t="s">
        <v>328</v>
      </c>
      <c r="B350" s="2" t="s">
        <v>329</v>
      </c>
    </row>
    <row r="351">
      <c r="A351" s="4" t="str">
        <f>HYPERLINK("https://www.geeksforgeeks.org/diagonal-traversal-of-binary-tree/","Diagonal Traversal")</f>
        <v>Diagonal Traversal</v>
      </c>
      <c r="B351" s="2" t="s">
        <v>330</v>
      </c>
    </row>
    <row r="352">
      <c r="A352" s="4"/>
      <c r="B352" s="2"/>
    </row>
    <row r="353">
      <c r="A353" s="49" t="s">
        <v>331</v>
      </c>
      <c r="B353" s="2"/>
    </row>
    <row r="354">
      <c r="A354" s="4" t="s">
        <v>332</v>
      </c>
      <c r="B354" s="2" t="s">
        <v>333</v>
      </c>
    </row>
    <row r="355">
      <c r="A355" s="4" t="s">
        <v>334</v>
      </c>
      <c r="B355" s="2" t="s">
        <v>335</v>
      </c>
    </row>
    <row r="356">
      <c r="A356" s="4" t="s">
        <v>336</v>
      </c>
      <c r="B356" s="2" t="s">
        <v>337</v>
      </c>
    </row>
    <row r="357">
      <c r="A357" s="4" t="s">
        <v>338</v>
      </c>
      <c r="B357" s="2" t="s">
        <v>339</v>
      </c>
    </row>
    <row r="358">
      <c r="A358" s="4" t="str">
        <f>HYPERLINK("https://leetcode.com/problems/binary-tree-cameras/","Binary Tree Cameras")</f>
        <v>Binary Tree Cameras</v>
      </c>
      <c r="B358" s="2" t="s">
        <v>340</v>
      </c>
    </row>
    <row r="359">
      <c r="A359" s="4" t="s">
        <v>341</v>
      </c>
      <c r="B359" s="2"/>
    </row>
    <row r="360">
      <c r="A360" s="2"/>
      <c r="B360" s="2"/>
    </row>
    <row r="361">
      <c r="A361" s="2"/>
      <c r="B361" s="2"/>
    </row>
    <row r="362">
      <c r="A362" s="28" t="s">
        <v>342</v>
      </c>
      <c r="B362" s="2"/>
    </row>
    <row r="363">
      <c r="A363" s="45" t="str">
        <f>HYPERLINK("https://leetcode.com/problems/distribute-coins-in-binary-tree/","Distribute coins in a binary tree")</f>
        <v>Distribute coins in a binary tree</v>
      </c>
      <c r="B363" s="21" t="s">
        <v>343</v>
      </c>
    </row>
    <row r="364">
      <c r="A364" s="4" t="str">
        <f>HYPERLINK("https://practice.geeksforgeeks.org/problems/image-multiplication/0","image multiplication")</f>
        <v>image multiplication</v>
      </c>
      <c r="B364" s="21" t="s">
        <v>344</v>
      </c>
    </row>
    <row r="365">
      <c r="A365" s="4" t="s">
        <v>345</v>
      </c>
      <c r="B365" s="2" t="s">
        <v>345</v>
      </c>
    </row>
    <row r="366">
      <c r="A366" s="4" t="s">
        <v>346</v>
      </c>
      <c r="B366" s="21"/>
    </row>
    <row r="367">
      <c r="A367" s="4" t="str">
        <f>HYPERLINK("https://leetcode.com/problems/construct-binary-tree-from-preorder-and-inorder-traversal/","Construct from inorder and preorder")</f>
        <v>Construct from inorder and preorder</v>
      </c>
      <c r="B367" s="21" t="s">
        <v>347</v>
      </c>
    </row>
    <row r="368">
      <c r="A368" s="4" t="str">
        <f>HYPERLINK("https://leetcode.com/problems/construct-binary-tree-from-inorder-and-postorder-traversal/","Construct from inorder and postorder")</f>
        <v>Construct from inorder and postorder</v>
      </c>
      <c r="B368" s="21" t="s">
        <v>348</v>
      </c>
    </row>
    <row r="369">
      <c r="A369" s="4" t="str">
        <f>HYPERLINK("https://www.geeksforgeeks.org/construct-tree-inorder-level-order-traversals/","Inorder and level order")</f>
        <v>Inorder and level order</v>
      </c>
      <c r="B369" s="21" t="s">
        <v>349</v>
      </c>
    </row>
    <row r="370">
      <c r="A370" s="4"/>
      <c r="B370" s="21"/>
    </row>
    <row r="371">
      <c r="A371" s="28" t="s">
        <v>350</v>
      </c>
      <c r="B371" s="21"/>
    </row>
    <row r="372">
      <c r="A372" s="4" t="s">
        <v>351</v>
      </c>
      <c r="B372" s="2" t="s">
        <v>352</v>
      </c>
    </row>
    <row r="373">
      <c r="A373" s="4" t="s">
        <v>353</v>
      </c>
      <c r="B373" s="2" t="s">
        <v>354</v>
      </c>
    </row>
    <row r="374">
      <c r="A374" s="4" t="s">
        <v>355</v>
      </c>
      <c r="B374" s="2" t="s">
        <v>355</v>
      </c>
    </row>
    <row r="375">
      <c r="A375" s="4" t="s">
        <v>356</v>
      </c>
      <c r="B375" s="2" t="s">
        <v>357</v>
      </c>
    </row>
    <row r="376">
      <c r="A376" s="4" t="str">
        <f>HYPERLINK("https://leetcode.com/problems/flatten-binary-tree-to-linked-list/","Flatten binary tree to linked list")</f>
        <v>Flatten binary tree to linked list</v>
      </c>
      <c r="B376" s="2" t="s">
        <v>358</v>
      </c>
    </row>
    <row r="377">
      <c r="A377" s="45" t="str">
        <f>HYPERLINK("https://www.geeksforgeeks.org/convert-a-binary-tree-to-a-circular-doubly-link-list/","Convert a binary tree to circular doubly linked list")</f>
        <v>Convert a binary tree to circular doubly linked list</v>
      </c>
      <c r="B377" s="2" t="s">
        <v>359</v>
      </c>
    </row>
    <row r="378">
      <c r="A378" s="4" t="str">
        <f>HYPERLINK("https://www.geeksforgeeks.org/in-place-conversion-of-sorted-dll-to-balanced-bst/","Conversion of sorted DLL to BST")</f>
        <v>Conversion of sorted DLL to BST</v>
      </c>
      <c r="B378" s="2" t="s">
        <v>360</v>
      </c>
    </row>
    <row r="379">
      <c r="A379" s="4" t="str">
        <f>HYPERLINK("https://www.geeksforgeeks.org/merge-two-balanced-binary-search-trees/","Merge Two BST")</f>
        <v>Merge Two BST</v>
      </c>
      <c r="B379" s="2" t="s">
        <v>361</v>
      </c>
    </row>
    <row r="380">
      <c r="A380" s="4" t="str">
        <f>HYPERLINK("https://www.geeksforgeeks.org/clone-binary-tree-random-pointers/","clone a binary tree with random pointer")</f>
        <v>clone a binary tree with random pointer</v>
      </c>
      <c r="B380" s="21" t="s">
        <v>362</v>
      </c>
    </row>
    <row r="381">
      <c r="A381" s="2"/>
      <c r="B381" s="2"/>
    </row>
    <row r="382">
      <c r="A382" s="2"/>
      <c r="B382" s="2"/>
    </row>
    <row r="383">
      <c r="A383" s="1" t="s">
        <v>363</v>
      </c>
      <c r="B383" s="2"/>
    </row>
    <row r="384">
      <c r="A384" s="4" t="str">
        <f>HYPERLINK("https://www.geeksforgeeks.org/kth-smallest-element-in-bst-using-o1-extra-space/","Kth smallest element of BST")</f>
        <v>Kth smallest element of BST</v>
      </c>
      <c r="B384" s="2" t="s">
        <v>364</v>
      </c>
    </row>
    <row r="385">
      <c r="A385" s="4" t="str">
        <f>HYPERLINK("https://leetcode.com/problems/serialize-and-deserialize-binary-tree/","serialize and deserialise")</f>
        <v>serialize and deserialise</v>
      </c>
      <c r="B385" s="21" t="s">
        <v>365</v>
      </c>
    </row>
    <row r="386">
      <c r="A386" s="4" t="str">
        <f>HYPERLINK("https://leetcode.com/problems/lowest-common-ancestor-of-a-binary-search-tree/","Lowest common ancestor in BST")</f>
        <v>Lowest common ancestor in BST</v>
      </c>
      <c r="B386" s="2" t="s">
        <v>366</v>
      </c>
    </row>
    <row r="387">
      <c r="A387" s="4" t="str">
        <f>HYPERLINK("https://practice.geeksforgeeks.org/problems/lowest-common-ancestor-in-a-binary-tree/1","Lowest common ancestor")</f>
        <v>Lowest common ancestor</v>
      </c>
      <c r="B387" s="2" t="s">
        <v>367</v>
      </c>
    </row>
    <row r="388">
      <c r="A388" s="4" t="s">
        <v>368</v>
      </c>
      <c r="B388" s="2" t="s">
        <v>369</v>
      </c>
    </row>
    <row r="389">
      <c r="A389" s="4" t="s">
        <v>370</v>
      </c>
      <c r="B389" s="2" t="s">
        <v>371</v>
      </c>
    </row>
    <row r="390">
      <c r="A390" s="2"/>
      <c r="B390" s="12"/>
    </row>
    <row r="391">
      <c r="A391" s="14" t="s">
        <v>372</v>
      </c>
      <c r="B391" s="12" t="s">
        <v>373</v>
      </c>
    </row>
    <row r="392">
      <c r="A392" s="25" t="str">
        <f>HYPERLINK("https://leetcode.com/problems/is-graph-bipartite/","Bipartite graph")</f>
        <v>Bipartite graph</v>
      </c>
      <c r="B392" s="2" t="s">
        <v>374</v>
      </c>
    </row>
    <row r="393">
      <c r="A393" s="25" t="str">
        <f>HYPERLINK("https://leetcode.com/problems/bus-routes/","Bus routes")</f>
        <v>Bus routes</v>
      </c>
      <c r="B393" s="2"/>
    </row>
    <row r="394">
      <c r="A394" s="25"/>
      <c r="B394" s="2"/>
    </row>
    <row r="395">
      <c r="A395" s="50" t="s">
        <v>375</v>
      </c>
      <c r="B395" s="2"/>
    </row>
    <row r="396">
      <c r="A396" s="51" t="str">
        <f>HYPERLINK("https://www.spoj.com/problems/MST/","Prim's Algo")</f>
        <v>Prim's Algo</v>
      </c>
      <c r="B396" s="12" t="s">
        <v>376</v>
      </c>
    </row>
    <row r="397">
      <c r="A397" s="11" t="s">
        <v>377</v>
      </c>
      <c r="B397" s="12" t="s">
        <v>378</v>
      </c>
    </row>
    <row r="398">
      <c r="A398" s="31" t="str">
        <f>HYPERLINK("https://www.geeksforgeeks.org/dijkstras-shortest-path-algorithm-greedy-algo-7/","Dijkstra algo")</f>
        <v>Dijkstra algo</v>
      </c>
      <c r="B398" s="39" t="s">
        <v>379</v>
      </c>
    </row>
    <row r="399">
      <c r="A399" s="11" t="s">
        <v>380</v>
      </c>
      <c r="B399" s="12" t="s">
        <v>381</v>
      </c>
    </row>
    <row r="400">
      <c r="A400" s="31" t="str">
        <f>HYPERLINK("https://www.codechef.com/problems/REVERSE","chef and reversing")</f>
        <v>chef and reversing</v>
      </c>
      <c r="B400" s="12" t="s">
        <v>382</v>
      </c>
    </row>
    <row r="401">
      <c r="A401" s="52" t="str">
        <f>HYPERLINK("https://leetcode.com/problems/evaluate-division/","evaluate division")</f>
        <v>evaluate division</v>
      </c>
      <c r="B401" s="12"/>
    </row>
    <row r="402">
      <c r="A402" s="14" t="s">
        <v>383</v>
      </c>
      <c r="B402" s="12" t="s">
        <v>384</v>
      </c>
    </row>
    <row r="403">
      <c r="A403" s="14" t="s">
        <v>385</v>
      </c>
      <c r="B403" s="12" t="s">
        <v>386</v>
      </c>
    </row>
    <row r="404">
      <c r="A404" s="14" t="s">
        <v>387</v>
      </c>
      <c r="B404" s="12" t="s">
        <v>388</v>
      </c>
    </row>
    <row r="405">
      <c r="A405" s="2"/>
      <c r="B405" s="2"/>
    </row>
    <row r="406">
      <c r="A406" s="28" t="s">
        <v>389</v>
      </c>
      <c r="B406" s="2"/>
    </row>
    <row r="407">
      <c r="A407" s="14" t="str">
        <f>HYPERLINK("https://leetcode.com/problems/01-matrix/","0-1 matrix")</f>
        <v>0-1 matrix</v>
      </c>
      <c r="B407" s="12" t="s">
        <v>390</v>
      </c>
    </row>
    <row r="408">
      <c r="A408" s="14" t="s">
        <v>391</v>
      </c>
      <c r="B408" s="12"/>
    </row>
    <row r="409">
      <c r="A409" s="14" t="s">
        <v>392</v>
      </c>
      <c r="B409" s="12" t="s">
        <v>393</v>
      </c>
    </row>
    <row r="410">
      <c r="A410" s="14" t="s">
        <v>394</v>
      </c>
      <c r="B410" s="12" t="s">
        <v>395</v>
      </c>
    </row>
    <row r="411">
      <c r="A411" s="31" t="str">
        <f>HYPERLINK("https://leetcode.com/problems/shortest-bridge/","Shortest bridge")</f>
        <v>Shortest bridge</v>
      </c>
      <c r="B411" s="12"/>
    </row>
    <row r="412">
      <c r="A412" s="14" t="s">
        <v>396</v>
      </c>
      <c r="B412" s="12"/>
    </row>
    <row r="413">
      <c r="A413" s="53" t="s">
        <v>397</v>
      </c>
      <c r="B413" s="54" t="s">
        <v>398</v>
      </c>
    </row>
    <row r="414">
      <c r="A414" s="31" t="str">
        <f>HYPERLINK("https://leetcode.com/problems/shortest-bridge/","Shortest bridge")</f>
        <v>Shortest bridge</v>
      </c>
      <c r="B414" s="12"/>
    </row>
    <row r="415">
      <c r="A415" s="31"/>
      <c r="B415" s="12"/>
    </row>
    <row r="416">
      <c r="A416" s="55" t="s">
        <v>399</v>
      </c>
      <c r="B416" s="12"/>
    </row>
    <row r="417">
      <c r="A417" s="31" t="str">
        <f>HYPERLINK("https://www.geeksforgeeks.org/bellman-ford-algorithm-dp-23/","bellman ford")</f>
        <v>bellman ford</v>
      </c>
      <c r="B417" s="12" t="s">
        <v>400</v>
      </c>
    </row>
    <row r="418">
      <c r="A418" s="14" t="s">
        <v>401</v>
      </c>
      <c r="B418" s="12" t="s">
        <v>402</v>
      </c>
    </row>
    <row r="419">
      <c r="A419" s="51" t="str">
        <f>HYPERLINK("https://www.geeksforgeeks.org/topological-sorting/","topological sorting")</f>
        <v>topological sorting</v>
      </c>
      <c r="B419" s="12" t="s">
        <v>403</v>
      </c>
    </row>
    <row r="420">
      <c r="A420" s="31" t="str">
        <f>HYPERLINK("https://www.geeksforgeeks.org/topological-sorting-indegree-based-solution/","Kahn's algo")</f>
        <v>Kahn's algo</v>
      </c>
      <c r="B420" s="12" t="s">
        <v>404</v>
      </c>
    </row>
    <row r="421">
      <c r="A421" s="31" t="str">
        <f>HYPERLINK("https://leetcode.com/problems/course-schedule-ii/","course schedule 2")</f>
        <v>course schedule 2</v>
      </c>
      <c r="B421" s="12" t="s">
        <v>405</v>
      </c>
    </row>
    <row r="422">
      <c r="A422" s="14" t="s">
        <v>406</v>
      </c>
      <c r="B422" s="12" t="s">
        <v>407</v>
      </c>
    </row>
    <row r="423">
      <c r="A423" s="14" t="s">
        <v>408</v>
      </c>
      <c r="B423" s="12" t="s">
        <v>409</v>
      </c>
    </row>
    <row r="424">
      <c r="A424" s="14"/>
      <c r="B424" s="12"/>
    </row>
    <row r="425">
      <c r="A425" s="56" t="s">
        <v>410</v>
      </c>
      <c r="B425" s="12"/>
    </row>
    <row r="426">
      <c r="A426" s="14" t="str">
        <f>HYPERLINK("https://www.geeksforgeeks.org/articulation-points-or-cut-vertices-in-a-graph/","Articulation point")</f>
        <v>Articulation point</v>
      </c>
      <c r="B426" s="12" t="s">
        <v>411</v>
      </c>
    </row>
    <row r="427">
      <c r="A427" s="32" t="s">
        <v>412</v>
      </c>
      <c r="B427" s="39" t="s">
        <v>413</v>
      </c>
    </row>
    <row r="428">
      <c r="A428" s="11" t="str">
        <f>HYPERLINK("https://leetcode.com/problems/sort-items-by-groups-respecting-dependencies/","Sort item by group accord to dependencies")</f>
        <v>Sort item by group accord to dependencies</v>
      </c>
      <c r="B428" s="12" t="s">
        <v>414</v>
      </c>
    </row>
    <row r="429">
      <c r="A429" s="2"/>
      <c r="B429" s="2"/>
    </row>
    <row r="430">
      <c r="A430" s="28" t="s">
        <v>415</v>
      </c>
      <c r="B430" s="2"/>
    </row>
    <row r="431">
      <c r="A431" s="12" t="s">
        <v>416</v>
      </c>
      <c r="B431" s="12"/>
    </row>
    <row r="432">
      <c r="A432" s="57" t="s">
        <v>417</v>
      </c>
      <c r="B432" s="12"/>
    </row>
    <row r="433">
      <c r="A433" s="11" t="s">
        <v>418</v>
      </c>
      <c r="B433" s="12" t="s">
        <v>419</v>
      </c>
    </row>
    <row r="434">
      <c r="A434" s="32" t="s">
        <v>420</v>
      </c>
      <c r="B434" s="12" t="s">
        <v>421</v>
      </c>
    </row>
    <row r="435">
      <c r="A435" s="11" t="s">
        <v>422</v>
      </c>
      <c r="B435" s="12" t="s">
        <v>423</v>
      </c>
    </row>
    <row r="436">
      <c r="A436" s="32" t="s">
        <v>424</v>
      </c>
      <c r="B436" s="12" t="s">
        <v>425</v>
      </c>
    </row>
    <row r="437">
      <c r="A437" s="14" t="s">
        <v>426</v>
      </c>
      <c r="B437" s="12" t="s">
        <v>427</v>
      </c>
    </row>
    <row r="438">
      <c r="A438" s="14" t="str">
        <f>HYPERLINK("https://leetcode.com/problems/redundant-connection-ii/","Redundant connection 2")</f>
        <v>Redundant connection 2</v>
      </c>
      <c r="B438" s="12" t="s">
        <v>428</v>
      </c>
    </row>
    <row r="439">
      <c r="A439" s="2"/>
      <c r="B439" s="2"/>
    </row>
    <row r="440">
      <c r="A440" s="38">
        <v>44481.0</v>
      </c>
      <c r="B440" s="2"/>
    </row>
    <row r="441">
      <c r="A441" s="14" t="s">
        <v>429</v>
      </c>
      <c r="B441" s="12" t="s">
        <v>430</v>
      </c>
    </row>
    <row r="442">
      <c r="A442" s="11" t="s">
        <v>431</v>
      </c>
      <c r="B442" s="12"/>
    </row>
    <row r="443">
      <c r="A443" s="14" t="s">
        <v>432</v>
      </c>
      <c r="B443" s="12" t="s">
        <v>433</v>
      </c>
    </row>
    <row r="444">
      <c r="A444" s="32" t="str">
        <f>HYPERLINK("https://www.geeksforgeeks.org/kruskals-minimum-spanning-tree-algorithm-greedy-algo-2/","Kruskal's algo")</f>
        <v>Kruskal's algo</v>
      </c>
      <c r="B444" s="12" t="s">
        <v>434</v>
      </c>
    </row>
    <row r="445">
      <c r="A445" s="14" t="s">
        <v>435</v>
      </c>
      <c r="B445" s="12" t="s">
        <v>436</v>
      </c>
    </row>
    <row r="446">
      <c r="A446" s="14" t="s">
        <v>437</v>
      </c>
      <c r="B446" s="12" t="s">
        <v>438</v>
      </c>
    </row>
    <row r="447">
      <c r="A447" s="14"/>
      <c r="B447" s="12"/>
    </row>
    <row r="448">
      <c r="A448" s="14"/>
      <c r="B448" s="12"/>
    </row>
    <row r="449">
      <c r="A449" s="14" t="s">
        <v>439</v>
      </c>
      <c r="B449" s="12" t="s">
        <v>440</v>
      </c>
    </row>
    <row r="450">
      <c r="A450" s="31" t="str">
        <f>HYPERLINK("https://www.geeksforgeeks.org/minimum-number-swaps-required-sort-array/","Min swaps required to sort array")</f>
        <v>Min swaps required to sort array</v>
      </c>
      <c r="B450" s="12" t="s">
        <v>441</v>
      </c>
    </row>
    <row r="451">
      <c r="A451" s="31" t="s">
        <v>442</v>
      </c>
      <c r="B451" s="12"/>
    </row>
    <row r="452">
      <c r="A452" s="4" t="s">
        <v>443</v>
      </c>
      <c r="B452" s="2"/>
    </row>
    <row r="453">
      <c r="A453" s="2"/>
      <c r="B453" s="2"/>
    </row>
  </sheetData>
  <hyperlinks>
    <hyperlink r:id="rId1" ref="A4"/>
    <hyperlink r:id="rId2" ref="A7"/>
    <hyperlink r:id="rId3" ref="A12"/>
    <hyperlink r:id="rId4" ref="A20"/>
    <hyperlink r:id="rId5" ref="A31"/>
    <hyperlink r:id="rId6" ref="A47"/>
    <hyperlink r:id="rId7" ref="A52"/>
    <hyperlink r:id="rId8" ref="A53"/>
    <hyperlink r:id="rId9" ref="A64"/>
    <hyperlink r:id="rId10" ref="A68"/>
    <hyperlink r:id="rId11" ref="A71"/>
    <hyperlink r:id="rId12" ref="A72"/>
    <hyperlink r:id="rId13" ref="A73"/>
    <hyperlink r:id="rId14" ref="A80"/>
    <hyperlink r:id="rId15" ref="A81"/>
    <hyperlink r:id="rId16" ref="A82"/>
    <hyperlink r:id="rId17" ref="A84"/>
    <hyperlink r:id="rId18" ref="A85"/>
    <hyperlink r:id="rId19" ref="A86"/>
    <hyperlink r:id="rId20" ref="A90"/>
    <hyperlink r:id="rId21" ref="A91"/>
    <hyperlink r:id="rId22" ref="A92"/>
    <hyperlink r:id="rId23" ref="A93"/>
    <hyperlink r:id="rId24" ref="A94"/>
    <hyperlink r:id="rId25" ref="A96"/>
    <hyperlink r:id="rId26" ref="A97"/>
    <hyperlink r:id="rId27" ref="A98"/>
    <hyperlink r:id="rId28" ref="A99"/>
    <hyperlink r:id="rId29" ref="A103"/>
    <hyperlink r:id="rId30" ref="A106"/>
    <hyperlink r:id="rId31" ref="A110"/>
    <hyperlink r:id="rId32" ref="A115"/>
    <hyperlink r:id="rId33" ref="A116"/>
    <hyperlink r:id="rId34" ref="A117"/>
    <hyperlink r:id="rId35" ref="A119"/>
    <hyperlink r:id="rId36" ref="A123"/>
    <hyperlink r:id="rId37" ref="A124"/>
    <hyperlink r:id="rId38" ref="A125"/>
    <hyperlink r:id="rId39" ref="A128"/>
    <hyperlink r:id="rId40" ref="A130"/>
    <hyperlink r:id="rId41" ref="A134"/>
    <hyperlink r:id="rId42" ref="A135"/>
    <hyperlink r:id="rId43" ref="A136"/>
    <hyperlink r:id="rId44" ref="A137"/>
    <hyperlink r:id="rId45" ref="A138"/>
    <hyperlink r:id="rId46" ref="A140"/>
    <hyperlink r:id="rId47" ref="A141"/>
    <hyperlink r:id="rId48" ref="A144"/>
    <hyperlink r:id="rId49" ref="A145"/>
    <hyperlink r:id="rId50" ref="A146"/>
    <hyperlink r:id="rId51" ref="A147"/>
    <hyperlink r:id="rId52" ref="A148"/>
    <hyperlink r:id="rId53" ref="A149"/>
    <hyperlink r:id="rId54" ref="A152"/>
    <hyperlink r:id="rId55" ref="A153"/>
    <hyperlink r:id="rId56" ref="A154"/>
    <hyperlink r:id="rId57" ref="A155"/>
    <hyperlink r:id="rId58" ref="A157"/>
    <hyperlink r:id="rId59" ref="A158"/>
    <hyperlink r:id="rId60" ref="A161"/>
    <hyperlink r:id="rId61" ref="A162"/>
    <hyperlink r:id="rId62" ref="A163"/>
    <hyperlink r:id="rId63" ref="A164"/>
    <hyperlink r:id="rId64" ref="A165"/>
    <hyperlink r:id="rId65" ref="A176"/>
    <hyperlink r:id="rId66" ref="A177"/>
    <hyperlink r:id="rId67" ref="A178"/>
    <hyperlink r:id="rId68" ref="A182"/>
    <hyperlink r:id="rId69" ref="A185"/>
    <hyperlink r:id="rId70" ref="A189"/>
    <hyperlink r:id="rId71" ref="A191"/>
    <hyperlink r:id="rId72" ref="A195"/>
    <hyperlink r:id="rId73" ref="A197"/>
    <hyperlink r:id="rId74" ref="A201"/>
    <hyperlink r:id="rId75" ref="A202"/>
    <hyperlink r:id="rId76" ref="A203"/>
    <hyperlink r:id="rId77" ref="A208"/>
    <hyperlink r:id="rId78" ref="A210"/>
    <hyperlink r:id="rId79" ref="A211"/>
    <hyperlink r:id="rId80" ref="A219"/>
    <hyperlink r:id="rId81" ref="A228"/>
    <hyperlink r:id="rId82" ref="A229"/>
    <hyperlink r:id="rId83" ref="A232"/>
    <hyperlink r:id="rId84" ref="A236"/>
    <hyperlink r:id="rId85" ref="A237"/>
    <hyperlink r:id="rId86" ref="A238"/>
    <hyperlink r:id="rId87" ref="A239"/>
    <hyperlink r:id="rId88" ref="A240"/>
    <hyperlink r:id="rId89" ref="A241"/>
    <hyperlink r:id="rId90" ref="A247"/>
    <hyperlink r:id="rId91" ref="A248"/>
    <hyperlink r:id="rId92" ref="A249"/>
    <hyperlink r:id="rId93" ref="A250"/>
    <hyperlink r:id="rId94" ref="A251"/>
    <hyperlink r:id="rId95" ref="A252"/>
    <hyperlink r:id="rId96" ref="A279"/>
    <hyperlink r:id="rId97" ref="A282"/>
    <hyperlink r:id="rId98" ref="A286"/>
    <hyperlink r:id="rId99" ref="A287"/>
    <hyperlink r:id="rId100" ref="A288"/>
    <hyperlink r:id="rId101" ref="A289"/>
    <hyperlink r:id="rId102" ref="A290"/>
    <hyperlink r:id="rId103" ref="A299"/>
    <hyperlink r:id="rId104" ref="A300"/>
    <hyperlink r:id="rId105" ref="A302"/>
    <hyperlink r:id="rId106" ref="A306"/>
    <hyperlink r:id="rId107" ref="A307"/>
    <hyperlink r:id="rId108" ref="A308"/>
    <hyperlink r:id="rId109" ref="A309"/>
    <hyperlink r:id="rId110" ref="A310"/>
    <hyperlink r:id="rId111" ref="A312"/>
    <hyperlink r:id="rId112" ref="A316"/>
    <hyperlink r:id="rId113" ref="A317"/>
    <hyperlink r:id="rId114" ref="A318"/>
    <hyperlink r:id="rId115" ref="A319"/>
    <hyperlink r:id="rId116" ref="A320"/>
    <hyperlink r:id="rId117" ref="A321"/>
    <hyperlink r:id="rId118" ref="A322"/>
    <hyperlink r:id="rId119" ref="A323"/>
    <hyperlink r:id="rId120" ref="A324"/>
    <hyperlink r:id="rId121" ref="A325"/>
    <hyperlink r:id="rId122" ref="A329"/>
    <hyperlink r:id="rId123" ref="A330"/>
    <hyperlink r:id="rId124" ref="A331"/>
    <hyperlink r:id="rId125" ref="A332"/>
    <hyperlink r:id="rId126" ref="A333"/>
    <hyperlink r:id="rId127" ref="A334"/>
    <hyperlink r:id="rId128" ref="A343"/>
    <hyperlink r:id="rId129" ref="A346"/>
    <hyperlink r:id="rId130" ref="A349"/>
    <hyperlink r:id="rId131" ref="A350"/>
    <hyperlink r:id="rId132" ref="A354"/>
    <hyperlink r:id="rId133" ref="A355"/>
    <hyperlink r:id="rId134" ref="A356"/>
    <hyperlink r:id="rId135" ref="A357"/>
    <hyperlink r:id="rId136" ref="A359"/>
    <hyperlink r:id="rId137" ref="A365"/>
    <hyperlink r:id="rId138" ref="A366"/>
    <hyperlink r:id="rId139" ref="A372"/>
    <hyperlink r:id="rId140" ref="A373"/>
    <hyperlink r:id="rId141" ref="A374"/>
    <hyperlink r:id="rId142" ref="A375"/>
    <hyperlink r:id="rId143" ref="A388"/>
    <hyperlink r:id="rId144" ref="A389"/>
    <hyperlink r:id="rId145" ref="A391"/>
    <hyperlink r:id="rId146" ref="A397"/>
    <hyperlink r:id="rId147" ref="A399"/>
    <hyperlink r:id="rId148" ref="A402"/>
    <hyperlink r:id="rId149" ref="A403"/>
    <hyperlink r:id="rId150" ref="A404"/>
    <hyperlink r:id="rId151" ref="A408"/>
    <hyperlink r:id="rId152" ref="A409"/>
    <hyperlink r:id="rId153" ref="A410"/>
    <hyperlink r:id="rId154" ref="A412"/>
    <hyperlink r:id="rId155" ref="A413"/>
    <hyperlink r:id="rId156" ref="A418"/>
    <hyperlink r:id="rId157" ref="A422"/>
    <hyperlink r:id="rId158" ref="A423"/>
    <hyperlink r:id="rId159" ref="A427"/>
    <hyperlink r:id="rId160" ref="A433"/>
    <hyperlink r:id="rId161" ref="A434"/>
    <hyperlink r:id="rId162" ref="A435"/>
    <hyperlink r:id="rId163" ref="A436"/>
    <hyperlink r:id="rId164" ref="A437"/>
    <hyperlink r:id="rId165" ref="A441"/>
    <hyperlink r:id="rId166" ref="A442"/>
    <hyperlink r:id="rId167" ref="A443"/>
    <hyperlink r:id="rId168" ref="A445"/>
    <hyperlink r:id="rId169" ref="A446"/>
    <hyperlink r:id="rId170" ref="A449"/>
    <hyperlink r:id="rId171" ref="A451"/>
    <hyperlink r:id="rId172" ref="A452"/>
  </hyperlinks>
  <drawing r:id="rId1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64.13"/>
  </cols>
  <sheetData>
    <row r="1">
      <c r="A1" s="13">
        <v>44353.0</v>
      </c>
      <c r="B1" s="2"/>
    </row>
    <row r="2">
      <c r="A2" s="4" t="str">
        <f>HYPERLINK("https://leetcode.com/problems/subarray-sum-equals-k/","number of subarrays sum exactly k")</f>
        <v>number of subarrays sum exactly k</v>
      </c>
      <c r="B2" s="2" t="s">
        <v>2</v>
      </c>
    </row>
    <row r="3">
      <c r="A3" s="4" t="str">
        <f>HYPERLINK("https://www.geeksforgeeks.org/count-sub-arrays-sum-divisible-k/","Subarray sum Divisible by k")</f>
        <v>Subarray sum Divisible by k</v>
      </c>
      <c r="B3" s="2" t="s">
        <v>3</v>
      </c>
    </row>
    <row r="4">
      <c r="A4" s="4" t="s">
        <v>4</v>
      </c>
      <c r="B4" s="2"/>
    </row>
    <row r="5">
      <c r="A5" s="4" t="str">
        <f>HYPERLINK("https://www.geeksforgeeks.org/count-subarrays-equal-number-1s-0s/","subarray with equal number of 0 and 1")</f>
        <v>subarray with equal number of 0 and 1</v>
      </c>
      <c r="B5" s="2" t="s">
        <v>5</v>
      </c>
    </row>
    <row r="6">
      <c r="A6" s="4" t="str">
        <f>HYPERLINK("https://www.geeksforgeeks.org/substring-equal-number-0-1-2/","Substring with equal 0 1 and 2")</f>
        <v>Substring with equal 0 1 and 2</v>
      </c>
      <c r="B6" s="2" t="s">
        <v>6</v>
      </c>
    </row>
    <row r="7">
      <c r="A7" s="4" t="str">
        <f>HYPERLINK("https://leetcode.com/problems/k-closest-points-to-origin/","K closest point from origin")</f>
        <v>K closest point from origin</v>
      </c>
      <c r="B7" s="2" t="s">
        <v>8</v>
      </c>
    </row>
    <row r="8">
      <c r="A8" s="4" t="str">
        <f>HYPERLINK("https://www.geeksforgeeks.org/maximum-consecutive-ones-or-zeros-in-a-binary-array/","Longest consecutive 1's")</f>
        <v>Longest consecutive 1's</v>
      </c>
      <c r="B8" s="2" t="s">
        <v>9</v>
      </c>
    </row>
    <row r="9">
      <c r="A9" s="7"/>
      <c r="B9" s="2"/>
    </row>
    <row r="10">
      <c r="A10" s="8">
        <v>44357.0</v>
      </c>
      <c r="B10" s="2"/>
    </row>
    <row r="11">
      <c r="A11" s="4" t="str">
        <f>HYPERLINK("https://leetcode.com/problems/minimum-number-of-refueling-stops/","Minimum number of refueling spots")</f>
        <v>Minimum number of refueling spots</v>
      </c>
      <c r="B11" s="2" t="s">
        <v>10</v>
      </c>
    </row>
    <row r="12">
      <c r="A12" s="4" t="s">
        <v>11</v>
      </c>
      <c r="B12" s="2"/>
    </row>
    <row r="13">
      <c r="A13" s="9" t="str">
        <f>HYPERLINK("https://leetcode.com/problems/x-of-a-kind-in-a-deck-of-cards/","X of akind in a deck")</f>
        <v>X of akind in a deck</v>
      </c>
      <c r="B13" s="2" t="s">
        <v>12</v>
      </c>
    </row>
    <row r="14">
      <c r="A14" s="4" t="str">
        <f>HYPERLINK("https://www.geeksforgeeks.org/check-whether-arithmetic-progression-can-formed-given-array/","Check AP sequence")</f>
        <v>Check AP sequence</v>
      </c>
      <c r="B14" s="2" t="s">
        <v>13</v>
      </c>
    </row>
    <row r="15">
      <c r="A15" s="4"/>
      <c r="B15" s="2"/>
    </row>
    <row r="16">
      <c r="A16" s="10">
        <v>44359.0</v>
      </c>
      <c r="B16" s="2"/>
    </row>
    <row r="17">
      <c r="A17" s="4" t="str">
        <f>HYPERLINK("https://leetcode.com/problems/array-of-doubled-pairs/","Array of doubled Pair")</f>
        <v>Array of doubled Pair</v>
      </c>
      <c r="B17" s="2" t="s">
        <v>14</v>
      </c>
    </row>
    <row r="18">
      <c r="A18" s="4" t="str">
        <f>HYPERLINK("https://leetcode.com/problems/rabbits-in-forest/","Rabbits in forest")</f>
        <v>Rabbits in forest</v>
      </c>
      <c r="B18" s="2" t="s">
        <v>15</v>
      </c>
    </row>
    <row r="19">
      <c r="A19" s="4" t="str">
        <f>HYPERLINK("https://leetcode.com/problems/longest-consecutive-sequence/","Longest consecutive sequence")</f>
        <v>Longest consecutive sequence</v>
      </c>
      <c r="B19" s="2" t="s">
        <v>16</v>
      </c>
    </row>
    <row r="20">
      <c r="A20" s="4" t="s">
        <v>17</v>
      </c>
      <c r="B20" s="2" t="s">
        <v>18</v>
      </c>
    </row>
    <row r="21">
      <c r="A21" s="4" t="str">
        <f>HYPERLINK("https://practice.geeksforgeeks.org/problems/morning-assembly/0","Morning Assembly")</f>
        <v>Morning Assembly</v>
      </c>
      <c r="B21" s="2" t="s">
        <v>19</v>
      </c>
    </row>
    <row r="22">
      <c r="A22" s="4" t="str">
        <f>HYPERLINK("https://leetcode.com/problems/brick-wall/","Brick wall")</f>
        <v>Brick wall</v>
      </c>
      <c r="B22" s="2"/>
    </row>
    <row r="23">
      <c r="A23" s="11" t="str">
        <f>HYPERLINK("https://leetcode.com/problems/grid-illumination/","Grid illumination")</f>
        <v>Grid illumination</v>
      </c>
      <c r="B23" s="12" t="s">
        <v>20</v>
      </c>
    </row>
    <row r="24">
      <c r="A24" s="11" t="str">
        <f>HYPERLINK("https://leetcode.com/problems/island-perimeter/","Island perimeter")</f>
        <v>Island perimeter</v>
      </c>
      <c r="B24" s="12" t="s">
        <v>21</v>
      </c>
    </row>
    <row r="25">
      <c r="A25" s="11" t="str">
        <f>HYPERLINK("https://leetcode.com/problems/bulb-switcher/","bulb switcher")</f>
        <v>bulb switcher</v>
      </c>
      <c r="B25" s="12" t="s">
        <v>22</v>
      </c>
    </row>
    <row r="26">
      <c r="A26" s="4" t="str">
        <f>HYPERLINK("https://leetcode.com/problems/isomorphic-strings/","Isomorphic string")</f>
        <v>Isomorphic string</v>
      </c>
      <c r="B26" s="12" t="s">
        <v>23</v>
      </c>
    </row>
    <row r="27">
      <c r="A27" s="11" t="str">
        <f>HYPERLINK("https://practice.geeksforgeeks.org/problems/pairs-of-non-coinciding-points/0","Pairs of coinciding points")</f>
        <v>Pairs of coinciding points</v>
      </c>
      <c r="B27" s="12" t="s">
        <v>24</v>
      </c>
    </row>
    <row r="28">
      <c r="A28" s="2"/>
      <c r="B28" s="2"/>
    </row>
    <row r="29">
      <c r="A29" s="13">
        <v>44360.0</v>
      </c>
      <c r="B29" s="2"/>
    </row>
    <row r="30">
      <c r="A30" s="11" t="str">
        <f>HYPERLINK("https://leetcode.com/problems/trapping-rain-water/","trapping rain water")</f>
        <v>trapping rain water</v>
      </c>
      <c r="B30" s="12" t="s">
        <v>25</v>
      </c>
    </row>
    <row r="31">
      <c r="A31" s="14" t="s">
        <v>26</v>
      </c>
      <c r="B31" s="12" t="s">
        <v>27</v>
      </c>
    </row>
    <row r="32">
      <c r="A32" s="11" t="str">
        <f>HYPERLINK("https://www.geeksforgeeks.org/count-pairs-in-array-whose-sum-is-divisible-by-k/","Count Pair whose sum is divisible by k")</f>
        <v>Count Pair whose sum is divisible by k</v>
      </c>
      <c r="B32" s="12" t="s">
        <v>28</v>
      </c>
    </row>
    <row r="33">
      <c r="A33" s="11" t="str">
        <f>HYPERLINK("https://www.geeksforgeeks.org/length-largest-subarray-contiguous-elements-set-1/","length of largest subarray with continuous element")</f>
        <v>length of largest subarray with continuous element</v>
      </c>
      <c r="B33" s="12" t="s">
        <v>29</v>
      </c>
    </row>
    <row r="34">
      <c r="A34" s="11" t="str">
        <f>HYPERLINK("https://www.geeksforgeeks.org/length-largest-subarray-contiguous-elements-set-2/","length of largest subarray with cont element 2")</f>
        <v>length of largest subarray with cont element 2</v>
      </c>
      <c r="B34" s="12" t="s">
        <v>30</v>
      </c>
    </row>
    <row r="35">
      <c r="A35" s="4" t="str">
        <f>HYPERLINK("https://www.geeksforgeeks.org/find-smallest-number-whose-digits-multiply-given-number-n/","smallest number whose digit mult to given no.")</f>
        <v>smallest number whose digit mult to given no.</v>
      </c>
      <c r="B35" s="2" t="s">
        <v>31</v>
      </c>
    </row>
    <row r="36">
      <c r="A36" s="11" t="str">
        <f>HYPERLINK("https://www.geeksforgeeks.org/check-if-frequency-of-all-characters-can-become-same-by-one-removal/","same frequency after one removal")</f>
        <v>same frequency after one removal</v>
      </c>
      <c r="B36" s="12" t="s">
        <v>32</v>
      </c>
    </row>
    <row r="37">
      <c r="A37" s="11" t="str">
        <f>HYPERLINK("https://leetcode.com/problems/insert-delete-getrandom-o1/","Insert Delete GetRandom O(1)")</f>
        <v>Insert Delete GetRandom O(1)</v>
      </c>
      <c r="B37" s="12" t="s">
        <v>33</v>
      </c>
    </row>
    <row r="38">
      <c r="A38" s="11"/>
      <c r="B38" s="12"/>
    </row>
    <row r="39">
      <c r="A39" s="15">
        <v>44364.0</v>
      </c>
      <c r="B39" s="12"/>
    </row>
    <row r="40">
      <c r="A40" s="11" t="str">
        <f>HYPERLINK("https://leetcode.com/problems/insert-delete-getrandom-o1-duplicates-allowed/","Insert delete get random duplicates allowed")</f>
        <v>Insert delete get random duplicates allowed</v>
      </c>
      <c r="B40" s="12" t="s">
        <v>34</v>
      </c>
    </row>
    <row r="41">
      <c r="A41" s="4" t="str">
        <f>HYPERLINK("https://leetcode.com/problems/find-all-anagrams-in-a-string/","Find all anagrams in a string")</f>
        <v>Find all anagrams in a string</v>
      </c>
      <c r="B41" s="2" t="s">
        <v>35</v>
      </c>
    </row>
    <row r="42">
      <c r="A42" s="4" t="str">
        <f>HYPERLINK("https://www.geeksforgeeks.org/check-anagram-string-palindrome-not/","Anagram Pallindrome")</f>
        <v>Anagram Pallindrome</v>
      </c>
      <c r="B42" s="2" t="s">
        <v>36</v>
      </c>
    </row>
    <row r="43">
      <c r="A43" s="9" t="str">
        <f>HYPERLINK("https://leetcode.com/problems/minimum-window-substring/","Find smallest size of string containing all char of other")</f>
        <v>Find smallest size of string containing all char of other</v>
      </c>
      <c r="B43" s="2" t="s">
        <v>37</v>
      </c>
    </row>
    <row r="44">
      <c r="A44" s="16" t="str">
        <f>HYPERLINK("https://leetcode.com/problems/group-anagrams/","Group anagram")</f>
        <v>Group anagram</v>
      </c>
      <c r="B44" s="12" t="s">
        <v>38</v>
      </c>
    </row>
    <row r="45">
      <c r="A45" s="11" t="str">
        <f>HYPERLINK("https://www.geeksforgeeks.org/length-of-the-longest-substring-without-repeating-characters/","longest substring with unique character")</f>
        <v>longest substring with unique character</v>
      </c>
      <c r="B45" s="12" t="s">
        <v>39</v>
      </c>
    </row>
    <row r="46">
      <c r="A46" s="4" t="str">
        <f>HYPERLINK("https://www.geeksforgeeks.org/smallest-subarray-with-all-occurrences-of-a-most-frequent-element/","smallest subarray with all the occurence of MFE")</f>
        <v>smallest subarray with all the occurence of MFE</v>
      </c>
      <c r="B46" s="2" t="s">
        <v>40</v>
      </c>
    </row>
    <row r="47">
      <c r="A47" s="4" t="s">
        <v>41</v>
      </c>
      <c r="B47" s="2" t="s">
        <v>42</v>
      </c>
    </row>
    <row r="48">
      <c r="A48" s="4" t="str">
        <f>HYPERLINK("https://www.geeksforgeeks.org/check-two-strings-k-anagrams-not/","K anagram")</f>
        <v>K anagram</v>
      </c>
      <c r="B48" s="2" t="s">
        <v>43</v>
      </c>
    </row>
    <row r="49">
      <c r="A49" s="4"/>
      <c r="B49" s="2"/>
    </row>
    <row r="50">
      <c r="A50" s="10">
        <v>44366.0</v>
      </c>
      <c r="B50" s="2"/>
    </row>
    <row r="51">
      <c r="A51" s="17" t="str">
        <f>HYPERLINK("https://www.geeksforgeeks.org/rearrange-characters-string-no-two-adjacent/","rearrange character string such that no two are same")</f>
        <v>rearrange character string such that no two are same</v>
      </c>
      <c r="B51" s="12" t="s">
        <v>44</v>
      </c>
    </row>
    <row r="52">
      <c r="A52" s="11" t="s">
        <v>45</v>
      </c>
      <c r="B52" s="12" t="s">
        <v>45</v>
      </c>
    </row>
    <row r="53">
      <c r="A53" s="4" t="s">
        <v>46</v>
      </c>
      <c r="B53" s="2" t="s">
        <v>46</v>
      </c>
    </row>
    <row r="54">
      <c r="A54" s="4" t="str">
        <f>HYPERLINK("https://leetcode.com/problems/kth-smallest-element-in-a-sorted-matrix/","Kth smallest element in sorted 2d matrix")</f>
        <v>Kth smallest element in sorted 2d matrix</v>
      </c>
      <c r="B54" s="2" t="s">
        <v>47</v>
      </c>
    </row>
    <row r="55">
      <c r="A55" s="4" t="str">
        <f>HYPERLINK("https://leetcode.com/problems/k-th-smallest-prime-fraction/","Kth smallest prime fraction")</f>
        <v>Kth smallest prime fraction</v>
      </c>
      <c r="B55" s="2" t="s">
        <v>48</v>
      </c>
    </row>
    <row r="56">
      <c r="A56" s="11" t="str">
        <f>HYPERLINK("https://leetcode.com/problems/employee-free-time/","Employee Free time")</f>
        <v>Employee Free time</v>
      </c>
      <c r="B56" s="12" t="s">
        <v>49</v>
      </c>
    </row>
    <row r="57">
      <c r="A57" s="2"/>
      <c r="B57" s="2"/>
    </row>
    <row r="58">
      <c r="A58" s="13">
        <v>44387.0</v>
      </c>
      <c r="B58" s="2"/>
    </row>
    <row r="59">
      <c r="A59" s="12" t="s">
        <v>50</v>
      </c>
      <c r="B59" s="12"/>
    </row>
    <row r="60">
      <c r="A60" s="11" t="str">
        <f>HYPERLINK("https://leetcode.com/problems/median-of-two-sorted-arrays/","median of two sorted array")</f>
        <v>median of two sorted array</v>
      </c>
      <c r="B60" s="12" t="s">
        <v>51</v>
      </c>
    </row>
    <row r="61">
      <c r="A61" s="9" t="str">
        <f>HYPERLINK("https://leetcode.com/problems/capacity-to-ship-packages-within-d-days/","capacity to ship within D days")</f>
        <v>capacity to ship within D days</v>
      </c>
      <c r="B61" s="2" t="s">
        <v>52</v>
      </c>
    </row>
    <row r="62">
      <c r="A62" s="19" t="str">
        <f>HYPERLINK("https://leetcode.com/problems/koko-eating-bananas/","koko eating bananas")</f>
        <v>koko eating bananas</v>
      </c>
      <c r="B62" s="2" t="s">
        <v>53</v>
      </c>
    </row>
    <row r="63">
      <c r="A63" s="19" t="str">
        <f>HYPERLINK("https://leetcode.com/problems/find-the-smallest-divisor-given-a-threshold/","smallest divisor given a threshold")</f>
        <v>smallest divisor given a threshold</v>
      </c>
      <c r="B63" s="2" t="s">
        <v>54</v>
      </c>
    </row>
    <row r="64">
      <c r="A64" s="4" t="s">
        <v>55</v>
      </c>
      <c r="B64" s="2" t="s">
        <v>56</v>
      </c>
    </row>
    <row r="65">
      <c r="A65" s="19" t="str">
        <f>HYPERLINK("https://leetcode.com/problems/split-array-largest-sum/","split array largest sum")</f>
        <v>split array largest sum</v>
      </c>
      <c r="B65" s="2" t="s">
        <v>57</v>
      </c>
    </row>
    <row r="66">
      <c r="A66" s="19"/>
      <c r="B66" s="2"/>
    </row>
    <row r="67">
      <c r="A67" s="10">
        <v>44388.0</v>
      </c>
      <c r="B67" s="2"/>
    </row>
    <row r="68">
      <c r="A68" s="4" t="s">
        <v>58</v>
      </c>
      <c r="B68" s="2" t="s">
        <v>58</v>
      </c>
    </row>
    <row r="69">
      <c r="A69" s="4" t="str">
        <f>HYPERLINK("https://leetcode.com/problems/k-th-smallest-prime-fraction/","Kth smallest prime fraction")</f>
        <v>Kth smallest prime fraction</v>
      </c>
      <c r="B69" s="2" t="s">
        <v>48</v>
      </c>
    </row>
    <row r="70">
      <c r="A70" s="4" t="str">
        <f>HYPERLINK("https://leetcode.com/problems/search-in-rotated-sorted-array/","search in rotated sorted array")</f>
        <v>search in rotated sorted array</v>
      </c>
      <c r="B70" s="2" t="s">
        <v>59</v>
      </c>
    </row>
    <row r="71">
      <c r="A71" s="4" t="s">
        <v>60</v>
      </c>
      <c r="B71" s="2" t="s">
        <v>61</v>
      </c>
    </row>
    <row r="72">
      <c r="A72" s="4" t="s">
        <v>62</v>
      </c>
      <c r="B72" s="2"/>
    </row>
    <row r="73">
      <c r="A73" s="4" t="s">
        <v>63</v>
      </c>
      <c r="B73" s="2" t="s">
        <v>61</v>
      </c>
    </row>
    <row r="74">
      <c r="A74" s="20" t="str">
        <f>HYPERLINK("https://www.geeksforgeeks.org/counting-sort/","counting sort")</f>
        <v>counting sort</v>
      </c>
      <c r="B74" s="21" t="s">
        <v>64</v>
      </c>
    </row>
    <row r="75">
      <c r="A75" s="20" t="str">
        <f>HYPERLINK("https://www.geeksforgeeks.org/merge-sort/","merge sort")</f>
        <v>merge sort</v>
      </c>
      <c r="B75" s="21" t="s">
        <v>65</v>
      </c>
    </row>
    <row r="76">
      <c r="A76" s="9" t="str">
        <f>HYPERLINK("https://www.geeksforgeeks.org/counting-inversions/","count inversions")</f>
        <v>count inversions</v>
      </c>
      <c r="B76" s="2" t="s">
        <v>66</v>
      </c>
    </row>
    <row r="77">
      <c r="A77" s="2"/>
      <c r="B77" s="2"/>
    </row>
    <row r="78">
      <c r="A78" s="2"/>
      <c r="B78" s="2"/>
    </row>
    <row r="79">
      <c r="A79" s="13">
        <v>44392.0</v>
      </c>
      <c r="B79" s="2"/>
    </row>
    <row r="80">
      <c r="A80" s="22" t="s">
        <v>68</v>
      </c>
      <c r="B80" s="2" t="s">
        <v>69</v>
      </c>
    </row>
    <row r="81">
      <c r="A81" s="22" t="s">
        <v>68</v>
      </c>
      <c r="B81" s="2" t="s">
        <v>70</v>
      </c>
    </row>
    <row r="82">
      <c r="A82" s="22" t="s">
        <v>71</v>
      </c>
      <c r="B82" s="2" t="s">
        <v>72</v>
      </c>
    </row>
    <row r="83">
      <c r="A83" s="9" t="str">
        <f>HYPERLINK("https://leetcode.com/problems/russian-doll-envelopes/","Russian doll envelopes")</f>
        <v>Russian doll envelopes</v>
      </c>
      <c r="B83" s="2" t="s">
        <v>73</v>
      </c>
    </row>
    <row r="84">
      <c r="A84" s="4" t="s">
        <v>74</v>
      </c>
      <c r="B84" s="2" t="s">
        <v>75</v>
      </c>
    </row>
    <row r="85">
      <c r="A85" s="4" t="s">
        <v>76</v>
      </c>
      <c r="B85" s="2" t="s">
        <v>77</v>
      </c>
    </row>
    <row r="86">
      <c r="A86" s="22" t="s">
        <v>78</v>
      </c>
      <c r="B86" s="2" t="s">
        <v>79</v>
      </c>
    </row>
    <row r="87">
      <c r="A87" s="2"/>
      <c r="B87" s="2"/>
    </row>
    <row r="88">
      <c r="A88" s="2"/>
      <c r="B88" s="2"/>
    </row>
    <row r="89">
      <c r="A89" s="13">
        <v>44394.0</v>
      </c>
      <c r="B89" s="2"/>
    </row>
    <row r="90">
      <c r="A90" s="23" t="s">
        <v>80</v>
      </c>
      <c r="B90" s="21" t="s">
        <v>80</v>
      </c>
    </row>
    <row r="91">
      <c r="A91" s="23" t="s">
        <v>81</v>
      </c>
      <c r="B91" s="21" t="s">
        <v>81</v>
      </c>
    </row>
    <row r="92">
      <c r="A92" s="4" t="s">
        <v>82</v>
      </c>
      <c r="B92" s="21" t="s">
        <v>82</v>
      </c>
    </row>
    <row r="93">
      <c r="A93" s="4" t="s">
        <v>83</v>
      </c>
      <c r="B93" s="2" t="s">
        <v>84</v>
      </c>
    </row>
    <row r="94">
      <c r="A94" s="4" t="s">
        <v>85</v>
      </c>
      <c r="B94" s="2"/>
    </row>
    <row r="95">
      <c r="A95" s="4" t="s">
        <v>87</v>
      </c>
      <c r="B95" s="2"/>
    </row>
    <row r="96">
      <c r="A96" s="20" t="s">
        <v>88</v>
      </c>
      <c r="B96" s="21" t="s">
        <v>89</v>
      </c>
    </row>
    <row r="97">
      <c r="A97" s="25" t="s">
        <v>90</v>
      </c>
      <c r="B97" s="21"/>
    </row>
    <row r="98">
      <c r="A98" s="9" t="s">
        <v>91</v>
      </c>
      <c r="B98" s="2" t="s">
        <v>92</v>
      </c>
    </row>
    <row r="99">
      <c r="A99" s="25" t="s">
        <v>93</v>
      </c>
      <c r="B99" s="2" t="s">
        <v>93</v>
      </c>
    </row>
    <row r="100">
      <c r="A100" s="2"/>
      <c r="B100" s="2"/>
    </row>
    <row r="101">
      <c r="A101" s="2"/>
      <c r="B101" s="2"/>
    </row>
    <row r="102">
      <c r="A102" s="13">
        <v>44395.0</v>
      </c>
      <c r="B102" s="2"/>
    </row>
    <row r="103">
      <c r="A103" s="4" t="s">
        <v>94</v>
      </c>
      <c r="B103" s="2"/>
    </row>
    <row r="104">
      <c r="A104" s="9" t="str">
        <f>HYPERLINK("https://leetcode.com/problems/best-time-to-buy-and-sell-stock/","best time to buy and sell stock")</f>
        <v>best time to buy and sell stock</v>
      </c>
      <c r="B104" s="21" t="s">
        <v>95</v>
      </c>
    </row>
    <row r="105">
      <c r="A105" s="9" t="str">
        <f>HYPERLINK("https://leetcode.com/problems/best-time-to-buy-and-sell-stock-ii/","best time to buy and sell 2")</f>
        <v>best time to buy and sell 2</v>
      </c>
      <c r="B105" s="21" t="s">
        <v>96</v>
      </c>
    </row>
    <row r="106">
      <c r="A106" s="4" t="s">
        <v>97</v>
      </c>
      <c r="B106" s="2" t="s">
        <v>98</v>
      </c>
    </row>
    <row r="107">
      <c r="A107" s="9" t="str">
        <f>HYPERLINK("https://leetcode.com/problems/best-time-to-buy-and-sell-stock-with-cooldown/","best time to buy and sell with cool down")</f>
        <v>best time to buy and sell with cool down</v>
      </c>
      <c r="B107" s="2" t="s">
        <v>99</v>
      </c>
    </row>
    <row r="108">
      <c r="A108" s="9" t="str">
        <f>HYPERLINK("https://leetcode.com/problems/best-time-to-buy-and-sell-stock-iii/","best time to buy and sell 3")</f>
        <v>best time to buy and sell 3</v>
      </c>
      <c r="B108" s="21" t="s">
        <v>100</v>
      </c>
    </row>
    <row r="109">
      <c r="A109" s="9" t="str">
        <f>HYPERLINK("https://leetcode.com/problems/best-time-to-buy-and-sell-stock-iv/","best time to but and sell 4")</f>
        <v>best time to but and sell 4</v>
      </c>
      <c r="B109" s="2" t="s">
        <v>101</v>
      </c>
    </row>
    <row r="110">
      <c r="A110" s="25" t="s">
        <v>102</v>
      </c>
      <c r="B110" s="21" t="s">
        <v>103</v>
      </c>
    </row>
    <row r="111">
      <c r="A111" s="2"/>
      <c r="B111" s="2"/>
    </row>
    <row r="112">
      <c r="A112" s="2"/>
      <c r="B112" s="2"/>
    </row>
    <row r="113">
      <c r="A113" s="13">
        <v>44399.0</v>
      </c>
      <c r="B113" s="2"/>
    </row>
    <row r="114">
      <c r="A114" s="25" t="str">
        <f>HYPERLINK("https://leetcode.com/problems/burst-balloons/","burst balloons")</f>
        <v>burst balloons</v>
      </c>
      <c r="B114" s="21" t="s">
        <v>104</v>
      </c>
    </row>
    <row r="115">
      <c r="A115" s="25" t="s">
        <v>105</v>
      </c>
      <c r="B115" s="21" t="s">
        <v>106</v>
      </c>
    </row>
    <row r="116">
      <c r="A116" s="20" t="s">
        <v>107</v>
      </c>
      <c r="B116" s="21" t="s">
        <v>107</v>
      </c>
    </row>
    <row r="117">
      <c r="A117" s="25" t="s">
        <v>108</v>
      </c>
      <c r="B117" s="21" t="s">
        <v>109</v>
      </c>
    </row>
    <row r="118">
      <c r="A118" s="25" t="str">
        <f>HYPERLINK("https://leetcode.com/problems/minimum-score-triangulation-of-polygon/","Minimum score triangulation")</f>
        <v>Minimum score triangulation</v>
      </c>
      <c r="B118" s="21" t="s">
        <v>110</v>
      </c>
    </row>
    <row r="119">
      <c r="A119" s="25" t="s">
        <v>111</v>
      </c>
      <c r="B119" s="21" t="s">
        <v>112</v>
      </c>
    </row>
    <row r="120">
      <c r="A120" s="2"/>
      <c r="B120" s="2"/>
    </row>
    <row r="121">
      <c r="A121" s="2"/>
      <c r="B121" s="2"/>
    </row>
    <row r="122">
      <c r="A122" s="13">
        <v>44401.0</v>
      </c>
      <c r="B122" s="2"/>
    </row>
    <row r="123">
      <c r="A123" s="25" t="s">
        <v>113</v>
      </c>
      <c r="B123" s="21" t="s">
        <v>114</v>
      </c>
    </row>
    <row r="124">
      <c r="A124" s="20" t="s">
        <v>115</v>
      </c>
      <c r="B124" s="21" t="s">
        <v>115</v>
      </c>
    </row>
    <row r="125">
      <c r="A125" s="25" t="s">
        <v>116</v>
      </c>
      <c r="B125" s="21" t="s">
        <v>117</v>
      </c>
    </row>
    <row r="126">
      <c r="A126" s="20" t="str">
        <f>HYPERLINK("https://www.geeksforgeeks.org/count-palindromic-subsequence-given-string/","Count all pallindromic subsequence")</f>
        <v>Count all pallindromic subsequence</v>
      </c>
      <c r="B126" s="21"/>
    </row>
    <row r="127">
      <c r="A127" s="20" t="str">
        <f>HYPERLINK("https://leetcode.com/problems/count-different-palindromic-subsequences/","Count distinct pallindromic subsequence")</f>
        <v>Count distinct pallindromic subsequence</v>
      </c>
      <c r="B127" s="21"/>
    </row>
    <row r="128">
      <c r="A128" s="4" t="s">
        <v>118</v>
      </c>
      <c r="B128" s="2"/>
    </row>
    <row r="129">
      <c r="A129" s="25" t="str">
        <f>HYPERLINK("https://www.geeksforgeeks.org/number-subsequences-form-ai-bj-ck/","No. of sequence of type a^i+b^j+c^k")</f>
        <v>No. of sequence of type a^i+b^j+c^k</v>
      </c>
      <c r="B129" s="21" t="s">
        <v>119</v>
      </c>
    </row>
    <row r="130">
      <c r="A130" s="4" t="s">
        <v>120</v>
      </c>
      <c r="B130" s="2" t="s">
        <v>61</v>
      </c>
    </row>
    <row r="131">
      <c r="A131" s="4"/>
      <c r="B131" s="2"/>
    </row>
    <row r="132">
      <c r="A132" s="4"/>
      <c r="B132" s="2"/>
    </row>
    <row r="133">
      <c r="A133" s="10">
        <v>44402.0</v>
      </c>
      <c r="B133" s="2"/>
    </row>
    <row r="134">
      <c r="A134" s="25" t="s">
        <v>121</v>
      </c>
      <c r="B134" s="21" t="s">
        <v>121</v>
      </c>
    </row>
    <row r="135">
      <c r="A135" s="20" t="s">
        <v>122</v>
      </c>
      <c r="B135" s="2"/>
    </row>
    <row r="136">
      <c r="A136" s="20" t="s">
        <v>123</v>
      </c>
      <c r="B136" s="2"/>
    </row>
    <row r="137">
      <c r="A137" s="25" t="s">
        <v>124</v>
      </c>
      <c r="B137" s="2" t="s">
        <v>61</v>
      </c>
    </row>
    <row r="138">
      <c r="A138" s="25" t="s">
        <v>125</v>
      </c>
      <c r="B138" s="2"/>
    </row>
    <row r="139">
      <c r="A139" s="26" t="str">
        <f>HYPERLINK("https://www.geeksforgeeks.org/super-ugly-number-number-whose-prime-factors-given-set/","Super ugly number")</f>
        <v>Super ugly number</v>
      </c>
      <c r="B139" s="21" t="s">
        <v>126</v>
      </c>
    </row>
    <row r="140">
      <c r="A140" s="22" t="s">
        <v>127</v>
      </c>
      <c r="B140" s="2"/>
    </row>
    <row r="141">
      <c r="A141" s="25" t="s">
        <v>128</v>
      </c>
      <c r="B141" s="21" t="s">
        <v>129</v>
      </c>
    </row>
    <row r="142">
      <c r="A142" s="22"/>
      <c r="B142" s="2"/>
    </row>
    <row r="143">
      <c r="A143" s="13">
        <v>44406.0</v>
      </c>
      <c r="B143" s="2"/>
    </row>
    <row r="144">
      <c r="A144" s="25" t="s">
        <v>130</v>
      </c>
      <c r="B144" s="2"/>
    </row>
    <row r="145">
      <c r="A145" s="4" t="s">
        <v>131</v>
      </c>
      <c r="B145" s="2"/>
    </row>
    <row r="146">
      <c r="A146" s="25" t="s">
        <v>132</v>
      </c>
      <c r="B146" s="2"/>
    </row>
    <row r="147">
      <c r="A147" s="4" t="s">
        <v>133</v>
      </c>
      <c r="B147" s="2"/>
    </row>
    <row r="148">
      <c r="A148" s="4" t="s">
        <v>134</v>
      </c>
      <c r="B148" s="2"/>
    </row>
    <row r="149">
      <c r="A149" s="4" t="s">
        <v>135</v>
      </c>
      <c r="B149" s="2" t="s">
        <v>61</v>
      </c>
    </row>
    <row r="150">
      <c r="A150" s="4"/>
      <c r="B150" s="2"/>
    </row>
    <row r="151">
      <c r="A151" s="13">
        <v>44408.0</v>
      </c>
      <c r="B151" s="2"/>
    </row>
    <row r="152">
      <c r="A152" s="4" t="s">
        <v>136</v>
      </c>
      <c r="B152" s="2"/>
    </row>
    <row r="153">
      <c r="A153" s="4" t="s">
        <v>137</v>
      </c>
      <c r="B153" s="2"/>
    </row>
    <row r="154">
      <c r="A154" s="4" t="s">
        <v>138</v>
      </c>
      <c r="B154" s="2"/>
    </row>
    <row r="155">
      <c r="A155" s="4" t="s">
        <v>139</v>
      </c>
      <c r="B155" s="2"/>
    </row>
    <row r="156">
      <c r="A156" s="25" t="str">
        <f>HYPERLINK("https://leetcode.com/problems/scramble-string/","Scramble string")</f>
        <v>Scramble string</v>
      </c>
      <c r="B156" s="2" t="s">
        <v>140</v>
      </c>
    </row>
    <row r="157">
      <c r="A157" s="4" t="s">
        <v>141</v>
      </c>
      <c r="B157" s="2"/>
    </row>
    <row r="158">
      <c r="A158" s="4" t="s">
        <v>142</v>
      </c>
      <c r="B158" s="2" t="s">
        <v>61</v>
      </c>
    </row>
    <row r="159">
      <c r="A159" s="4"/>
      <c r="B159" s="2"/>
    </row>
    <row r="160">
      <c r="A160" s="28" t="s">
        <v>143</v>
      </c>
      <c r="B160" s="2"/>
    </row>
    <row r="161">
      <c r="A161" s="4" t="s">
        <v>144</v>
      </c>
      <c r="B161" s="2"/>
    </row>
    <row r="162">
      <c r="A162" s="4" t="s">
        <v>145</v>
      </c>
      <c r="B162" s="2"/>
    </row>
    <row r="163">
      <c r="A163" s="4" t="s">
        <v>146</v>
      </c>
      <c r="B163" s="2"/>
    </row>
    <row r="164">
      <c r="A164" s="20" t="s">
        <v>147</v>
      </c>
      <c r="B164" s="21" t="s">
        <v>148</v>
      </c>
    </row>
    <row r="165">
      <c r="A165" s="4" t="s">
        <v>149</v>
      </c>
      <c r="B165" s="2" t="s">
        <v>61</v>
      </c>
    </row>
    <row r="166">
      <c r="A166" s="4"/>
      <c r="B166" s="2"/>
    </row>
    <row r="167">
      <c r="A167" s="58" t="s">
        <v>150</v>
      </c>
      <c r="B167" s="2"/>
    </row>
    <row r="168">
      <c r="A168" s="25" t="str">
        <f>HYPERLINK("https://www.codechef.com/problems/FLOW016","Euclidean algorithm")</f>
        <v>Euclidean algorithm</v>
      </c>
      <c r="B168" s="21" t="s">
        <v>151</v>
      </c>
    </row>
    <row r="169">
      <c r="A169" s="25" t="str">
        <f>HYPERLINK("https://onlinejudge.org/index.php?option=com_onlinejudge&amp;Itemid=8&amp;page=show_problem&amp;problem=1045","Extended Euclidean algorithm")</f>
        <v>Extended Euclidean algorithm</v>
      </c>
      <c r="B169" s="21" t="s">
        <v>152</v>
      </c>
    </row>
    <row r="170">
      <c r="A170" s="25" t="str">
        <f>HYPERLINK("https://www.spoj.com/problems/CEQU/","Linear diaophantine equation")</f>
        <v>Linear diaophantine equation</v>
      </c>
      <c r="B170" s="21" t="s">
        <v>153</v>
      </c>
    </row>
    <row r="171">
      <c r="A171" s="25" t="str">
        <f>HYPERLINK("https://www.geeksforgeeks.org/fermats-little-theorem/","Fermat's little theorem")</f>
        <v>Fermat's little theorem</v>
      </c>
      <c r="B171" s="21" t="s">
        <v>154</v>
      </c>
    </row>
    <row r="172">
      <c r="A172" s="25" t="str">
        <f>HYPERLINK("https://www.codechef.com/JULY18A/problems/NMNMX","No min No max")</f>
        <v>No min No max</v>
      </c>
      <c r="B172" s="21" t="s">
        <v>155</v>
      </c>
    </row>
    <row r="173">
      <c r="A173" s="25" t="str">
        <f>HYPERLINK("https://www.spoj.com/problems/DCEPC11B/","Boring factorials")</f>
        <v>Boring factorials</v>
      </c>
      <c r="B173" s="21"/>
    </row>
    <row r="174">
      <c r="A174" s="2"/>
      <c r="B174" s="2"/>
    </row>
    <row r="175">
      <c r="A175" s="33">
        <v>44415.0</v>
      </c>
      <c r="B175" s="12"/>
    </row>
    <row r="176">
      <c r="A176" s="14" t="s">
        <v>157</v>
      </c>
      <c r="B176" s="12" t="s">
        <v>158</v>
      </c>
    </row>
    <row r="177">
      <c r="A177" s="14" t="s">
        <v>159</v>
      </c>
      <c r="B177" s="12" t="s">
        <v>160</v>
      </c>
    </row>
    <row r="178">
      <c r="A178" s="31" t="s">
        <v>161</v>
      </c>
      <c r="B178" s="12"/>
    </row>
    <row r="179">
      <c r="A179" s="11" t="str">
        <f>HYPERLINK("https://leetcode.com/problems/majority-element/","majority element")</f>
        <v>majority element</v>
      </c>
      <c r="B179" s="12" t="s">
        <v>162</v>
      </c>
    </row>
    <row r="180">
      <c r="A180" s="11" t="str">
        <f>HYPERLINK("https://leetcode.com/problems/majority-element-ii/","majority element 2")</f>
        <v>majority element 2</v>
      </c>
      <c r="B180" s="12" t="s">
        <v>163</v>
      </c>
    </row>
    <row r="181">
      <c r="A181" s="11" t="str">
        <f>HYPERLINK("geeksforgeeks.org/given-an-array-of-of-size-n-finds-all-the-elements-that-appear-more-than-nk-times/","majority element general")</f>
        <v>majority element general</v>
      </c>
      <c r="B181" s="12" t="s">
        <v>164</v>
      </c>
    </row>
    <row r="182">
      <c r="A182" s="14" t="s">
        <v>165</v>
      </c>
      <c r="B182" s="12" t="s">
        <v>166</v>
      </c>
    </row>
    <row r="183">
      <c r="A183" s="14" t="str">
        <f>HYPERLINK("https://leetcode.com/problems/maximum-product-of-three-numbers/","max product of 3 numbers")</f>
        <v>max product of 3 numbers</v>
      </c>
      <c r="B183" s="12" t="s">
        <v>167</v>
      </c>
    </row>
    <row r="184">
      <c r="A184" s="31" t="str">
        <f>HYPERLINK("https://leetcode.com/problems/max-chunks-to-make-sorted/","Max chunks to make sorted")</f>
        <v>Max chunks to make sorted</v>
      </c>
      <c r="B184" s="12" t="s">
        <v>168</v>
      </c>
    </row>
    <row r="185">
      <c r="A185" s="32" t="s">
        <v>169</v>
      </c>
      <c r="B185" s="12" t="s">
        <v>170</v>
      </c>
    </row>
    <row r="186">
      <c r="A186" s="2"/>
      <c r="B186" s="2"/>
    </row>
    <row r="187">
      <c r="A187" s="33">
        <v>44416.0</v>
      </c>
      <c r="B187" s="12"/>
    </row>
    <row r="188">
      <c r="A188" s="32" t="str">
        <f>HYPERLINK("https://leetcode.com/problems/number-of-subarrays-with-bounded-maximum/","number of subarrays with bounded maximum")</f>
        <v>number of subarrays with bounded maximum</v>
      </c>
      <c r="B188" s="12" t="s">
        <v>171</v>
      </c>
    </row>
    <row r="189">
      <c r="A189" s="11" t="s">
        <v>172</v>
      </c>
      <c r="B189" s="12" t="s">
        <v>172</v>
      </c>
    </row>
    <row r="190">
      <c r="A190" s="14" t="str">
        <f>HYPERLINK("https://leetcode.com/problems/largest-number-at-least-twice-of-others/","largest number atleast twice of others")</f>
        <v>largest number atleast twice of others</v>
      </c>
      <c r="B190" s="12" t="s">
        <v>173</v>
      </c>
    </row>
    <row r="191">
      <c r="A191" s="14" t="s">
        <v>174</v>
      </c>
      <c r="B191" s="12" t="s">
        <v>175</v>
      </c>
    </row>
    <row r="192">
      <c r="A192" s="9" t="str">
        <f>HYPERLINK("https://leetcode.com/problems/first-missing-positive/","First missing positive")</f>
        <v>First missing positive</v>
      </c>
      <c r="B192" s="21" t="s">
        <v>176</v>
      </c>
    </row>
    <row r="193">
      <c r="A193" s="32" t="str">
        <f>HYPERLINK("https://leetcode.com/problems/maximize-distance-to-closest-person/","maximize distance to closest person")</f>
        <v>maximize distance to closest person</v>
      </c>
      <c r="B193" s="12" t="s">
        <v>177</v>
      </c>
    </row>
    <row r="194">
      <c r="A194" s="11" t="str">
        <f>HYPERLINK("https://leetcode.com/problems/reverse-vowels-of-a-string/","Reverse vowels of a string")</f>
        <v>Reverse vowels of a string</v>
      </c>
      <c r="B194" s="12" t="s">
        <v>178</v>
      </c>
    </row>
    <row r="195">
      <c r="A195" s="11" t="s">
        <v>179</v>
      </c>
      <c r="B195" s="12" t="s">
        <v>180</v>
      </c>
    </row>
    <row r="196">
      <c r="A196" s="11" t="str">
        <f>HYPERLINK("https://leetcode.com/problems/best-meeting-point/","best meeting points")</f>
        <v>best meeting points</v>
      </c>
      <c r="B196" s="12" t="s">
        <v>181</v>
      </c>
    </row>
    <row r="197">
      <c r="A197" s="11" t="s">
        <v>182</v>
      </c>
      <c r="B197" s="12" t="s">
        <v>31</v>
      </c>
    </row>
    <row r="198">
      <c r="A198" s="11"/>
      <c r="B198" s="12"/>
    </row>
    <row r="199">
      <c r="A199" s="34">
        <v>44420.0</v>
      </c>
      <c r="B199" s="12"/>
    </row>
    <row r="200">
      <c r="A200" s="35" t="str">
        <f>HYPERLINK("https://www.geeksforgeeks.org/segregate-0s-and-1s-in-an-array-by-traversing-array-once/","Segregate 0 and 1")</f>
        <v>Segregate 0 and 1</v>
      </c>
      <c r="B200" s="12" t="s">
        <v>183</v>
      </c>
    </row>
    <row r="201">
      <c r="A201" s="36" t="s">
        <v>184</v>
      </c>
      <c r="B201" s="12" t="s">
        <v>185</v>
      </c>
    </row>
    <row r="202">
      <c r="A202" s="32" t="s">
        <v>186</v>
      </c>
      <c r="B202" s="12" t="s">
        <v>187</v>
      </c>
    </row>
    <row r="203">
      <c r="A203" s="14" t="s">
        <v>188</v>
      </c>
      <c r="B203" s="12" t="s">
        <v>189</v>
      </c>
    </row>
    <row r="204">
      <c r="A204" s="14" t="str">
        <f>HYPERLINK("https://www.geeksforgeeks.org/sieve-of-eratosthenes/","Sieve of Eratosthenes")</f>
        <v>Sieve of Eratosthenes</v>
      </c>
      <c r="B204" s="12" t="s">
        <v>190</v>
      </c>
    </row>
    <row r="205">
      <c r="A205" s="14" t="str">
        <f>HYPERLINK("https://www.spoj.com/problems/PRIME1/cstart=10","Segmented sieve")</f>
        <v>Segmented sieve</v>
      </c>
      <c r="B205" s="12" t="s">
        <v>191</v>
      </c>
    </row>
    <row r="206">
      <c r="A206" s="14" t="str">
        <f>HYPERLINK("https://www.geeksforgeeks.org/given-an-array-a-and-a-number-x-check-for-pair-in-a-with-sum-as-x/","Two Sum")</f>
        <v>Two Sum</v>
      </c>
      <c r="B206" s="12" t="s">
        <v>192</v>
      </c>
    </row>
    <row r="207">
      <c r="A207" s="14" t="str">
        <f>HYPERLINK("https://www.geeksforgeeks.org/find-a-pair-with-the-given-difference/","Two Difference")</f>
        <v>Two Difference</v>
      </c>
      <c r="B207" s="12" t="s">
        <v>193</v>
      </c>
    </row>
    <row r="208">
      <c r="A208" s="14" t="s">
        <v>194</v>
      </c>
      <c r="B208" s="12" t="s">
        <v>195</v>
      </c>
    </row>
    <row r="209">
      <c r="A209" s="14" t="str">
        <f>HYPERLINK("https://www.geeksforgeeks.org/find-the-number-of-jumps-to-reach-x-in-the-number-line-from-zero/","MIn Jump required with +i or -i allowed")</f>
        <v>MIn Jump required with +i or -i allowed</v>
      </c>
      <c r="B209" s="12" t="s">
        <v>196</v>
      </c>
    </row>
    <row r="210">
      <c r="A210" s="4" t="s">
        <v>197</v>
      </c>
      <c r="B210" s="37" t="s">
        <v>198</v>
      </c>
    </row>
    <row r="211">
      <c r="A211" s="4" t="s">
        <v>199</v>
      </c>
      <c r="B211" s="2" t="s">
        <v>198</v>
      </c>
    </row>
    <row r="212">
      <c r="A212" s="2"/>
      <c r="B212" s="2"/>
    </row>
    <row r="213">
      <c r="A213" s="38">
        <v>44422.0</v>
      </c>
      <c r="B213" s="2"/>
    </row>
    <row r="214">
      <c r="A214" s="11" t="str">
        <f>HYPERLINK("https://leetcode.com/problems/consecutive-numbers-sum/","consecutive number sum")</f>
        <v>consecutive number sum</v>
      </c>
      <c r="B214" s="39" t="s">
        <v>200</v>
      </c>
    </row>
    <row r="215">
      <c r="A215" s="35" t="str">
        <f>HYPERLINK("https://leetcode.com/problems/partition-labels/","partition labels")</f>
        <v>partition labels</v>
      </c>
      <c r="B215" s="12" t="s">
        <v>201</v>
      </c>
    </row>
    <row r="216">
      <c r="A216" s="35" t="str">
        <f>HYPERLINK("https://leetcode.com/problems/partition-array-into-disjoint-intervals/","partition array into disjoint intervals")</f>
        <v>partition array into disjoint intervals</v>
      </c>
      <c r="B216" s="12" t="s">
        <v>202</v>
      </c>
    </row>
    <row r="217">
      <c r="A217" s="40" t="str">
        <f>HYPERLINK("https://www.codechef.com/SNCKPE19/problems/BUDDYNIM","Buddy nim")</f>
        <v>Buddy nim</v>
      </c>
      <c r="B217" s="39" t="s">
        <v>203</v>
      </c>
    </row>
    <row r="218">
      <c r="A218" s="19" t="str">
        <f>HYPERLINK("https://leetcode.com/problems/minimum-domino-rotations-for-equal-row/","minimum domino rotation for equal row")</f>
        <v>minimum domino rotation for equal row</v>
      </c>
      <c r="B218" s="12" t="s">
        <v>204</v>
      </c>
    </row>
    <row r="219">
      <c r="A219" s="11" t="s">
        <v>205</v>
      </c>
      <c r="B219" s="12" t="s">
        <v>205</v>
      </c>
    </row>
    <row r="220">
      <c r="A220" s="4" t="str">
        <f>HYPERLINK("https://leetcode.com/problems/rotate-image/","rotate image")</f>
        <v>rotate image</v>
      </c>
      <c r="B220" s="2" t="s">
        <v>206</v>
      </c>
    </row>
    <row r="221">
      <c r="A221" s="9" t="str">
        <f>HYPERLINK("https://leetcode.com/problems/push-dominoes/","push dominoes")</f>
        <v>push dominoes</v>
      </c>
      <c r="B221" s="2" t="s">
        <v>207</v>
      </c>
    </row>
    <row r="222">
      <c r="A222" s="7"/>
      <c r="B222" s="2"/>
    </row>
    <row r="223">
      <c r="A223" s="41">
        <v>44428.0</v>
      </c>
      <c r="B223" s="2"/>
    </row>
    <row r="224">
      <c r="A224" s="19" t="str">
        <f>HYPERLINK("https://leetcode.com/problems/multiply-strings/","multiply strings")</f>
        <v>multiply strings</v>
      </c>
      <c r="B224" s="2" t="s">
        <v>208</v>
      </c>
    </row>
    <row r="225">
      <c r="A225" s="4" t="str">
        <f>HYPERLINK("https://leetcode.com/problems/smallest-range-covering-elements-from-k-lists/","smallest range from k lists")</f>
        <v>smallest range from k lists</v>
      </c>
      <c r="B225" s="21" t="s">
        <v>209</v>
      </c>
    </row>
    <row r="226">
      <c r="A226" s="19" t="str">
        <f>HYPERLINK("https://leetcode.com/problems/maximum-product-subarray/","maximum product subarray")</f>
        <v>maximum product subarray</v>
      </c>
      <c r="B226" s="2" t="s">
        <v>210</v>
      </c>
    </row>
    <row r="227">
      <c r="A227" s="42" t="str">
        <f>HYPERLINK("https://leetcode.com/problems/valid-palindrome-ii/","valid pallindrome 2")</f>
        <v>valid pallindrome 2</v>
      </c>
      <c r="B227" s="2" t="s">
        <v>211</v>
      </c>
    </row>
    <row r="228">
      <c r="A228" s="4" t="s">
        <v>212</v>
      </c>
      <c r="B228" s="12"/>
    </row>
    <row r="229">
      <c r="A229" s="32" t="s">
        <v>213</v>
      </c>
      <c r="B229" s="12" t="s">
        <v>214</v>
      </c>
    </row>
    <row r="230">
      <c r="A230" s="19" t="str">
        <f>HYPERLINK("https://leetcode.com/problems/max-consecutive-ones-iii/","max consecutive ones 3")</f>
        <v>max consecutive ones 3</v>
      </c>
      <c r="B230" s="2" t="s">
        <v>215</v>
      </c>
    </row>
    <row r="231">
      <c r="A231" s="4" t="str">
        <f>HYPERLINK("https://www.geeksforgeeks.org/maximum-sum-of-smallest-and-second-smallest-in-an-array/","Maximum sum of smallest and second smallest")</f>
        <v>Maximum sum of smallest and second smallest</v>
      </c>
      <c r="B231" s="21" t="s">
        <v>216</v>
      </c>
    </row>
    <row r="232">
      <c r="A232" s="4" t="s">
        <v>217</v>
      </c>
      <c r="B232" s="39" t="s">
        <v>218</v>
      </c>
    </row>
    <row r="233">
      <c r="A233" s="14" t="str">
        <f>HYPERLINK("https://www.geeksforgeeks.org/minimum-number-platforms-required-railwaybus-station/","Min No. of Platform")</f>
        <v>Min No. of Platform</v>
      </c>
      <c r="B233" s="12" t="s">
        <v>219</v>
      </c>
    </row>
    <row r="234">
      <c r="A234" s="14"/>
      <c r="B234" s="12"/>
    </row>
    <row r="235">
      <c r="A235" s="34">
        <v>44429.0</v>
      </c>
      <c r="B235" s="12"/>
    </row>
    <row r="236">
      <c r="A236" s="11" t="s">
        <v>138</v>
      </c>
      <c r="B236" s="12"/>
    </row>
    <row r="237">
      <c r="A237" s="14" t="s">
        <v>220</v>
      </c>
      <c r="B237" s="12" t="s">
        <v>221</v>
      </c>
    </row>
    <row r="238">
      <c r="A238" s="11" t="s">
        <v>222</v>
      </c>
      <c r="B238" s="12"/>
    </row>
    <row r="239">
      <c r="A239" s="31" t="s">
        <v>223</v>
      </c>
      <c r="B239" s="39" t="s">
        <v>223</v>
      </c>
    </row>
    <row r="240">
      <c r="A240" s="11" t="s">
        <v>224</v>
      </c>
      <c r="B240" s="12" t="s">
        <v>225</v>
      </c>
    </row>
    <row r="241">
      <c r="A241" s="25" t="s">
        <v>226</v>
      </c>
      <c r="B241" s="21" t="s">
        <v>226</v>
      </c>
    </row>
    <row r="242">
      <c r="A242" s="25" t="str">
        <f>HYPERLINK("https://www.codechef.com/COOK103B/problems/SECPASS","chef and secret password")</f>
        <v>chef and secret password</v>
      </c>
      <c r="B242" s="21" t="s">
        <v>227</v>
      </c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43" t="s">
        <v>228</v>
      </c>
      <c r="B246" s="12"/>
    </row>
    <row r="247">
      <c r="A247" s="31" t="s">
        <v>229</v>
      </c>
      <c r="B247" s="12" t="s">
        <v>229</v>
      </c>
    </row>
    <row r="248">
      <c r="A248" s="44" t="s">
        <v>230</v>
      </c>
      <c r="B248" s="12" t="s">
        <v>230</v>
      </c>
    </row>
    <row r="249">
      <c r="A249" s="25" t="s">
        <v>231</v>
      </c>
      <c r="B249" s="21" t="s">
        <v>232</v>
      </c>
    </row>
    <row r="250">
      <c r="A250" s="25" t="s">
        <v>233</v>
      </c>
      <c r="B250" s="21" t="s">
        <v>234</v>
      </c>
    </row>
    <row r="251">
      <c r="A251" s="25" t="s">
        <v>235</v>
      </c>
      <c r="B251" s="21" t="s">
        <v>236</v>
      </c>
    </row>
    <row r="252">
      <c r="A252" s="25" t="s">
        <v>237</v>
      </c>
      <c r="B252" s="21" t="s">
        <v>237</v>
      </c>
    </row>
    <row r="253">
      <c r="A253" s="42" t="str">
        <f>HYPERLINK("https://leetcode.com/problems/maximum-sum-of-two-non-overlapping-subarrays/","max sum of two non overlapping subarrays")</f>
        <v>max sum of two non overlapping subarrays</v>
      </c>
      <c r="B253" s="2" t="s">
        <v>238</v>
      </c>
    </row>
    <row r="254">
      <c r="A254" s="2"/>
      <c r="B254" s="2"/>
    </row>
    <row r="255">
      <c r="A255" s="2"/>
      <c r="B255" s="2"/>
    </row>
    <row r="256">
      <c r="A256" s="28" t="s">
        <v>444</v>
      </c>
      <c r="B256" s="2"/>
    </row>
    <row r="257">
      <c r="A257" s="25" t="str">
        <f>HYPERLINK("https://www.geeksforgeeks.org/next-greater-element/","Next Greater Element on right")</f>
        <v>Next Greater Element on right</v>
      </c>
      <c r="B257" s="21" t="s">
        <v>240</v>
      </c>
    </row>
    <row r="258">
      <c r="A258" s="25" t="str">
        <f>HYPERLINK("https://leetcode.com/problems/next-greater-element-ii/","Next Greater Element 2")</f>
        <v>Next Greater Element 2</v>
      </c>
      <c r="B258" s="21" t="s">
        <v>241</v>
      </c>
    </row>
    <row r="259">
      <c r="A259" s="25" t="str">
        <f>HYPERLINK("https://leetcode.com/problems/daily-temperatures/","Daily Temperatures")</f>
        <v>Daily Temperatures</v>
      </c>
      <c r="B259" s="21" t="s">
        <v>242</v>
      </c>
    </row>
    <row r="260">
      <c r="A260" s="25" t="str">
        <f>HYPERLINK("https://www.geeksforgeeks.org/the-stock-span-problem/","Stock Span Problem")</f>
        <v>Stock Span Problem</v>
      </c>
      <c r="B260" s="21" t="s">
        <v>243</v>
      </c>
    </row>
    <row r="261">
      <c r="A261" s="25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261" s="21" t="s">
        <v>244</v>
      </c>
    </row>
    <row r="262">
      <c r="A262" s="25" t="str">
        <f>HYPERLINK("https://leetcode.com/problems/largest-rectangle-in-histogram/","Largest Rectangular Area Histogram")</f>
        <v>Largest Rectangular Area Histogram</v>
      </c>
      <c r="B262" s="21" t="s">
        <v>245</v>
      </c>
    </row>
    <row r="263">
      <c r="A263" s="25"/>
      <c r="B263" s="21" t="s">
        <v>246</v>
      </c>
    </row>
    <row r="264">
      <c r="A264" s="25" t="str">
        <f>HYPERLINK("https://leetcode.com/problems/asteroid-collision/","Asteroid Collision")</f>
        <v>Asteroid Collision</v>
      </c>
      <c r="B264" s="21" t="s">
        <v>247</v>
      </c>
    </row>
    <row r="265">
      <c r="A265" s="4" t="str">
        <f>HYPERLINK("https://leetcode.com/problems/validate-stack-sequences/","Validate Stack")</f>
        <v>Validate Stack</v>
      </c>
      <c r="B265" s="2" t="s">
        <v>248</v>
      </c>
    </row>
    <row r="266">
      <c r="A266" s="25" t="str">
        <f>HYPERLINK("https://leetcode.com/problems/remove-k-digits/","Remove K digits From number")</f>
        <v>Remove K digits From number</v>
      </c>
      <c r="B266" s="21" t="s">
        <v>249</v>
      </c>
    </row>
    <row r="267">
      <c r="A267" s="2"/>
      <c r="B267" s="2"/>
    </row>
    <row r="268">
      <c r="A268" s="2"/>
      <c r="B268" s="2"/>
    </row>
    <row r="269">
      <c r="A269" s="28" t="s">
        <v>250</v>
      </c>
      <c r="B269" s="2"/>
    </row>
    <row r="270">
      <c r="A270" s="25" t="str">
        <f>HYPERLINK("https://leetcode.com/problems/valid-parentheses/","Valid Parentheses")</f>
        <v>Valid Parentheses</v>
      </c>
      <c r="B270" s="21" t="s">
        <v>251</v>
      </c>
    </row>
    <row r="271">
      <c r="A271" s="25" t="str">
        <f>HYPERLINK("https://www.geeksforgeeks.org/length-of-the-longest-valid-substring/","Length of longest valid substring")</f>
        <v>Length of longest valid substring</v>
      </c>
      <c r="B271" s="21" t="s">
        <v>252</v>
      </c>
    </row>
    <row r="272">
      <c r="A272" s="25" t="str">
        <f>HYPERLINK("https://www.geeksforgeeks.org/find-expression-duplicate-parenthesis-not/","Count of duplicate Parentheses")</f>
        <v>Count of duplicate Parentheses</v>
      </c>
      <c r="B272" s="21" t="s">
        <v>253</v>
      </c>
    </row>
    <row r="273">
      <c r="A273" s="25" t="str">
        <f>HYPERLINK("https://www.geeksforgeeks.org/minimum-number-of-bracket-reversals-needed-to-make-an-expression-balanced/","Minimum Number of bracket reversal")</f>
        <v>Minimum Number of bracket reversal</v>
      </c>
      <c r="B273" s="21" t="s">
        <v>254</v>
      </c>
    </row>
    <row r="274">
      <c r="A274" s="25" t="str">
        <f>HYPERLINK("https://leetcode.com/problems/minimum-add-to-make-parentheses-valid/","Minimum Add To make Parentheses Valid")</f>
        <v>Minimum Add To make Parentheses Valid</v>
      </c>
      <c r="B274" s="21" t="s">
        <v>255</v>
      </c>
    </row>
    <row r="275">
      <c r="A275" s="39" t="s">
        <v>256</v>
      </c>
      <c r="B275" s="39"/>
    </row>
    <row r="276">
      <c r="A276" s="16" t="str">
        <f>HYPERLINK("https://leetcode.com/problems/maximum-frequency-stack/","max frequency stack")</f>
        <v>max frequency stack</v>
      </c>
      <c r="B276" s="12" t="s">
        <v>257</v>
      </c>
    </row>
    <row r="277">
      <c r="A277" s="4" t="str">
        <f>HYPERLINK("https://leetcode.com/problems/min-stack/","Min Stack")</f>
        <v>Min Stack</v>
      </c>
      <c r="B277" s="2" t="s">
        <v>258</v>
      </c>
    </row>
    <row r="278">
      <c r="A278" s="45" t="str">
        <f>HYPERLINK("https://www.geeksforgeeks.org/efficiently-implement-k-stacks-single-array/","K stacks in a single array")</f>
        <v>K stacks in a single array</v>
      </c>
      <c r="B278" s="2" t="s">
        <v>259</v>
      </c>
    </row>
    <row r="279">
      <c r="A279" s="4" t="s">
        <v>260</v>
      </c>
      <c r="B279" s="2" t="s">
        <v>261</v>
      </c>
    </row>
    <row r="280">
      <c r="A280" s="4"/>
      <c r="B280" s="2"/>
    </row>
    <row r="281">
      <c r="A281" s="28" t="s">
        <v>262</v>
      </c>
      <c r="B281" s="2"/>
    </row>
    <row r="282">
      <c r="A282" s="4" t="s">
        <v>263</v>
      </c>
      <c r="B282" s="2" t="s">
        <v>264</v>
      </c>
    </row>
    <row r="283">
      <c r="A283" s="2" t="s">
        <v>265</v>
      </c>
      <c r="B283" s="2"/>
    </row>
    <row r="284">
      <c r="A284" s="4" t="str">
        <f>HYPERLINK("https://leetcode.com/problems/gas-station/","Gas Station")</f>
        <v>Gas Station</v>
      </c>
      <c r="B284" s="2" t="s">
        <v>266</v>
      </c>
    </row>
    <row r="285">
      <c r="A285" s="25" t="str">
        <f>HYPERLINK("https://leetcode.com/problems/car-fleet/","Car fleet")</f>
        <v>Car fleet</v>
      </c>
      <c r="B285" s="21" t="s">
        <v>267</v>
      </c>
    </row>
    <row r="286">
      <c r="A286" s="25" t="s">
        <v>268</v>
      </c>
      <c r="B286" s="46" t="s">
        <v>269</v>
      </c>
    </row>
    <row r="287">
      <c r="A287" s="25" t="s">
        <v>270</v>
      </c>
      <c r="B287" s="21"/>
    </row>
    <row r="288">
      <c r="A288" s="25" t="s">
        <v>271</v>
      </c>
      <c r="B288" s="21"/>
    </row>
    <row r="289">
      <c r="A289" s="25" t="s">
        <v>272</v>
      </c>
      <c r="B289" s="39" t="s">
        <v>273</v>
      </c>
    </row>
    <row r="290">
      <c r="A290" s="31" t="s">
        <v>274</v>
      </c>
      <c r="B290" s="39" t="s">
        <v>275</v>
      </c>
    </row>
    <row r="291">
      <c r="A291" s="25" t="str">
        <f>HYPERLINK("https://leetcode.com/problems/backspace-string-compare/","Backspace String Compare")</f>
        <v>Backspace String Compare</v>
      </c>
      <c r="B291" s="21" t="s">
        <v>276</v>
      </c>
    </row>
    <row r="292">
      <c r="A292" s="2"/>
      <c r="B292" s="2"/>
    </row>
    <row r="293">
      <c r="A293" s="2"/>
      <c r="B293" s="2"/>
    </row>
    <row r="294">
      <c r="A294" s="28" t="s">
        <v>445</v>
      </c>
      <c r="B294" s="2"/>
    </row>
    <row r="295">
      <c r="A295" s="4" t="str">
        <f>HYPERLINK("https://leetcode.com/problems/reverse-linked-list/","reverse LinkedList")</f>
        <v>reverse LinkedList</v>
      </c>
      <c r="B295" s="2" t="s">
        <v>278</v>
      </c>
    </row>
    <row r="296">
      <c r="A296" s="4" t="str">
        <f>HYPERLINK("https://www.geeksforgeeks.org/write-a-c-function-to-print-the-middle-of-the-linked-list/","Find the middle element")</f>
        <v>Find the middle element</v>
      </c>
      <c r="B296" s="2" t="s">
        <v>279</v>
      </c>
    </row>
    <row r="297">
      <c r="A297" s="4" t="str">
        <f>HYPERLINK("https://www.geeksforgeeks.org/detect-loop-in-a-linked-list/","Floyd cycle")</f>
        <v>Floyd cycle</v>
      </c>
      <c r="B297" s="2" t="s">
        <v>280</v>
      </c>
    </row>
    <row r="298">
      <c r="A298" s="4" t="str">
        <f>HYPERLINK("https://www.geeksforgeeks.org/a-linked-list-with-next-and-arbit-pointer/","Clone a linkedlist")</f>
        <v>Clone a linkedlist</v>
      </c>
      <c r="B298" s="2" t="s">
        <v>281</v>
      </c>
    </row>
    <row r="299">
      <c r="A299" s="4" t="s">
        <v>282</v>
      </c>
      <c r="B299" s="2" t="s">
        <v>283</v>
      </c>
    </row>
    <row r="300">
      <c r="A300" s="25" t="s">
        <v>284</v>
      </c>
      <c r="B300" s="21" t="s">
        <v>285</v>
      </c>
    </row>
    <row r="301">
      <c r="A301" s="4" t="str">
        <f>HYPERLINK("https://leetcode.com/problems/lru-cache/","LRU Cache")</f>
        <v>LRU Cache</v>
      </c>
      <c r="B301" s="2" t="s">
        <v>286</v>
      </c>
    </row>
    <row r="302">
      <c r="A302" s="25" t="s">
        <v>287</v>
      </c>
      <c r="B302" s="21" t="s">
        <v>288</v>
      </c>
    </row>
    <row r="303">
      <c r="A303" s="2"/>
      <c r="B303" s="2"/>
    </row>
    <row r="304">
      <c r="A304" s="2"/>
      <c r="B304" s="2"/>
    </row>
    <row r="305">
      <c r="A305" s="48" t="s">
        <v>446</v>
      </c>
      <c r="B305" s="21"/>
    </row>
    <row r="306">
      <c r="A306" s="25" t="s">
        <v>290</v>
      </c>
      <c r="B306" s="21"/>
    </row>
    <row r="307">
      <c r="A307" s="25" t="s">
        <v>291</v>
      </c>
      <c r="B307" s="21"/>
    </row>
    <row r="308">
      <c r="A308" s="25" t="s">
        <v>292</v>
      </c>
      <c r="B308" s="21"/>
    </row>
    <row r="309">
      <c r="A309" s="25" t="s">
        <v>293</v>
      </c>
      <c r="B309" s="21"/>
    </row>
    <row r="310">
      <c r="A310" s="25" t="s">
        <v>294</v>
      </c>
      <c r="B310" s="21"/>
    </row>
    <row r="311">
      <c r="A311" s="25"/>
      <c r="B311" s="21"/>
    </row>
    <row r="312">
      <c r="A312" s="25" t="s">
        <v>295</v>
      </c>
      <c r="B312" s="21"/>
    </row>
    <row r="313">
      <c r="A313" s="2"/>
      <c r="B313" s="2"/>
    </row>
    <row r="314">
      <c r="A314" s="2"/>
      <c r="B314" s="2"/>
    </row>
    <row r="315">
      <c r="A315" s="28" t="s">
        <v>447</v>
      </c>
      <c r="B315" s="2"/>
    </row>
    <row r="316">
      <c r="A316" s="4" t="s">
        <v>297</v>
      </c>
      <c r="B316" s="2"/>
    </row>
    <row r="317">
      <c r="A317" s="4" t="s">
        <v>298</v>
      </c>
      <c r="B317" s="2"/>
    </row>
    <row r="318">
      <c r="A318" s="4" t="s">
        <v>299</v>
      </c>
      <c r="B318" s="2"/>
    </row>
    <row r="319">
      <c r="A319" s="4" t="s">
        <v>300</v>
      </c>
      <c r="B319" s="2"/>
    </row>
    <row r="320">
      <c r="A320" s="4" t="s">
        <v>301</v>
      </c>
      <c r="B320" s="2"/>
    </row>
    <row r="321">
      <c r="A321" s="4" t="s">
        <v>302</v>
      </c>
      <c r="B321" s="2"/>
    </row>
    <row r="322">
      <c r="A322" s="4" t="s">
        <v>303</v>
      </c>
      <c r="B322" s="2"/>
    </row>
    <row r="323">
      <c r="A323" s="4" t="s">
        <v>304</v>
      </c>
      <c r="B323" s="2"/>
    </row>
    <row r="324">
      <c r="A324" s="4" t="s">
        <v>305</v>
      </c>
      <c r="B324" s="2"/>
    </row>
    <row r="325">
      <c r="A325" s="4" t="s">
        <v>306</v>
      </c>
      <c r="B325" s="2"/>
    </row>
    <row r="326">
      <c r="A326" s="2"/>
      <c r="B326" s="2"/>
    </row>
    <row r="327">
      <c r="A327" s="2"/>
      <c r="B327" s="2"/>
    </row>
    <row r="328">
      <c r="A328" s="48" t="s">
        <v>307</v>
      </c>
      <c r="B328" s="21"/>
    </row>
    <row r="329">
      <c r="A329" s="25" t="s">
        <v>308</v>
      </c>
      <c r="B329" s="21"/>
    </row>
    <row r="330">
      <c r="A330" s="25" t="s">
        <v>309</v>
      </c>
      <c r="B330" s="21"/>
    </row>
    <row r="331">
      <c r="A331" s="25" t="s">
        <v>310</v>
      </c>
      <c r="B331" s="21" t="s">
        <v>61</v>
      </c>
    </row>
    <row r="332">
      <c r="A332" s="25" t="s">
        <v>311</v>
      </c>
      <c r="B332" s="21"/>
    </row>
    <row r="333">
      <c r="A333" s="25" t="s">
        <v>312</v>
      </c>
      <c r="B333" s="21"/>
    </row>
    <row r="334">
      <c r="A334" s="25" t="s">
        <v>313</v>
      </c>
      <c r="B334" s="21"/>
    </row>
    <row r="335">
      <c r="A335" s="2"/>
      <c r="B335" s="2"/>
    </row>
    <row r="336">
      <c r="A336" s="2"/>
      <c r="B336" s="2"/>
    </row>
    <row r="337">
      <c r="A337" s="28" t="s">
        <v>448</v>
      </c>
      <c r="B337" s="2"/>
    </row>
    <row r="338">
      <c r="A338" s="4" t="str">
        <f>HYPERLINK("https://leetcode.com/problems/binary-tree-preorder-traversal/","Preorder Traversal")</f>
        <v>Preorder Traversal</v>
      </c>
      <c r="B338" s="2" t="s">
        <v>315</v>
      </c>
    </row>
    <row r="339">
      <c r="A339" s="4" t="str">
        <f>HYPERLINK("https://leetcode.com/problems/binary-tree-inorder-traversal/","Inorder Traversal")</f>
        <v>Inorder Traversal</v>
      </c>
      <c r="B339" s="2" t="s">
        <v>316</v>
      </c>
    </row>
    <row r="340">
      <c r="A340" s="4" t="str">
        <f>HYPERLINK("https://leetcode.com/problems/binary-tree-postorder-traversal/","Postorder Traversal")</f>
        <v>Postorder Traversal</v>
      </c>
      <c r="B340" s="2" t="s">
        <v>317</v>
      </c>
    </row>
    <row r="341">
      <c r="A341" s="4" t="str">
        <f>HYPERLINK("https://leetcode.com/problems/binary-tree-level-order-traversal/","Binary Tree Level Order")</f>
        <v>Binary Tree Level Order</v>
      </c>
      <c r="B341" s="2" t="s">
        <v>318</v>
      </c>
    </row>
    <row r="342">
      <c r="A342" s="45" t="str">
        <f>HYPERLINK("https://leetcode.com/problems/binary-search-tree-to-greater-sum-tree/","Binary search tree to greater sum")</f>
        <v>Binary search tree to greater sum</v>
      </c>
      <c r="B342" s="2" t="s">
        <v>319</v>
      </c>
    </row>
    <row r="343">
      <c r="A343" s="45" t="s">
        <v>320</v>
      </c>
      <c r="B343" s="2" t="s">
        <v>320</v>
      </c>
    </row>
    <row r="344">
      <c r="A344" s="4" t="str">
        <f>HYPERLINK("https://leetcode.com/problems/binary-tree-right-side-view/","right side view")</f>
        <v>right side view</v>
      </c>
      <c r="B344" s="2" t="s">
        <v>321</v>
      </c>
    </row>
    <row r="345">
      <c r="A345" s="4" t="str">
        <f>HYPERLINK("https://practice.geeksforgeeks.org/problems/left-view-of-binary-tree/1","Left View")</f>
        <v>Left View</v>
      </c>
      <c r="B345" s="2" t="s">
        <v>322</v>
      </c>
    </row>
    <row r="346">
      <c r="A346" s="4" t="s">
        <v>323</v>
      </c>
      <c r="B346" s="2" t="s">
        <v>324</v>
      </c>
    </row>
    <row r="347">
      <c r="A347" s="4" t="str">
        <f>HYPERLINK("https://practice.geeksforgeeks.org/problems/bottom-view-of-binary-tree/1","Bottom View")</f>
        <v>Bottom View</v>
      </c>
      <c r="B347" s="2" t="s">
        <v>325</v>
      </c>
    </row>
    <row r="348">
      <c r="A348" s="4" t="str">
        <f>HYPERLINK("https://leetcode.com/problems/vertical-order-traversal-of-a-binary-tree/","Vertical order")</f>
        <v>Vertical order</v>
      </c>
      <c r="B348" s="2" t="s">
        <v>326</v>
      </c>
    </row>
    <row r="349">
      <c r="A349" s="4" t="s">
        <v>327</v>
      </c>
      <c r="B349" s="2" t="s">
        <v>327</v>
      </c>
    </row>
    <row r="350">
      <c r="A350" s="4" t="s">
        <v>328</v>
      </c>
      <c r="B350" s="2" t="s">
        <v>329</v>
      </c>
    </row>
    <row r="351">
      <c r="A351" s="4" t="str">
        <f>HYPERLINK("https://www.geeksforgeeks.org/diagonal-traversal-of-binary-tree/","Diagonal Traversal")</f>
        <v>Diagonal Traversal</v>
      </c>
      <c r="B351" s="2" t="s">
        <v>330</v>
      </c>
    </row>
    <row r="352">
      <c r="A352" s="4"/>
      <c r="B352" s="2"/>
    </row>
    <row r="353">
      <c r="A353" s="49" t="s">
        <v>331</v>
      </c>
      <c r="B353" s="2"/>
    </row>
    <row r="354">
      <c r="A354" s="4" t="s">
        <v>332</v>
      </c>
      <c r="B354" s="2" t="s">
        <v>333</v>
      </c>
    </row>
    <row r="355">
      <c r="A355" s="4" t="s">
        <v>334</v>
      </c>
      <c r="B355" s="2" t="s">
        <v>335</v>
      </c>
    </row>
    <row r="356">
      <c r="A356" s="4" t="s">
        <v>336</v>
      </c>
      <c r="B356" s="2" t="s">
        <v>337</v>
      </c>
    </row>
    <row r="357">
      <c r="A357" s="4" t="s">
        <v>338</v>
      </c>
      <c r="B357" s="2" t="s">
        <v>339</v>
      </c>
    </row>
    <row r="358">
      <c r="A358" s="4" t="str">
        <f>HYPERLINK("https://leetcode.com/problems/binary-tree-cameras/","Binary Tree Cameras")</f>
        <v>Binary Tree Cameras</v>
      </c>
      <c r="B358" s="2" t="s">
        <v>340</v>
      </c>
    </row>
    <row r="359">
      <c r="A359" s="4" t="s">
        <v>341</v>
      </c>
      <c r="B359" s="2"/>
    </row>
    <row r="360">
      <c r="A360" s="2"/>
      <c r="B360" s="2"/>
    </row>
    <row r="361">
      <c r="A361" s="2"/>
      <c r="B361" s="2"/>
    </row>
    <row r="362">
      <c r="A362" s="28" t="s">
        <v>342</v>
      </c>
      <c r="B362" s="2"/>
    </row>
    <row r="363">
      <c r="A363" s="45" t="str">
        <f>HYPERLINK("https://leetcode.com/problems/distribute-coins-in-binary-tree/","Distribute coins in a binary tree")</f>
        <v>Distribute coins in a binary tree</v>
      </c>
      <c r="B363" s="21" t="s">
        <v>343</v>
      </c>
    </row>
    <row r="364">
      <c r="A364" s="4" t="str">
        <f>HYPERLINK("https://practice.geeksforgeeks.org/problems/image-multiplication/0","image multiplication")</f>
        <v>image multiplication</v>
      </c>
      <c r="B364" s="21" t="s">
        <v>344</v>
      </c>
    </row>
    <row r="365">
      <c r="A365" s="4" t="s">
        <v>345</v>
      </c>
      <c r="B365" s="2" t="s">
        <v>345</v>
      </c>
    </row>
    <row r="366">
      <c r="A366" s="4" t="s">
        <v>346</v>
      </c>
      <c r="B366" s="21"/>
    </row>
    <row r="367">
      <c r="A367" s="4" t="str">
        <f>HYPERLINK("https://leetcode.com/problems/construct-binary-tree-from-preorder-and-inorder-traversal/","Construct from inorder and preorder")</f>
        <v>Construct from inorder and preorder</v>
      </c>
      <c r="B367" s="21" t="s">
        <v>347</v>
      </c>
    </row>
    <row r="368">
      <c r="A368" s="4" t="str">
        <f>HYPERLINK("https://leetcode.com/problems/construct-binary-tree-from-inorder-and-postorder-traversal/","Construct from inorder and postorder")</f>
        <v>Construct from inorder and postorder</v>
      </c>
      <c r="B368" s="21" t="s">
        <v>348</v>
      </c>
    </row>
    <row r="369">
      <c r="A369" s="4" t="str">
        <f>HYPERLINK("https://www.geeksforgeeks.org/construct-tree-inorder-level-order-traversals/","Inorder and level order")</f>
        <v>Inorder and level order</v>
      </c>
      <c r="B369" s="21" t="s">
        <v>349</v>
      </c>
    </row>
    <row r="370">
      <c r="A370" s="4"/>
      <c r="B370" s="21"/>
    </row>
    <row r="371">
      <c r="A371" s="28" t="s">
        <v>350</v>
      </c>
      <c r="B371" s="21"/>
    </row>
    <row r="372">
      <c r="A372" s="4" t="s">
        <v>351</v>
      </c>
      <c r="B372" s="2" t="s">
        <v>352</v>
      </c>
    </row>
    <row r="373">
      <c r="A373" s="4" t="s">
        <v>353</v>
      </c>
      <c r="B373" s="2" t="s">
        <v>354</v>
      </c>
    </row>
    <row r="374">
      <c r="A374" s="4" t="s">
        <v>355</v>
      </c>
      <c r="B374" s="2" t="s">
        <v>355</v>
      </c>
    </row>
    <row r="375">
      <c r="A375" s="4" t="s">
        <v>356</v>
      </c>
      <c r="B375" s="2" t="s">
        <v>357</v>
      </c>
    </row>
    <row r="376">
      <c r="A376" s="4" t="str">
        <f>HYPERLINK("https://leetcode.com/problems/flatten-binary-tree-to-linked-list/","Flatten binary tree to linked list")</f>
        <v>Flatten binary tree to linked list</v>
      </c>
      <c r="B376" s="2" t="s">
        <v>358</v>
      </c>
    </row>
    <row r="377">
      <c r="A377" s="45" t="str">
        <f>HYPERLINK("https://www.geeksforgeeks.org/convert-a-binary-tree-to-a-circular-doubly-link-list/","Convert a binary tree to circular doubly linked list")</f>
        <v>Convert a binary tree to circular doubly linked list</v>
      </c>
      <c r="B377" s="2" t="s">
        <v>359</v>
      </c>
    </row>
    <row r="378">
      <c r="A378" s="4" t="str">
        <f>HYPERLINK("https://www.geeksforgeeks.org/in-place-conversion-of-sorted-dll-to-balanced-bst/","Conversion of sorted DLL to BST")</f>
        <v>Conversion of sorted DLL to BST</v>
      </c>
      <c r="B378" s="2" t="s">
        <v>360</v>
      </c>
    </row>
    <row r="379">
      <c r="A379" s="4" t="str">
        <f>HYPERLINK("https://www.geeksforgeeks.org/merge-two-balanced-binary-search-trees/","Merge Two BST")</f>
        <v>Merge Two BST</v>
      </c>
      <c r="B379" s="2" t="s">
        <v>361</v>
      </c>
    </row>
    <row r="380">
      <c r="A380" s="4" t="str">
        <f>HYPERLINK("https://www.geeksforgeeks.org/clone-binary-tree-random-pointers/","clone a binary tree with random pointer")</f>
        <v>clone a binary tree with random pointer</v>
      </c>
      <c r="B380" s="21" t="s">
        <v>362</v>
      </c>
    </row>
    <row r="381">
      <c r="A381" s="2"/>
      <c r="B381" s="2"/>
    </row>
    <row r="382">
      <c r="A382" s="2"/>
      <c r="B382" s="2"/>
    </row>
    <row r="383">
      <c r="A383" s="28" t="s">
        <v>449</v>
      </c>
      <c r="B383" s="2"/>
    </row>
    <row r="384">
      <c r="A384" s="4" t="str">
        <f>HYPERLINK("https://www.geeksforgeeks.org/kth-smallest-element-in-bst-using-o1-extra-space/","Kth smallest element of BST")</f>
        <v>Kth smallest element of BST</v>
      </c>
      <c r="B384" s="2" t="s">
        <v>364</v>
      </c>
    </row>
    <row r="385">
      <c r="A385" s="4" t="str">
        <f>HYPERLINK("https://leetcode.com/problems/serialize-and-deserialize-binary-tree/","serialize and deserialise")</f>
        <v>serialize and deserialise</v>
      </c>
      <c r="B385" s="21" t="s">
        <v>365</v>
      </c>
    </row>
    <row r="386">
      <c r="A386" s="4" t="str">
        <f>HYPERLINK("https://leetcode.com/problems/lowest-common-ancestor-of-a-binary-search-tree/","Lowest common ancestor in BST")</f>
        <v>Lowest common ancestor in BST</v>
      </c>
      <c r="B386" s="2" t="s">
        <v>366</v>
      </c>
    </row>
    <row r="387">
      <c r="A387" s="4" t="str">
        <f>HYPERLINK("https://practice.geeksforgeeks.org/problems/lowest-common-ancestor-in-a-binary-tree/1","Lowest common ancestor")</f>
        <v>Lowest common ancestor</v>
      </c>
      <c r="B387" s="2" t="s">
        <v>367</v>
      </c>
    </row>
    <row r="388">
      <c r="A388" s="4" t="s">
        <v>368</v>
      </c>
      <c r="B388" s="2" t="s">
        <v>369</v>
      </c>
    </row>
    <row r="389">
      <c r="A389" s="4" t="s">
        <v>370</v>
      </c>
      <c r="B389" s="2" t="s">
        <v>371</v>
      </c>
    </row>
    <row r="390">
      <c r="A390" s="2"/>
      <c r="B390" s="12"/>
    </row>
    <row r="391">
      <c r="A391" s="14" t="s">
        <v>372</v>
      </c>
      <c r="B391" s="12" t="s">
        <v>373</v>
      </c>
    </row>
    <row r="392">
      <c r="A392" s="25" t="str">
        <f>HYPERLINK("https://leetcode.com/problems/is-graph-bipartite/","Bipartite graph")</f>
        <v>Bipartite graph</v>
      </c>
      <c r="B392" s="2" t="s">
        <v>374</v>
      </c>
    </row>
    <row r="393">
      <c r="A393" s="25" t="str">
        <f>HYPERLINK("https://leetcode.com/problems/bus-routes/","Bus routes")</f>
        <v>Bus routes</v>
      </c>
      <c r="B393" s="2"/>
    </row>
    <row r="394">
      <c r="A394" s="25"/>
      <c r="B394" s="2"/>
    </row>
    <row r="395">
      <c r="A395" s="50" t="s">
        <v>375</v>
      </c>
      <c r="B395" s="2"/>
    </row>
    <row r="396">
      <c r="A396" s="51" t="str">
        <f>HYPERLINK("https://www.spoj.com/problems/MST/","Prim's Algo")</f>
        <v>Prim's Algo</v>
      </c>
      <c r="B396" s="12" t="s">
        <v>376</v>
      </c>
    </row>
    <row r="397">
      <c r="A397" s="11" t="s">
        <v>377</v>
      </c>
      <c r="B397" s="12" t="s">
        <v>378</v>
      </c>
    </row>
    <row r="398">
      <c r="A398" s="31" t="str">
        <f>HYPERLINK("https://www.geeksforgeeks.org/dijkstras-shortest-path-algorithm-greedy-algo-7/","Dijkstra algo")</f>
        <v>Dijkstra algo</v>
      </c>
      <c r="B398" s="39" t="s">
        <v>379</v>
      </c>
    </row>
    <row r="399">
      <c r="A399" s="11" t="s">
        <v>380</v>
      </c>
      <c r="B399" s="12" t="s">
        <v>381</v>
      </c>
    </row>
    <row r="400">
      <c r="A400" s="31" t="str">
        <f>HYPERLINK("https://www.codechef.com/problems/REVERSE","chef and reversing")</f>
        <v>chef and reversing</v>
      </c>
      <c r="B400" s="12" t="s">
        <v>382</v>
      </c>
    </row>
    <row r="401">
      <c r="A401" s="52" t="str">
        <f>HYPERLINK("https://leetcode.com/problems/evaluate-division/","evaluate division")</f>
        <v>evaluate division</v>
      </c>
      <c r="B401" s="12"/>
    </row>
    <row r="402">
      <c r="A402" s="14" t="s">
        <v>383</v>
      </c>
      <c r="B402" s="12" t="s">
        <v>384</v>
      </c>
    </row>
    <row r="403">
      <c r="A403" s="14" t="s">
        <v>385</v>
      </c>
      <c r="B403" s="12" t="s">
        <v>386</v>
      </c>
    </row>
    <row r="404">
      <c r="A404" s="14" t="s">
        <v>387</v>
      </c>
      <c r="B404" s="12" t="s">
        <v>388</v>
      </c>
    </row>
    <row r="405">
      <c r="A405" s="2"/>
      <c r="B405" s="2"/>
    </row>
    <row r="406">
      <c r="A406" s="28" t="s">
        <v>389</v>
      </c>
      <c r="B406" s="2"/>
    </row>
    <row r="407">
      <c r="A407" s="14" t="str">
        <f>HYPERLINK("https://leetcode.com/problems/01-matrix/","0-1 matrix")</f>
        <v>0-1 matrix</v>
      </c>
      <c r="B407" s="12" t="s">
        <v>390</v>
      </c>
    </row>
    <row r="408">
      <c r="A408" s="14" t="s">
        <v>391</v>
      </c>
      <c r="B408" s="12"/>
    </row>
    <row r="409">
      <c r="A409" s="14" t="s">
        <v>392</v>
      </c>
      <c r="B409" s="12" t="s">
        <v>393</v>
      </c>
    </row>
    <row r="410">
      <c r="A410" s="14" t="s">
        <v>394</v>
      </c>
      <c r="B410" s="12" t="s">
        <v>395</v>
      </c>
    </row>
    <row r="411">
      <c r="A411" s="31" t="str">
        <f>HYPERLINK("https://leetcode.com/problems/shortest-bridge/","Shortest bridge")</f>
        <v>Shortest bridge</v>
      </c>
      <c r="B411" s="12"/>
    </row>
    <row r="412">
      <c r="A412" s="14" t="s">
        <v>396</v>
      </c>
      <c r="B412" s="12"/>
    </row>
    <row r="413">
      <c r="A413" s="53" t="s">
        <v>397</v>
      </c>
      <c r="B413" s="54" t="s">
        <v>398</v>
      </c>
    </row>
    <row r="414">
      <c r="A414" s="31" t="str">
        <f>HYPERLINK("https://leetcode.com/problems/shortest-bridge/","Shortest bridge")</f>
        <v>Shortest bridge</v>
      </c>
      <c r="B414" s="12"/>
    </row>
    <row r="415">
      <c r="A415" s="31"/>
      <c r="B415" s="12"/>
    </row>
    <row r="416">
      <c r="A416" s="55" t="s">
        <v>399</v>
      </c>
      <c r="B416" s="12"/>
    </row>
    <row r="417">
      <c r="A417" s="31" t="str">
        <f>HYPERLINK("https://www.geeksforgeeks.org/bellman-ford-algorithm-dp-23/","bellman ford")</f>
        <v>bellman ford</v>
      </c>
      <c r="B417" s="12" t="s">
        <v>400</v>
      </c>
    </row>
    <row r="418">
      <c r="A418" s="14" t="s">
        <v>401</v>
      </c>
      <c r="B418" s="12" t="s">
        <v>402</v>
      </c>
    </row>
    <row r="419">
      <c r="A419" s="51" t="str">
        <f>HYPERLINK("https://www.geeksforgeeks.org/topological-sorting/","topological sorting")</f>
        <v>topological sorting</v>
      </c>
      <c r="B419" s="12" t="s">
        <v>403</v>
      </c>
    </row>
    <row r="420">
      <c r="A420" s="31" t="str">
        <f>HYPERLINK("https://www.geeksforgeeks.org/topological-sorting-indegree-based-solution/","Kahn's algo")</f>
        <v>Kahn's algo</v>
      </c>
      <c r="B420" s="12" t="s">
        <v>404</v>
      </c>
    </row>
    <row r="421">
      <c r="A421" s="31" t="str">
        <f>HYPERLINK("https://leetcode.com/problems/course-schedule-ii/","course schedule 2")</f>
        <v>course schedule 2</v>
      </c>
      <c r="B421" s="12" t="s">
        <v>405</v>
      </c>
    </row>
    <row r="422">
      <c r="A422" s="14" t="s">
        <v>406</v>
      </c>
      <c r="B422" s="12" t="s">
        <v>407</v>
      </c>
    </row>
    <row r="423">
      <c r="A423" s="14" t="s">
        <v>408</v>
      </c>
      <c r="B423" s="12" t="s">
        <v>409</v>
      </c>
    </row>
    <row r="424">
      <c r="A424" s="14"/>
      <c r="B424" s="12"/>
    </row>
    <row r="425">
      <c r="A425" s="56" t="s">
        <v>410</v>
      </c>
      <c r="B425" s="12"/>
    </row>
    <row r="426">
      <c r="A426" s="14" t="str">
        <f>HYPERLINK("https://www.geeksforgeeks.org/articulation-points-or-cut-vertices-in-a-graph/","Articulation point")</f>
        <v>Articulation point</v>
      </c>
      <c r="B426" s="12" t="s">
        <v>411</v>
      </c>
    </row>
    <row r="427">
      <c r="A427" s="32" t="s">
        <v>412</v>
      </c>
      <c r="B427" s="39" t="s">
        <v>413</v>
      </c>
    </row>
    <row r="428">
      <c r="A428" s="11" t="str">
        <f>HYPERLINK("https://leetcode.com/problems/sort-items-by-groups-respecting-dependencies/","Sort item by group accord to dependencies")</f>
        <v>Sort item by group accord to dependencies</v>
      </c>
      <c r="B428" s="12" t="s">
        <v>414</v>
      </c>
    </row>
    <row r="429">
      <c r="A429" s="2"/>
      <c r="B429" s="2"/>
    </row>
    <row r="430">
      <c r="A430" s="28" t="s">
        <v>415</v>
      </c>
      <c r="B430" s="2"/>
    </row>
    <row r="431">
      <c r="A431" s="12" t="s">
        <v>416</v>
      </c>
      <c r="B431" s="12"/>
    </row>
    <row r="432">
      <c r="A432" s="57" t="s">
        <v>417</v>
      </c>
      <c r="B432" s="12"/>
    </row>
    <row r="433">
      <c r="A433" s="11" t="s">
        <v>418</v>
      </c>
      <c r="B433" s="12" t="s">
        <v>419</v>
      </c>
    </row>
    <row r="434">
      <c r="A434" s="32" t="s">
        <v>420</v>
      </c>
      <c r="B434" s="12" t="s">
        <v>421</v>
      </c>
    </row>
    <row r="435">
      <c r="A435" s="11" t="s">
        <v>422</v>
      </c>
      <c r="B435" s="12" t="s">
        <v>423</v>
      </c>
    </row>
    <row r="436">
      <c r="A436" s="32" t="s">
        <v>424</v>
      </c>
      <c r="B436" s="12" t="s">
        <v>425</v>
      </c>
    </row>
    <row r="437">
      <c r="A437" s="14" t="s">
        <v>426</v>
      </c>
      <c r="B437" s="12" t="s">
        <v>427</v>
      </c>
    </row>
    <row r="438">
      <c r="A438" s="14" t="str">
        <f>HYPERLINK("https://leetcode.com/problems/redundant-connection-ii/","Redundant connection 2")</f>
        <v>Redundant connection 2</v>
      </c>
      <c r="B438" s="12" t="s">
        <v>428</v>
      </c>
    </row>
    <row r="439">
      <c r="A439" s="2"/>
      <c r="B439" s="2"/>
    </row>
    <row r="440">
      <c r="A440" s="38">
        <v>44481.0</v>
      </c>
      <c r="B440" s="2"/>
    </row>
    <row r="441">
      <c r="A441" s="14" t="s">
        <v>429</v>
      </c>
      <c r="B441" s="12" t="s">
        <v>430</v>
      </c>
    </row>
    <row r="442">
      <c r="A442" s="11" t="s">
        <v>431</v>
      </c>
      <c r="B442" s="12"/>
    </row>
    <row r="443">
      <c r="A443" s="14" t="s">
        <v>432</v>
      </c>
      <c r="B443" s="12" t="s">
        <v>433</v>
      </c>
    </row>
    <row r="444">
      <c r="A444" s="32" t="str">
        <f>HYPERLINK("https://www.geeksforgeeks.org/kruskals-minimum-spanning-tree-algorithm-greedy-algo-2/","Kruskal's algo")</f>
        <v>Kruskal's algo</v>
      </c>
      <c r="B444" s="12" t="s">
        <v>434</v>
      </c>
    </row>
    <row r="445">
      <c r="A445" s="14" t="s">
        <v>435</v>
      </c>
      <c r="B445" s="12" t="s">
        <v>436</v>
      </c>
    </row>
    <row r="446">
      <c r="A446" s="14" t="s">
        <v>437</v>
      </c>
      <c r="B446" s="12" t="s">
        <v>438</v>
      </c>
    </row>
    <row r="447">
      <c r="A447" s="14"/>
      <c r="B447" s="12"/>
    </row>
    <row r="448">
      <c r="A448" s="14"/>
      <c r="B448" s="12"/>
    </row>
    <row r="449">
      <c r="A449" s="14" t="s">
        <v>439</v>
      </c>
      <c r="B449" s="12" t="s">
        <v>440</v>
      </c>
    </row>
    <row r="450">
      <c r="A450" s="31" t="str">
        <f>HYPERLINK("https://www.geeksforgeeks.org/minimum-number-swaps-required-sort-array/","Min swaps required to sort array")</f>
        <v>Min swaps required to sort array</v>
      </c>
      <c r="B450" s="12" t="s">
        <v>441</v>
      </c>
    </row>
    <row r="451">
      <c r="A451" s="31" t="s">
        <v>442</v>
      </c>
      <c r="B451" s="12"/>
    </row>
    <row r="452">
      <c r="A452" s="4" t="s">
        <v>443</v>
      </c>
      <c r="B452" s="2"/>
    </row>
  </sheetData>
  <hyperlinks>
    <hyperlink r:id="rId1" ref="A4"/>
    <hyperlink r:id="rId2" ref="A12"/>
    <hyperlink r:id="rId3" ref="A20"/>
    <hyperlink r:id="rId4" ref="A31"/>
    <hyperlink r:id="rId5" ref="A47"/>
    <hyperlink r:id="rId6" ref="A52"/>
    <hyperlink r:id="rId7" ref="A53"/>
    <hyperlink r:id="rId8" ref="A64"/>
    <hyperlink r:id="rId9" ref="A68"/>
    <hyperlink r:id="rId10" ref="A71"/>
    <hyperlink r:id="rId11" ref="A72"/>
    <hyperlink r:id="rId12" ref="A73"/>
    <hyperlink r:id="rId13" ref="A80"/>
    <hyperlink r:id="rId14" ref="A81"/>
    <hyperlink r:id="rId15" ref="A82"/>
    <hyperlink r:id="rId16" ref="A84"/>
    <hyperlink r:id="rId17" ref="A85"/>
    <hyperlink r:id="rId18" ref="A86"/>
    <hyperlink r:id="rId19" ref="A90"/>
    <hyperlink r:id="rId20" ref="A91"/>
    <hyperlink r:id="rId21" ref="A92"/>
    <hyperlink r:id="rId22" ref="A93"/>
    <hyperlink r:id="rId23" ref="A94"/>
    <hyperlink r:id="rId24" ref="A96"/>
    <hyperlink r:id="rId25" ref="A97"/>
    <hyperlink r:id="rId26" ref="A98"/>
    <hyperlink r:id="rId27" ref="A99"/>
    <hyperlink r:id="rId28" ref="A103"/>
    <hyperlink r:id="rId29" ref="A106"/>
    <hyperlink r:id="rId30" ref="A110"/>
    <hyperlink r:id="rId31" ref="A115"/>
    <hyperlink r:id="rId32" ref="A116"/>
    <hyperlink r:id="rId33" ref="A117"/>
    <hyperlink r:id="rId34" ref="A119"/>
    <hyperlink r:id="rId35" ref="A123"/>
    <hyperlink r:id="rId36" ref="A124"/>
    <hyperlink r:id="rId37" ref="A125"/>
    <hyperlink r:id="rId38" ref="A128"/>
    <hyperlink r:id="rId39" ref="A130"/>
    <hyperlink r:id="rId40" ref="A134"/>
    <hyperlink r:id="rId41" ref="A135"/>
    <hyperlink r:id="rId42" ref="A136"/>
    <hyperlink r:id="rId43" ref="A137"/>
    <hyperlink r:id="rId44" ref="A138"/>
    <hyperlink r:id="rId45" ref="A140"/>
    <hyperlink r:id="rId46" ref="A141"/>
    <hyperlink r:id="rId47" ref="A144"/>
    <hyperlink r:id="rId48" ref="A145"/>
    <hyperlink r:id="rId49" ref="A146"/>
    <hyperlink r:id="rId50" ref="A147"/>
    <hyperlink r:id="rId51" ref="A148"/>
    <hyperlink r:id="rId52" ref="A149"/>
    <hyperlink r:id="rId53" ref="A152"/>
    <hyperlink r:id="rId54" ref="A153"/>
    <hyperlink r:id="rId55" ref="A154"/>
    <hyperlink r:id="rId56" ref="A155"/>
    <hyperlink r:id="rId57" ref="A157"/>
    <hyperlink r:id="rId58" ref="A158"/>
    <hyperlink r:id="rId59" ref="A161"/>
    <hyperlink r:id="rId60" ref="A162"/>
    <hyperlink r:id="rId61" ref="A163"/>
    <hyperlink r:id="rId62" ref="A164"/>
    <hyperlink r:id="rId63" ref="A165"/>
    <hyperlink r:id="rId64" ref="A176"/>
    <hyperlink r:id="rId65" ref="A177"/>
    <hyperlink r:id="rId66" ref="A178"/>
    <hyperlink r:id="rId67" ref="A182"/>
    <hyperlink r:id="rId68" ref="A185"/>
    <hyperlink r:id="rId69" ref="A189"/>
    <hyperlink r:id="rId70" ref="A191"/>
    <hyperlink r:id="rId71" ref="A195"/>
    <hyperlink r:id="rId72" ref="A197"/>
    <hyperlink r:id="rId73" ref="A201"/>
    <hyperlink r:id="rId74" ref="A202"/>
    <hyperlink r:id="rId75" ref="A203"/>
    <hyperlink r:id="rId76" ref="A208"/>
    <hyperlink r:id="rId77" ref="A210"/>
    <hyperlink r:id="rId78" ref="A211"/>
    <hyperlink r:id="rId79" ref="A219"/>
    <hyperlink r:id="rId80" ref="A228"/>
    <hyperlink r:id="rId81" ref="A229"/>
    <hyperlink r:id="rId82" ref="A232"/>
    <hyperlink r:id="rId83" ref="A236"/>
    <hyperlink r:id="rId84" ref="A237"/>
    <hyperlink r:id="rId85" ref="A238"/>
    <hyperlink r:id="rId86" ref="A239"/>
    <hyperlink r:id="rId87" ref="A240"/>
    <hyperlink r:id="rId88" ref="A241"/>
    <hyperlink r:id="rId89" ref="A247"/>
    <hyperlink r:id="rId90" ref="A248"/>
    <hyperlink r:id="rId91" ref="A249"/>
    <hyperlink r:id="rId92" ref="A250"/>
    <hyperlink r:id="rId93" ref="A251"/>
    <hyperlink r:id="rId94" ref="A252"/>
    <hyperlink r:id="rId95" ref="A279"/>
    <hyperlink r:id="rId96" ref="A282"/>
    <hyperlink r:id="rId97" ref="A286"/>
    <hyperlink r:id="rId98" ref="A287"/>
    <hyperlink r:id="rId99" ref="A288"/>
    <hyperlink r:id="rId100" ref="A289"/>
    <hyperlink r:id="rId101" ref="A290"/>
    <hyperlink r:id="rId102" ref="A299"/>
    <hyperlink r:id="rId103" ref="A300"/>
    <hyperlink r:id="rId104" ref="A302"/>
    <hyperlink r:id="rId105" ref="A306"/>
    <hyperlink r:id="rId106" ref="A307"/>
    <hyperlink r:id="rId107" ref="A308"/>
    <hyperlink r:id="rId108" ref="A309"/>
    <hyperlink r:id="rId109" ref="A310"/>
    <hyperlink r:id="rId110" ref="A312"/>
    <hyperlink r:id="rId111" ref="A316"/>
    <hyperlink r:id="rId112" ref="A317"/>
    <hyperlink r:id="rId113" ref="A318"/>
    <hyperlink r:id="rId114" ref="A319"/>
    <hyperlink r:id="rId115" ref="A320"/>
    <hyperlink r:id="rId116" ref="A321"/>
    <hyperlink r:id="rId117" ref="A322"/>
    <hyperlink r:id="rId118" ref="A323"/>
    <hyperlink r:id="rId119" ref="A324"/>
    <hyperlink r:id="rId120" ref="A325"/>
    <hyperlink r:id="rId121" ref="A329"/>
    <hyperlink r:id="rId122" ref="A330"/>
    <hyperlink r:id="rId123" ref="A331"/>
    <hyperlink r:id="rId124" ref="A332"/>
    <hyperlink r:id="rId125" ref="A333"/>
    <hyperlink r:id="rId126" ref="A334"/>
    <hyperlink r:id="rId127" ref="A343"/>
    <hyperlink r:id="rId128" ref="A346"/>
    <hyperlink r:id="rId129" ref="A349"/>
    <hyperlink r:id="rId130" ref="A350"/>
    <hyperlink r:id="rId131" ref="A354"/>
    <hyperlink r:id="rId132" ref="A355"/>
    <hyperlink r:id="rId133" ref="A356"/>
    <hyperlink r:id="rId134" ref="A357"/>
    <hyperlink r:id="rId135" ref="A359"/>
    <hyperlink r:id="rId136" ref="A365"/>
    <hyperlink r:id="rId137" ref="A366"/>
    <hyperlink r:id="rId138" ref="A372"/>
    <hyperlink r:id="rId139" ref="A373"/>
    <hyperlink r:id="rId140" ref="A374"/>
    <hyperlink r:id="rId141" ref="A375"/>
    <hyperlink r:id="rId142" ref="A388"/>
    <hyperlink r:id="rId143" ref="A389"/>
    <hyperlink r:id="rId144" ref="A391"/>
    <hyperlink r:id="rId145" ref="A397"/>
    <hyperlink r:id="rId146" ref="A399"/>
    <hyperlink r:id="rId147" ref="A402"/>
    <hyperlink r:id="rId148" ref="A403"/>
    <hyperlink r:id="rId149" ref="A404"/>
    <hyperlink r:id="rId150" ref="A408"/>
    <hyperlink r:id="rId151" ref="A409"/>
    <hyperlink r:id="rId152" ref="A410"/>
    <hyperlink r:id="rId153" ref="A412"/>
    <hyperlink r:id="rId154" ref="A413"/>
    <hyperlink r:id="rId155" ref="A418"/>
    <hyperlink r:id="rId156" ref="A422"/>
    <hyperlink r:id="rId157" ref="A423"/>
    <hyperlink r:id="rId158" ref="A427"/>
    <hyperlink r:id="rId159" ref="A433"/>
    <hyperlink r:id="rId160" ref="A434"/>
    <hyperlink r:id="rId161" ref="A435"/>
    <hyperlink r:id="rId162" ref="A436"/>
    <hyperlink r:id="rId163" ref="A437"/>
    <hyperlink r:id="rId164" ref="A441"/>
    <hyperlink r:id="rId165" ref="A442"/>
    <hyperlink r:id="rId166" ref="A443"/>
    <hyperlink r:id="rId167" ref="A445"/>
    <hyperlink r:id="rId168" ref="A446"/>
    <hyperlink r:id="rId169" ref="A449"/>
    <hyperlink r:id="rId170" ref="A451"/>
    <hyperlink r:id="rId171" ref="A452"/>
  </hyperlinks>
  <drawing r:id="rId172"/>
</worksheet>
</file>