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VNT- Tecnologia\Excel\"/>
    </mc:Choice>
  </mc:AlternateContent>
  <xr:revisionPtr revIDLastSave="0" documentId="13_ncr:1_{2388B038-CE8F-4A02-9137-1A09FFDA7508}" xr6:coauthVersionLast="47" xr6:coauthVersionMax="47" xr10:uidLastSave="{00000000-0000-0000-0000-000000000000}"/>
  <bookViews>
    <workbookView xWindow="20370" yWindow="-120" windowWidth="20640" windowHeight="11160" activeTab="2" xr2:uid="{00000000-000D-0000-FFFF-FFFF00000000}"/>
  </bookViews>
  <sheets>
    <sheet name="Plan 1 Preliminar" sheetId="3" r:id="rId1"/>
    <sheet name="Plan 2 Final" sheetId="2" r:id="rId2"/>
    <sheet name="Plan 3 Replantio" sheetId="1" r:id="rId3"/>
    <sheet name="DescontoUmidade" sheetId="7" r:id="rId4"/>
    <sheet name="Parametros" sheetId="5" r:id="rId5"/>
  </sheets>
  <definedNames>
    <definedName name="_xlnm.Print_Area" localSheetId="2">'Plan 3 Replantio'!$A$1:$N$117</definedName>
  </definedNames>
  <calcPr calcId="181029"/>
</workbook>
</file>

<file path=xl/calcChain.xml><?xml version="1.0" encoding="utf-8"?>
<calcChain xmlns="http://schemas.openxmlformats.org/spreadsheetml/2006/main">
  <c r="M29" i="1" l="1"/>
  <c r="L29" i="1"/>
  <c r="C29" i="1"/>
  <c r="L19" i="2"/>
  <c r="E19" i="2"/>
  <c r="E20" i="2"/>
  <c r="E21" i="2"/>
  <c r="E22" i="2"/>
  <c r="E23" i="2"/>
  <c r="E24" i="2"/>
  <c r="E25" i="2"/>
  <c r="E26" i="2"/>
  <c r="B19" i="2"/>
  <c r="D20" i="2"/>
  <c r="D21" i="2"/>
  <c r="D22" i="2"/>
  <c r="D23" i="2"/>
  <c r="D24" i="2"/>
  <c r="D25" i="2"/>
  <c r="D26" i="2"/>
  <c r="D19" i="2"/>
  <c r="B20" i="2"/>
  <c r="B21" i="2"/>
  <c r="B22" i="2"/>
  <c r="B23" i="2"/>
  <c r="B24" i="2"/>
  <c r="B25" i="2"/>
  <c r="B26" i="2"/>
  <c r="I30" i="3"/>
  <c r="B30" i="3"/>
  <c r="G98" i="2"/>
  <c r="O1" i="2"/>
  <c r="D14" i="1"/>
  <c r="I14" i="1"/>
  <c r="M14" i="1"/>
  <c r="D12" i="1"/>
  <c r="J10" i="1"/>
  <c r="D10" i="1"/>
  <c r="M8" i="1"/>
  <c r="J8" i="1"/>
  <c r="G11" i="2"/>
  <c r="E9" i="2"/>
  <c r="M9" i="2" s="1"/>
  <c r="E7" i="2"/>
  <c r="I7" i="2" s="1"/>
  <c r="N7" i="2" s="1"/>
  <c r="L5" i="2"/>
  <c r="D3" i="2"/>
  <c r="L3" i="2"/>
  <c r="L1" i="2"/>
  <c r="D5" i="2"/>
  <c r="D8" i="1"/>
  <c r="D1" i="2"/>
  <c r="J49" i="2" s="1"/>
  <c r="K102" i="2"/>
  <c r="D102" i="2"/>
  <c r="M98" i="2"/>
  <c r="L26" i="2"/>
  <c r="M26" i="2" s="1"/>
  <c r="O26" i="2" s="1"/>
  <c r="I26" i="2"/>
  <c r="L25" i="2"/>
  <c r="M25" i="2" s="1"/>
  <c r="O25" i="2" s="1"/>
  <c r="I25" i="2"/>
  <c r="L24" i="2"/>
  <c r="M24" i="2" s="1"/>
  <c r="O24" i="2" s="1"/>
  <c r="I24" i="2"/>
  <c r="L23" i="2"/>
  <c r="M23" i="2" s="1"/>
  <c r="O23" i="2" s="1"/>
  <c r="I23" i="2"/>
  <c r="L22" i="2"/>
  <c r="M22" i="2" s="1"/>
  <c r="O22" i="2" s="1"/>
  <c r="I22" i="2"/>
  <c r="L21" i="2"/>
  <c r="M21" i="2" s="1"/>
  <c r="O21" i="2" s="1"/>
  <c r="I21" i="2"/>
  <c r="L20" i="2"/>
  <c r="M20" i="2" s="1"/>
  <c r="O20" i="2" s="1"/>
  <c r="I20" i="2"/>
  <c r="I19" i="2"/>
  <c r="M19" i="2" l="1"/>
  <c r="O19" i="2" s="1"/>
</calcChain>
</file>

<file path=xl/sharedStrings.xml><?xml version="1.0" encoding="utf-8"?>
<sst xmlns="http://schemas.openxmlformats.org/spreadsheetml/2006/main" count="283" uniqueCount="188">
  <si>
    <t>Município:</t>
  </si>
  <si>
    <t>Característica da Cultura Segurada:</t>
  </si>
  <si>
    <t>Glebas</t>
  </si>
  <si>
    <t>Área</t>
  </si>
  <si>
    <t>Data Final</t>
  </si>
  <si>
    <t>Variedade/</t>
  </si>
  <si>
    <t xml:space="preserve">Tipo de </t>
  </si>
  <si>
    <t xml:space="preserve">Sistema </t>
  </si>
  <si>
    <t xml:space="preserve">Ocorrência </t>
  </si>
  <si>
    <t>Seg.(ha)</t>
  </si>
  <si>
    <t>do Plantio</t>
  </si>
  <si>
    <t>Híbrido</t>
  </si>
  <si>
    <t>TOTAL</t>
  </si>
  <si>
    <t>DECLARAÇÃO DO SEGURADO</t>
  </si>
  <si>
    <t>CPF:</t>
  </si>
  <si>
    <t>_______________________________________</t>
  </si>
  <si>
    <t>Assinatura do Perito</t>
  </si>
  <si>
    <t xml:space="preserve">Declaro ainda estar ciente de que deverei comunicar a Seguradora informando a data de início de colheita da cultura segurada e sinistrada, conforme Condições </t>
  </si>
  <si>
    <t>Danos Não Cobertos - Riscos Excluídos</t>
  </si>
  <si>
    <t>Croqui Detalhado da Propriedade:</t>
  </si>
  <si>
    <t>Assinatura do Responsável</t>
  </si>
  <si>
    <t>Nome do Perito:</t>
  </si>
  <si>
    <t>Nome do Responsável Presente na Data da Vistoria:</t>
  </si>
  <si>
    <t>Roteiro de Acesso e Ponto de Referência:</t>
  </si>
  <si>
    <t>Local e Data da Vistoria: _______________________________________UF(       )             ____ de ____________________de ________.</t>
  </si>
  <si>
    <t>__________________________________________</t>
  </si>
  <si>
    <t>Observações Gerais Sobre a Área e a Cultura / Parecer Técnico</t>
  </si>
  <si>
    <t xml:space="preserve">  Motivo(s) do(s) Risco(s) Não Coberto(s):</t>
  </si>
  <si>
    <t>Perdas em %</t>
  </si>
  <si>
    <t>Tipo 2- Solo Argilo-arenoso, areno-argiloso com menos de 35% de argila.</t>
  </si>
  <si>
    <t>Tipo 3- Solo Franco, argiloso com mais de 35% de argila.</t>
  </si>
  <si>
    <t>Coordenadas Geográficas</t>
  </si>
  <si>
    <t xml:space="preserve">Importante: </t>
  </si>
  <si>
    <t xml:space="preserve">Data do Evento: </t>
  </si>
  <si>
    <t>Preliminar</t>
  </si>
  <si>
    <t>Final</t>
  </si>
  <si>
    <r>
      <t xml:space="preserve">Solo </t>
    </r>
    <r>
      <rPr>
        <sz val="7"/>
        <rFont val="SwissReSans Light"/>
        <family val="2"/>
      </rPr>
      <t>(1)</t>
    </r>
  </si>
  <si>
    <r>
      <t xml:space="preserve">de Plantio </t>
    </r>
    <r>
      <rPr>
        <sz val="7"/>
        <rFont val="SwissReSans Light"/>
        <family val="2"/>
      </rPr>
      <t>(2)</t>
    </r>
  </si>
  <si>
    <r>
      <rPr>
        <b/>
        <sz val="7"/>
        <rFont val="SwissReSans Light"/>
        <family val="2"/>
      </rPr>
      <t>(1)</t>
    </r>
    <r>
      <rPr>
        <sz val="7"/>
        <rFont val="SwissReSans Light"/>
        <family val="2"/>
      </rPr>
      <t xml:space="preserve"> Tipo 1- Solo arenoso, areia, quartzo.</t>
    </r>
  </si>
  <si>
    <r>
      <rPr>
        <b/>
        <sz val="7"/>
        <rFont val="SwissReSans Light"/>
        <family val="2"/>
      </rPr>
      <t>(2)</t>
    </r>
    <r>
      <rPr>
        <sz val="7"/>
        <rFont val="SwissReSans Light"/>
        <family val="2"/>
      </rPr>
      <t xml:space="preserve"> Plantio Direto (D)</t>
    </r>
  </si>
  <si>
    <r>
      <t xml:space="preserve">Houve Danos à produtividade por Risco(s) </t>
    </r>
    <r>
      <rPr>
        <u/>
        <sz val="8"/>
        <rFont val="SwissReSans Light"/>
        <family val="2"/>
      </rPr>
      <t>Não</t>
    </r>
    <r>
      <rPr>
        <sz val="8"/>
        <rFont val="SwissReSans Light"/>
        <family val="2"/>
      </rPr>
      <t xml:space="preserve"> Coberto(s)?</t>
    </r>
  </si>
  <si>
    <r>
      <t xml:space="preserve">Altura Média das Plantas </t>
    </r>
    <r>
      <rPr>
        <sz val="9"/>
        <rFont val="SwissReSans Light"/>
        <family val="2"/>
      </rPr>
      <t>(cm)</t>
    </r>
    <r>
      <rPr>
        <b/>
        <sz val="9"/>
        <rFont val="SwissReSans Light"/>
        <family val="2"/>
      </rPr>
      <t>:</t>
    </r>
  </si>
  <si>
    <r>
      <t xml:space="preserve">Contagem da População: </t>
    </r>
    <r>
      <rPr>
        <sz val="8"/>
        <rFont val="SwissReSans Light"/>
        <family val="2"/>
      </rPr>
      <t>(plantas/metro linear)</t>
    </r>
  </si>
  <si>
    <t xml:space="preserve">RISCOS NOMEADOS - GRÃOS                                                                       </t>
  </si>
  <si>
    <r>
      <rPr>
        <sz val="12"/>
        <rFont val="SwissReSans Light"/>
        <family val="2"/>
      </rPr>
      <t>LAUDO DE VISTORIAS DE DANOS</t>
    </r>
    <r>
      <rPr>
        <b/>
        <sz val="12"/>
        <rFont val="SwissReSans Light"/>
        <family val="2"/>
      </rPr>
      <t xml:space="preserve">  </t>
    </r>
    <r>
      <rPr>
        <b/>
        <u/>
        <sz val="16"/>
        <rFont val="SwissReSans Light"/>
        <family val="2"/>
      </rPr>
      <t>REPLANTIO</t>
    </r>
  </si>
  <si>
    <r>
      <rPr>
        <sz val="11"/>
        <rFont val="SwissReSans Light"/>
        <family val="2"/>
      </rPr>
      <t xml:space="preserve">RISCOS NOMEADOS - GRÃOS  </t>
    </r>
    <r>
      <rPr>
        <b/>
        <sz val="11"/>
        <rFont val="SwissReSans Light"/>
        <family val="2"/>
      </rPr>
      <t xml:space="preserve">                                                                     </t>
    </r>
  </si>
  <si>
    <t>Evento</t>
  </si>
  <si>
    <t>Ocorrido</t>
  </si>
  <si>
    <t xml:space="preserve">Área </t>
  </si>
  <si>
    <t>Afetada (ha)</t>
  </si>
  <si>
    <t>Replantada (ha)</t>
  </si>
  <si>
    <r>
      <rPr>
        <sz val="12"/>
        <rFont val="SwissReSans Light"/>
        <family val="2"/>
      </rPr>
      <t xml:space="preserve">LAUDO DE VISTORIAS DE DANOS  </t>
    </r>
    <r>
      <rPr>
        <b/>
        <u/>
        <sz val="16"/>
        <rFont val="SwissReSans Light"/>
        <family val="2"/>
      </rPr>
      <t>REPLANTIO</t>
    </r>
  </si>
  <si>
    <t>Gerais e Especiais.</t>
  </si>
  <si>
    <r>
      <t>Inserir fotos do local; Identificar área sinistrada; Identificar no croqui os locais onde foram marcados os pontos por GPS (</t>
    </r>
    <r>
      <rPr>
        <b/>
        <sz val="7"/>
        <rFont val="SwissReSans Light"/>
        <family val="2"/>
      </rPr>
      <t>Mínimo 4 Pontos</t>
    </r>
    <r>
      <rPr>
        <sz val="7"/>
        <rFont val="SwissReSans Light"/>
        <family val="2"/>
      </rPr>
      <t>)</t>
    </r>
  </si>
  <si>
    <t>Segurado:</t>
  </si>
  <si>
    <t>Propriedade:</t>
  </si>
  <si>
    <t>Cultura:</t>
  </si>
  <si>
    <t>Data Inicio</t>
  </si>
  <si>
    <r>
      <t>de Evento</t>
    </r>
    <r>
      <rPr>
        <sz val="7"/>
        <rFont val="SwissReSans Light"/>
        <family val="2"/>
      </rPr>
      <t>(3)</t>
    </r>
  </si>
  <si>
    <r>
      <rPr>
        <b/>
        <sz val="7"/>
        <rFont val="SwissReSans Light"/>
        <family val="2"/>
      </rPr>
      <t>(3)</t>
    </r>
    <r>
      <rPr>
        <sz val="7"/>
        <rFont val="SwissReSans Light"/>
        <family val="2"/>
      </rPr>
      <t xml:space="preserve"> Sim (S)</t>
    </r>
  </si>
  <si>
    <t>Estágio da cultura</t>
  </si>
  <si>
    <t>Processo:</t>
  </si>
  <si>
    <t xml:space="preserve">Apólice:  </t>
  </si>
  <si>
    <t>Apólice:</t>
  </si>
  <si>
    <t>Município/UF:</t>
  </si>
  <si>
    <t>Tipo de solo:</t>
  </si>
  <si>
    <t>Área segurada:</t>
  </si>
  <si>
    <t>Área plantada:</t>
  </si>
  <si>
    <t>Área sinistrada:</t>
  </si>
  <si>
    <t>Evento comunicado:</t>
  </si>
  <si>
    <t>Evento constatado:</t>
  </si>
  <si>
    <t>Data ou período de ocorrência do evento:</t>
  </si>
  <si>
    <t>DADOS   DA   REGULAÇÃO</t>
  </si>
  <si>
    <t xml:space="preserve">Item   </t>
  </si>
  <si>
    <t>A</t>
  </si>
  <si>
    <t>IMPUREZAS</t>
  </si>
  <si>
    <t xml:space="preserve">UMIDADE   </t>
  </si>
  <si>
    <t>Perdas na colheita (sc/ha)</t>
  </si>
  <si>
    <t>Produtividade obtida total (sc/ha)</t>
  </si>
  <si>
    <t>(%)</t>
  </si>
  <si>
    <t>B</t>
  </si>
  <si>
    <t>C</t>
  </si>
  <si>
    <t>(kg)</t>
  </si>
  <si>
    <t>(Kg)</t>
  </si>
  <si>
    <t>(b)</t>
  </si>
  <si>
    <t>b x A:100</t>
  </si>
  <si>
    <t>(c)</t>
  </si>
  <si>
    <t>c x (A-B) :100</t>
  </si>
  <si>
    <t>A - (B+C)</t>
  </si>
  <si>
    <r>
      <rPr>
        <b/>
        <sz val="12"/>
        <rFont val="SwissReSans Light"/>
        <family val="2"/>
      </rPr>
      <t>*</t>
    </r>
    <r>
      <rPr>
        <b/>
        <sz val="9"/>
        <rFont val="SwissReSans Light"/>
        <family val="2"/>
      </rPr>
      <t xml:space="preserve">  Tipo de Amostra:  Pesagem e Classificação =  PC       Manual =  MA       Caçambagem =  CA</t>
    </r>
  </si>
  <si>
    <t>Item(s)</t>
  </si>
  <si>
    <t>Descrição(s) do(s) Risco(s) Não Coberto(s)</t>
  </si>
  <si>
    <t>% de dano</t>
  </si>
  <si>
    <t>Item</t>
  </si>
  <si>
    <t>OBSERVAÇÕES GERAIS SOBRE OS DANOS À LAVOURA E METODOLOGIA UTILIZADA PARA A AMOSTRAGEM: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</si>
  <si>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</si>
  <si>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Local:</t>
  </si>
  <si>
    <t>Data:</t>
  </si>
  <si>
    <t>Assinatura do perito</t>
  </si>
  <si>
    <t>Assinatura do Segurado / Responsável</t>
  </si>
  <si>
    <t>Nome:</t>
  </si>
  <si>
    <t>CREA:</t>
  </si>
  <si>
    <t xml:space="preserve">A área apresentada diverge daquela do croqui anexo? </t>
  </si>
  <si>
    <t>Em anexo, juntamente com o croqui que também encontra-se em anexo consta o roteiro de acesso e ponto de referência.</t>
  </si>
  <si>
    <t>° ' "S</t>
  </si>
  <si>
    <t xml:space="preserve"> ° '  "O</t>
  </si>
  <si>
    <t xml:space="preserve"> ° ' "S</t>
  </si>
  <si>
    <t xml:space="preserve">Croqui apresentado corresponde com a área segurada, o mesmo segue em anexo ao </t>
  </si>
  <si>
    <t>laudo.</t>
  </si>
  <si>
    <t>Nome do responsável na vistoria:</t>
  </si>
  <si>
    <t>Nome do perito:</t>
  </si>
  <si>
    <t xml:space="preserve">                                                                            </t>
  </si>
  <si>
    <t xml:space="preserve">                                                                                  </t>
  </si>
  <si>
    <t xml:space="preserve">   </t>
  </si>
  <si>
    <t>CARACTERÍSTICAS DA ÁREA SEGURADA / SINISTRADA</t>
  </si>
  <si>
    <t xml:space="preserve">Item </t>
  </si>
  <si>
    <t>Área do item (ha)</t>
  </si>
  <si>
    <t>Data inicial do plantio</t>
  </si>
  <si>
    <t>Data final do plantio</t>
  </si>
  <si>
    <t>Variedade /   Hibrido</t>
  </si>
  <si>
    <t xml:space="preserve"> Ciclo vegetativo       ( 1 )</t>
  </si>
  <si>
    <t>Estágio vegetativo na data do sinistro</t>
  </si>
  <si>
    <t>Sistema      de          plantio        ( 2 )</t>
  </si>
  <si>
    <t>Risco não coberto (RNC)</t>
  </si>
  <si>
    <t>Área atingida</t>
  </si>
  <si>
    <t xml:space="preserve"> Tipo de RNC                                 ( 3 )</t>
  </si>
  <si>
    <r>
      <t xml:space="preserve">   </t>
    </r>
    <r>
      <rPr>
        <b/>
        <sz val="9"/>
        <rFont val="SwissReSans Light"/>
        <family val="2"/>
      </rPr>
      <t>1:</t>
    </r>
    <r>
      <rPr>
        <b/>
        <sz val="8"/>
        <rFont val="SwissReSans Light"/>
        <family val="2"/>
      </rPr>
      <t xml:space="preserve">    Precoce = PRE     Normal = NOR    Tardio = TAR</t>
    </r>
  </si>
  <si>
    <r>
      <t xml:space="preserve">  </t>
    </r>
    <r>
      <rPr>
        <b/>
        <sz val="9"/>
        <rFont val="SwissReSans Light"/>
        <family val="2"/>
      </rPr>
      <t xml:space="preserve"> 2</t>
    </r>
    <r>
      <rPr>
        <b/>
        <sz val="8"/>
        <rFont val="SwissReSans Light"/>
        <family val="2"/>
      </rPr>
      <t>:    Direto = D     Convencional = C</t>
    </r>
  </si>
  <si>
    <r>
      <t xml:space="preserve">   </t>
    </r>
    <r>
      <rPr>
        <b/>
        <sz val="9"/>
        <rFont val="SwissReSans Light"/>
        <family val="2"/>
      </rPr>
      <t>3:</t>
    </r>
    <r>
      <rPr>
        <b/>
        <sz val="8"/>
        <rFont val="SwissReSans Light"/>
        <family val="2"/>
      </rPr>
      <t xml:space="preserve">    Pragas, doenças, ervas daninhas, baixo stand, infertilidade do solo, ou das sementes, fitotoxidez, etc...</t>
    </r>
  </si>
  <si>
    <r>
      <t xml:space="preserve">   4</t>
    </r>
    <r>
      <rPr>
        <b/>
        <sz val="9"/>
        <rFont val="SwissReSans Light"/>
        <family val="2"/>
      </rPr>
      <t>:</t>
    </r>
    <r>
      <rPr>
        <b/>
        <sz val="8"/>
        <rFont val="SwissReSans Light"/>
        <family val="2"/>
      </rPr>
      <t xml:space="preserve">    Descrever o motivo, ou o tipo do RÑC no campo OBSERVAÇÕES GERAIS, abaixo: (Pragas, doenças, ervas daninhas, falha de stand, etc...)</t>
    </r>
  </si>
  <si>
    <t>OBSERVAÇÕES GERAIS SOBRE AS CAUSAS E CONSEQUÊNCIAS À LAVOURA DO EVENTO OCORRIDO</t>
  </si>
  <si>
    <t>IMPORTANTE: Este laudo não é definitivo, nem garantia de indenização, Não cria nenhum tipo de responsabilidade perante o  segurado, podendo ainda sofrer modificações, após sua análise técnica, para validação pela Seguradora.</t>
  </si>
  <si>
    <t>Assinatura do segurado / responsável</t>
  </si>
  <si>
    <t>Croqui Detalhado da Propriedade com o caminho percorrido da amostragem:</t>
  </si>
  <si>
    <t>soja</t>
  </si>
  <si>
    <t xml:space="preserve">Área Segurada: </t>
  </si>
  <si>
    <t>Área Plantada:</t>
  </si>
  <si>
    <t>Área Sinistrada:</t>
  </si>
  <si>
    <t xml:space="preserve">(    ) </t>
  </si>
  <si>
    <t>Ao assinar este Laudo de Vistoria estou ciente, mas não aceito as conclusões contidas no mesmo, pelos seguintes motivos:</t>
  </si>
  <si>
    <t>Ao assinar este laudo de vistoria estou ciente e aceito as conclusões nele contidas e também, que devo comunicar à Seguradora a data do início da colheita, para a realização da vistoria final, com elaboração do laudo final de danos, conforme Condições Gerais e Especiais da Apólice.</t>
  </si>
  <si>
    <t xml:space="preserve">(     ) </t>
  </si>
  <si>
    <t>(     )</t>
  </si>
  <si>
    <t xml:space="preserve">  Ao assinar este Laudo de Vistoria estou ciente e aceito as conclusões nele contidas.</t>
  </si>
  <si>
    <t xml:space="preserve">(     )  </t>
  </si>
  <si>
    <t>Ao assinar este Laudo de Vistoria estou ciente, mas não aceito as conclusões contidas no mesmo, pelos seguntes motivos:</t>
  </si>
  <si>
    <t xml:space="preserve">Evento Comunicado: </t>
  </si>
  <si>
    <t>Data da ocorrência:</t>
  </si>
  <si>
    <t xml:space="preserve"> Evento Constatado:</t>
  </si>
  <si>
    <t xml:space="preserve">Plantio Convencional (C) </t>
  </si>
  <si>
    <t xml:space="preserve">      Não (N)</t>
  </si>
  <si>
    <t xml:space="preserve">Ao assinar este Laudo de Vistoria, estou ciente e não aceito as conclusões contidas no mesmo, pelos seguintes motivos abaixo: </t>
  </si>
  <si>
    <t>Ao assinar este Laudo de Vistoria, estou ciente e aceito as conclusões contidas no mesmo, assumindo integral responsabilidade pela exatidão de todas as</t>
  </si>
  <si>
    <t xml:space="preserve">informações prestadas e obtidas a campo, mesmo aquelas não escritas de próprio punho. </t>
  </si>
  <si>
    <t>Total</t>
  </si>
  <si>
    <t>Ciclo Vegetativo</t>
  </si>
  <si>
    <t>PRE</t>
  </si>
  <si>
    <t>NOR</t>
  </si>
  <si>
    <t>TAR</t>
  </si>
  <si>
    <t>Sistema de Plantio</t>
  </si>
  <si>
    <t>D</t>
  </si>
  <si>
    <t>Tipo Amostragem</t>
  </si>
  <si>
    <t>PC</t>
  </si>
  <si>
    <t>MA</t>
  </si>
  <si>
    <t>CA</t>
  </si>
  <si>
    <t>HOUVE DANOS À PRODUTIVIDADE POR RISCOS NÃO COBERTOS?:</t>
  </si>
  <si>
    <t xml:space="preserve">HOUVE ÁREA COLHIDA ANTES DA REALIZAÇÃO DA VISTORIA:   </t>
  </si>
  <si>
    <t>TABELA  DE  DESCONTO  REFERENTE  A  UMIDADE  INICIAL  DOS  GRÃOS  - BTG</t>
  </si>
  <si>
    <t>Umidade Inicial</t>
  </si>
  <si>
    <t>Umidade Tolerância          13%</t>
  </si>
  <si>
    <t>Umidade Tolerância 14%</t>
  </si>
  <si>
    <t>Desconto     %</t>
  </si>
  <si>
    <t>Desconto   %</t>
  </si>
  <si>
    <t>Tipo de amostra *</t>
  </si>
  <si>
    <t>Data de plantio</t>
  </si>
  <si>
    <t>Area da amostra (ha)</t>
  </si>
  <si>
    <t>Peso bruto da amostra (kg)</t>
  </si>
  <si>
    <t>Umidade dos grãos (%)</t>
  </si>
  <si>
    <t>Desconto pela Tabela Swiss Re (%)</t>
  </si>
  <si>
    <t>Peso líquido da amostra (kg)</t>
  </si>
  <si>
    <t>Tipo de Solo</t>
  </si>
  <si>
    <t>Tipo 1</t>
  </si>
  <si>
    <t>Solo arenoso, areia, quartzo</t>
  </si>
  <si>
    <t>Tipo 2</t>
  </si>
  <si>
    <t>Solo Argilo-arenoso, areno-argiloso com menos de 35% de argila</t>
  </si>
  <si>
    <t>Tipo 3</t>
  </si>
  <si>
    <t>Solo Franco, argiloso com mais de 35% de argila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</si>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</sst>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0"/>
  </numFmts>
  <fonts count="52">
    <font>
      <sz val="10"/>
      <name val="Arial"/>
    </font>
    <font>
      <sz val="8"/>
      <name val="Arial"/>
      <family val="2"/>
    </font>
    <font>
      <sz val="10"/>
      <name val="SwissReSans Light"/>
      <family val="2"/>
    </font>
    <font>
      <sz val="14"/>
      <name val="SwissReSans Light"/>
      <family val="2"/>
    </font>
    <font>
      <b/>
      <sz val="18"/>
      <name val="SwissReSans Light"/>
      <family val="2"/>
    </font>
    <font>
      <b/>
      <sz val="12"/>
      <name val="SwissReSans Light"/>
      <family val="2"/>
    </font>
    <font>
      <b/>
      <u/>
      <sz val="16"/>
      <name val="SwissReSans Light"/>
      <family val="2"/>
    </font>
    <font>
      <sz val="9"/>
      <name val="SwissReSans Light"/>
      <family val="2"/>
    </font>
    <font>
      <b/>
      <i/>
      <sz val="10"/>
      <name val="SwissReSans Light"/>
      <family val="2"/>
    </font>
    <font>
      <b/>
      <sz val="11"/>
      <name val="SwissReSans Light"/>
      <family val="2"/>
    </font>
    <font>
      <sz val="11"/>
      <name val="SwissReSans Light"/>
      <family val="2"/>
    </font>
    <font>
      <b/>
      <sz val="9"/>
      <name val="SwissReSans Light"/>
      <family val="2"/>
    </font>
    <font>
      <b/>
      <sz val="10"/>
      <name val="SwissReSans Light"/>
      <family val="2"/>
    </font>
    <font>
      <sz val="8"/>
      <name val="SwissReSans Light"/>
      <family val="2"/>
    </font>
    <font>
      <sz val="7"/>
      <name val="SwissReSans Light"/>
      <family val="2"/>
    </font>
    <font>
      <b/>
      <sz val="7"/>
      <name val="SwissReSans Light"/>
      <family val="2"/>
    </font>
    <font>
      <u/>
      <sz val="8"/>
      <name val="SwissReSans Light"/>
      <family val="2"/>
    </font>
    <font>
      <b/>
      <strike/>
      <sz val="10"/>
      <name val="SwissReSans Light"/>
      <family val="2"/>
    </font>
    <font>
      <b/>
      <sz val="8"/>
      <name val="SwissReSans Light"/>
      <family val="2"/>
    </font>
    <font>
      <b/>
      <sz val="6"/>
      <name val="SwissReSans Light"/>
      <family val="2"/>
    </font>
    <font>
      <sz val="12"/>
      <name val="SwissReSans Light"/>
      <family val="2"/>
    </font>
    <font>
      <sz val="10"/>
      <name val="Arial"/>
    </font>
    <font>
      <sz val="10"/>
      <name val="Arial"/>
      <family val="2"/>
    </font>
    <font>
      <b/>
      <sz val="10"/>
      <color theme="1"/>
      <name val="SwissReSans Light"/>
      <family val="2"/>
    </font>
    <font>
      <b/>
      <sz val="8"/>
      <color theme="1"/>
      <name val="SwissReSans Light"/>
      <family val="2"/>
    </font>
    <font>
      <b/>
      <sz val="10"/>
      <name val="SwissReSans"/>
      <family val="2"/>
    </font>
    <font>
      <b/>
      <sz val="13"/>
      <name val="Georgia"/>
      <family val="1"/>
    </font>
    <font>
      <b/>
      <sz val="10"/>
      <name val="Cambria"/>
      <family val="2"/>
      <scheme val="major"/>
    </font>
    <font>
      <sz val="10"/>
      <name val="Cambria"/>
      <family val="1"/>
      <scheme val="major"/>
    </font>
    <font>
      <sz val="10"/>
      <color theme="1"/>
      <name val="Cambria"/>
      <family val="2"/>
      <scheme val="major"/>
    </font>
    <font>
      <b/>
      <sz val="9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u/>
      <sz val="10"/>
      <name val="Cambria"/>
      <family val="2"/>
      <scheme val="major"/>
    </font>
    <font>
      <sz val="9"/>
      <name val="Cambria"/>
      <family val="1"/>
      <scheme val="major"/>
    </font>
    <font>
      <b/>
      <u/>
      <sz val="9"/>
      <name val="Cambria"/>
      <family val="2"/>
      <scheme val="major"/>
    </font>
    <font>
      <u/>
      <sz val="10"/>
      <color theme="1"/>
      <name val="Cambria"/>
      <family val="2"/>
      <scheme val="major"/>
    </font>
    <font>
      <u/>
      <sz val="10"/>
      <name val="Cambria"/>
      <family val="2"/>
      <scheme val="major"/>
    </font>
    <font>
      <b/>
      <sz val="8"/>
      <name val="Cambria"/>
      <family val="2"/>
      <scheme val="major"/>
    </font>
    <font>
      <sz val="10"/>
      <color theme="1"/>
      <name val="SwissReSans Light"/>
      <family val="2"/>
    </font>
    <font>
      <b/>
      <sz val="9"/>
      <name val="SwissReSans"/>
      <family val="2"/>
    </font>
    <font>
      <b/>
      <sz val="13"/>
      <name val="SwissReSans Light"/>
      <family val="2"/>
    </font>
    <font>
      <b/>
      <u/>
      <sz val="10"/>
      <color theme="1"/>
      <name val="SwissReSans Light"/>
      <family val="2"/>
    </font>
    <font>
      <b/>
      <u/>
      <sz val="9"/>
      <name val="SwissReSans Light"/>
      <family val="2"/>
    </font>
    <font>
      <b/>
      <sz val="10"/>
      <name val="SwissReSans Light"/>
    </font>
    <font>
      <sz val="10"/>
      <name val="SwissReSans Light"/>
    </font>
    <font>
      <sz val="8"/>
      <name val="SwissReSans Light"/>
    </font>
    <font>
      <sz val="8"/>
      <color theme="1"/>
      <name val="SwissReSans Light"/>
      <family val="2"/>
    </font>
    <font>
      <b/>
      <sz val="10"/>
      <color theme="0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Cambria"/>
      <family val="2"/>
      <scheme val="maj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67D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</cellStyleXfs>
  <cellXfs count="611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12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" xfId="0" applyFont="1" applyFill="1" applyBorder="1"/>
    <xf numFmtId="0" fontId="2" fillId="2" borderId="12" xfId="0" applyFont="1" applyFill="1" applyBorder="1"/>
    <xf numFmtId="0" fontId="13" fillId="2" borderId="11" xfId="0" applyFont="1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/>
    <xf numFmtId="0" fontId="2" fillId="2" borderId="8" xfId="0" applyFont="1" applyFill="1" applyBorder="1"/>
    <xf numFmtId="0" fontId="14" fillId="2" borderId="2" xfId="0" applyFont="1" applyFill="1" applyBorder="1"/>
    <xf numFmtId="0" fontId="14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8" fillId="0" borderId="12" xfId="0" applyFont="1" applyBorder="1" applyAlignment="1">
      <alignment horizontal="left" vertical="center"/>
    </xf>
    <xf numFmtId="0" fontId="2" fillId="0" borderId="15" xfId="0" applyFont="1" applyBorder="1"/>
    <xf numFmtId="0" fontId="18" fillId="2" borderId="0" xfId="0" applyFont="1" applyFill="1" applyBorder="1"/>
    <xf numFmtId="0" fontId="18" fillId="0" borderId="9" xfId="0" applyFont="1" applyBorder="1" applyAlignment="1">
      <alignment horizontal="left" vertical="center"/>
    </xf>
    <xf numFmtId="0" fontId="2" fillId="0" borderId="13" xfId="0" applyFont="1" applyBorder="1"/>
    <xf numFmtId="0" fontId="14" fillId="2" borderId="6" xfId="0" applyFont="1" applyFill="1" applyBorder="1" applyAlignment="1">
      <alignment horizontal="left"/>
    </xf>
    <xf numFmtId="0" fontId="14" fillId="2" borderId="12" xfId="0" applyFont="1" applyFill="1" applyBorder="1"/>
    <xf numFmtId="0" fontId="2" fillId="2" borderId="9" xfId="0" applyFont="1" applyFill="1" applyBorder="1"/>
    <xf numFmtId="0" fontId="13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13" fillId="2" borderId="12" xfId="0" applyFont="1" applyFill="1" applyBorder="1"/>
    <xf numFmtId="0" fontId="2" fillId="2" borderId="15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4" fillId="2" borderId="0" xfId="0" applyFont="1" applyFill="1" applyBorder="1" applyAlignment="1"/>
    <xf numFmtId="0" fontId="12" fillId="2" borderId="5" xfId="0" applyFont="1" applyFill="1" applyBorder="1"/>
    <xf numFmtId="0" fontId="11" fillId="2" borderId="2" xfId="0" applyFont="1" applyFill="1" applyBorder="1" applyAlignme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3" fillId="2" borderId="16" xfId="0" applyFont="1" applyFill="1" applyBorder="1"/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2" fillId="0" borderId="0" xfId="0" applyFont="1"/>
    <xf numFmtId="0" fontId="12" fillId="2" borderId="2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2" fillId="0" borderId="16" xfId="0" applyFont="1" applyBorder="1"/>
    <xf numFmtId="0" fontId="11" fillId="2" borderId="43" xfId="0" applyFont="1" applyFill="1" applyBorder="1" applyAlignment="1">
      <alignment horizontal="left"/>
    </xf>
    <xf numFmtId="0" fontId="13" fillId="2" borderId="21" xfId="0" applyFont="1" applyFill="1" applyBorder="1"/>
    <xf numFmtId="0" fontId="13" fillId="2" borderId="3" xfId="0" applyFont="1" applyFill="1" applyBorder="1"/>
    <xf numFmtId="0" fontId="13" fillId="2" borderId="22" xfId="0" applyFont="1" applyFill="1" applyBorder="1"/>
    <xf numFmtId="0" fontId="28" fillId="2" borderId="35" xfId="0" applyFont="1" applyFill="1" applyBorder="1" applyProtection="1">
      <protection locked="0"/>
    </xf>
    <xf numFmtId="0" fontId="27" fillId="2" borderId="35" xfId="0" applyFont="1" applyFill="1" applyBorder="1" applyProtection="1">
      <protection locked="0"/>
    </xf>
    <xf numFmtId="0" fontId="27" fillId="2" borderId="36" xfId="0" applyFont="1" applyFill="1" applyBorder="1" applyProtection="1">
      <protection locked="0"/>
    </xf>
    <xf numFmtId="0" fontId="29" fillId="2" borderId="15" xfId="0" applyFont="1" applyFill="1" applyBorder="1" applyAlignment="1" applyProtection="1">
      <alignment vertical="center"/>
      <protection locked="0"/>
    </xf>
    <xf numFmtId="0" fontId="29" fillId="2" borderId="8" xfId="0" applyFont="1" applyFill="1" applyBorder="1" applyAlignment="1" applyProtection="1">
      <alignment vertical="center"/>
      <protection locked="0"/>
    </xf>
    <xf numFmtId="0" fontId="29" fillId="2" borderId="13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>
      <alignment horizontal="left" vertical="top"/>
    </xf>
    <xf numFmtId="0" fontId="27" fillId="2" borderId="21" xfId="0" applyFont="1" applyFill="1" applyBorder="1" applyAlignment="1" applyProtection="1">
      <alignment horizontal="left"/>
      <protection locked="0"/>
    </xf>
    <xf numFmtId="0" fontId="2" fillId="2" borderId="34" xfId="0" applyFont="1" applyFill="1" applyBorder="1"/>
    <xf numFmtId="0" fontId="2" fillId="2" borderId="35" xfId="0" applyFont="1" applyFill="1" applyBorder="1"/>
    <xf numFmtId="0" fontId="29" fillId="2" borderId="47" xfId="0" applyFont="1" applyFill="1" applyBorder="1" applyProtection="1">
      <protection locked="0"/>
    </xf>
    <xf numFmtId="0" fontId="29" fillId="2" borderId="48" xfId="0" applyFont="1" applyFill="1" applyBorder="1" applyProtection="1">
      <protection locked="0"/>
    </xf>
    <xf numFmtId="0" fontId="29" fillId="2" borderId="16" xfId="0" applyFont="1" applyFill="1" applyBorder="1" applyProtection="1">
      <protection locked="0"/>
    </xf>
    <xf numFmtId="0" fontId="38" fillId="2" borderId="16" xfId="0" applyFont="1" applyFill="1" applyBorder="1"/>
    <xf numFmtId="0" fontId="38" fillId="2" borderId="23" xfId="0" applyFont="1" applyFill="1" applyBorder="1"/>
    <xf numFmtId="0" fontId="12" fillId="2" borderId="1" xfId="0" applyFont="1" applyFill="1" applyBorder="1" applyAlignment="1">
      <alignment wrapText="1"/>
    </xf>
    <xf numFmtId="0" fontId="12" fillId="2" borderId="21" xfId="0" applyFont="1" applyFill="1" applyBorder="1" applyAlignment="1" applyProtection="1"/>
    <xf numFmtId="0" fontId="11" fillId="2" borderId="11" xfId="0" applyFont="1" applyFill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0" fontId="11" fillId="4" borderId="2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40" xfId="0" applyFont="1" applyFill="1" applyBorder="1" applyAlignment="1">
      <alignment wrapText="1"/>
    </xf>
    <xf numFmtId="0" fontId="11" fillId="4" borderId="51" xfId="0" applyFont="1" applyFill="1" applyBorder="1" applyAlignment="1">
      <alignment wrapText="1"/>
    </xf>
    <xf numFmtId="0" fontId="40" fillId="2" borderId="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/>
    <xf numFmtId="0" fontId="12" fillId="2" borderId="20" xfId="0" applyFont="1" applyFill="1" applyBorder="1" applyAlignment="1"/>
    <xf numFmtId="0" fontId="12" fillId="2" borderId="43" xfId="0" applyFont="1" applyFill="1" applyBorder="1" applyAlignment="1" applyProtection="1">
      <alignment wrapText="1"/>
    </xf>
    <xf numFmtId="0" fontId="12" fillId="2" borderId="20" xfId="0" applyFont="1" applyFill="1" applyBorder="1" applyAlignment="1" applyProtection="1">
      <alignment wrapText="1"/>
      <protection locked="0"/>
    </xf>
    <xf numFmtId="14" fontId="13" fillId="2" borderId="11" xfId="0" applyNumberFormat="1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/>
      <protection locked="0"/>
    </xf>
    <xf numFmtId="0" fontId="13" fillId="2" borderId="11" xfId="0" applyFont="1" applyFill="1" applyBorder="1" applyAlignment="1" applyProtection="1">
      <alignment horizontal="center" vertical="center" wrapText="1"/>
      <protection locked="0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13" fillId="2" borderId="11" xfId="0" quotePrefix="1" applyFont="1" applyFill="1" applyBorder="1" applyAlignment="1" applyProtection="1">
      <alignment horizontal="center" vertical="center" wrapText="1"/>
      <protection locked="0"/>
    </xf>
    <xf numFmtId="0" fontId="18" fillId="2" borderId="8" xfId="0" applyFont="1" applyFill="1" applyBorder="1" applyAlignment="1" applyProtection="1">
      <alignment horizontal="left" vertical="center" wrapText="1"/>
      <protection locked="0"/>
    </xf>
    <xf numFmtId="0" fontId="11" fillId="2" borderId="11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17" xfId="0" applyFont="1" applyFill="1" applyBorder="1" applyAlignment="1" applyProtection="1">
      <protection locked="0"/>
    </xf>
    <xf numFmtId="0" fontId="11" fillId="2" borderId="18" xfId="0" applyFont="1" applyFill="1" applyBorder="1" applyAlignment="1" applyProtection="1">
      <protection locked="0"/>
    </xf>
    <xf numFmtId="0" fontId="11" fillId="2" borderId="18" xfId="0" applyFont="1" applyFill="1" applyBorder="1" applyAlignment="1"/>
    <xf numFmtId="0" fontId="11" fillId="2" borderId="20" xfId="0" applyFont="1" applyFill="1" applyBorder="1" applyAlignment="1"/>
    <xf numFmtId="0" fontId="11" fillId="2" borderId="21" xfId="0" applyFont="1" applyFill="1" applyBorder="1" applyAlignment="1"/>
    <xf numFmtId="0" fontId="11" fillId="2" borderId="22" xfId="0" applyFont="1" applyFill="1" applyBorder="1" applyAlignment="1"/>
    <xf numFmtId="0" fontId="18" fillId="2" borderId="47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center" wrapText="1"/>
      <protection locked="0"/>
    </xf>
    <xf numFmtId="0" fontId="18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26" xfId="0" applyFont="1" applyFill="1" applyBorder="1" applyAlignment="1" applyProtection="1">
      <alignment horizontal="left"/>
      <protection locked="0"/>
    </xf>
    <xf numFmtId="0" fontId="18" fillId="2" borderId="26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/>
    <xf numFmtId="0" fontId="11" fillId="2" borderId="1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44" fillId="2" borderId="3" xfId="0" applyFont="1" applyFill="1" applyBorder="1" applyAlignment="1">
      <alignment wrapText="1"/>
    </xf>
    <xf numFmtId="0" fontId="13" fillId="2" borderId="2" xfId="0" applyFont="1" applyFill="1" applyBorder="1" applyAlignment="1">
      <alignment horizontal="left" vertical="center"/>
    </xf>
    <xf numFmtId="0" fontId="45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/>
    </xf>
    <xf numFmtId="2" fontId="12" fillId="2" borderId="3" xfId="0" applyNumberFormat="1" applyFont="1" applyFill="1" applyBorder="1" applyAlignment="1" applyProtection="1">
      <alignment horizontal="left"/>
      <protection locked="0"/>
    </xf>
    <xf numFmtId="2" fontId="12" fillId="2" borderId="22" xfId="0" applyNumberFormat="1" applyFont="1" applyFill="1" applyBorder="1" applyAlignment="1" applyProtection="1">
      <alignment horizontal="left"/>
      <protection locked="0"/>
    </xf>
    <xf numFmtId="0" fontId="22" fillId="0" borderId="0" xfId="0" applyFont="1"/>
    <xf numFmtId="2" fontId="13" fillId="2" borderId="11" xfId="0" applyNumberFormat="1" applyFont="1" applyFill="1" applyBorder="1" applyAlignment="1" applyProtection="1">
      <alignment horizontal="center"/>
      <protection locked="0"/>
    </xf>
    <xf numFmtId="0" fontId="46" fillId="2" borderId="26" xfId="0" applyFont="1" applyFill="1" applyBorder="1" applyProtection="1">
      <protection locked="0"/>
    </xf>
    <xf numFmtId="0" fontId="46" fillId="2" borderId="11" xfId="0" applyFont="1" applyFill="1" applyBorder="1" applyProtection="1">
      <protection locked="0"/>
    </xf>
    <xf numFmtId="10" fontId="46" fillId="0" borderId="11" xfId="2" applyNumberFormat="1" applyFont="1" applyBorder="1" applyAlignment="1" applyProtection="1">
      <alignment horizontal="center" wrapText="1"/>
      <protection locked="0"/>
    </xf>
    <xf numFmtId="14" fontId="46" fillId="2" borderId="11" xfId="0" applyNumberFormat="1" applyFont="1" applyFill="1" applyBorder="1" applyProtection="1">
      <protection locked="0"/>
    </xf>
    <xf numFmtId="2" fontId="46" fillId="2" borderId="11" xfId="0" applyNumberFormat="1" applyFont="1" applyFill="1" applyBorder="1" applyProtection="1">
      <protection locked="0"/>
    </xf>
    <xf numFmtId="10" fontId="46" fillId="2" borderId="11" xfId="2" applyNumberFormat="1" applyFont="1" applyFill="1" applyBorder="1" applyProtection="1">
      <protection locked="0"/>
    </xf>
    <xf numFmtId="0" fontId="46" fillId="2" borderId="26" xfId="0" applyFont="1" applyFill="1" applyBorder="1" applyAlignment="1" applyProtection="1">
      <alignment horizontal="center"/>
      <protection locked="0"/>
    </xf>
    <xf numFmtId="2" fontId="46" fillId="2" borderId="11" xfId="0" applyNumberFormat="1" applyFont="1" applyFill="1" applyBorder="1" applyProtection="1"/>
    <xf numFmtId="164" fontId="13" fillId="4" borderId="28" xfId="1" applyNumberFormat="1" applyFont="1" applyFill="1" applyBorder="1" applyProtection="1">
      <protection hidden="1"/>
    </xf>
    <xf numFmtId="0" fontId="13" fillId="4" borderId="7" xfId="3" applyFont="1" applyFill="1" applyBorder="1" applyProtection="1">
      <protection locked="0" hidden="1"/>
    </xf>
    <xf numFmtId="4" fontId="13" fillId="4" borderId="7" xfId="3" applyNumberFormat="1" applyFont="1" applyFill="1" applyBorder="1" applyProtection="1">
      <protection hidden="1"/>
    </xf>
    <xf numFmtId="14" fontId="13" fillId="4" borderId="7" xfId="3" applyNumberFormat="1" applyFont="1" applyFill="1" applyBorder="1" applyProtection="1">
      <protection hidden="1"/>
    </xf>
    <xf numFmtId="4" fontId="13" fillId="4" borderId="7" xfId="3" applyNumberFormat="1" applyFont="1" applyFill="1" applyBorder="1" applyProtection="1">
      <protection locked="0" hidden="1"/>
    </xf>
    <xf numFmtId="43" fontId="13" fillId="4" borderId="7" xfId="1" applyFont="1" applyFill="1" applyBorder="1" applyProtection="1">
      <protection locked="0" hidden="1"/>
    </xf>
    <xf numFmtId="10" fontId="13" fillId="4" borderId="7" xfId="2" applyNumberFormat="1" applyFont="1" applyFill="1" applyBorder="1" applyProtection="1">
      <protection locked="0" hidden="1"/>
    </xf>
    <xf numFmtId="4" fontId="13" fillId="5" borderId="7" xfId="3" applyNumberFormat="1" applyFont="1" applyFill="1" applyBorder="1"/>
    <xf numFmtId="9" fontId="13" fillId="4" borderId="7" xfId="2" applyFont="1" applyFill="1" applyBorder="1" applyProtection="1">
      <protection locked="0" hidden="1"/>
    </xf>
    <xf numFmtId="165" fontId="13" fillId="5" borderId="29" xfId="3" applyNumberFormat="1" applyFont="1" applyFill="1" applyBorder="1"/>
    <xf numFmtId="4" fontId="13" fillId="4" borderId="4" xfId="3" applyNumberFormat="1" applyFont="1" applyFill="1" applyBorder="1" applyProtection="1">
      <protection locked="0" hidden="1"/>
    </xf>
    <xf numFmtId="0" fontId="12" fillId="3" borderId="35" xfId="0" applyFont="1" applyFill="1" applyBorder="1" applyAlignment="1">
      <alignment vertical="center"/>
    </xf>
    <xf numFmtId="0" fontId="12" fillId="3" borderId="36" xfId="0" applyFont="1" applyFill="1" applyBorder="1" applyAlignment="1">
      <alignment vertical="center"/>
    </xf>
    <xf numFmtId="4" fontId="48" fillId="3" borderId="11" xfId="0" applyNumberFormat="1" applyFont="1" applyFill="1" applyBorder="1" applyAlignment="1">
      <alignment horizontal="center" vertical="center" wrapText="1"/>
    </xf>
    <xf numFmtId="4" fontId="48" fillId="3" borderId="27" xfId="0" applyNumberFormat="1" applyFont="1" applyFill="1" applyBorder="1" applyAlignment="1">
      <alignment horizontal="center" vertical="center" wrapText="1"/>
    </xf>
    <xf numFmtId="4" fontId="48" fillId="3" borderId="54" xfId="0" applyNumberFormat="1" applyFont="1" applyFill="1" applyBorder="1" applyAlignment="1">
      <alignment horizontal="center" vertical="center" wrapText="1"/>
    </xf>
    <xf numFmtId="4" fontId="48" fillId="3" borderId="55" xfId="0" applyNumberFormat="1" applyFont="1" applyFill="1" applyBorder="1" applyAlignment="1">
      <alignment horizontal="center" vertical="center" wrapText="1"/>
    </xf>
    <xf numFmtId="2" fontId="49" fillId="0" borderId="28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49" fillId="0" borderId="26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49" fillId="0" borderId="53" xfId="0" applyNumberFormat="1" applyFon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9" fillId="2" borderId="35" xfId="0" applyFont="1" applyFill="1" applyBorder="1" applyAlignment="1" applyProtection="1">
      <protection locked="0"/>
    </xf>
    <xf numFmtId="0" fontId="50" fillId="2" borderId="34" xfId="0" applyFont="1" applyFill="1" applyBorder="1" applyAlignment="1" applyProtection="1">
      <protection locked="0"/>
    </xf>
    <xf numFmtId="0" fontId="11" fillId="2" borderId="12" xfId="0" applyFont="1" applyFill="1" applyBorder="1" applyAlignment="1">
      <alignment horizontal="left"/>
    </xf>
    <xf numFmtId="0" fontId="2" fillId="2" borderId="36" xfId="0" applyFont="1" applyFill="1" applyBorder="1"/>
    <xf numFmtId="0" fontId="29" fillId="2" borderId="16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37" xfId="0" applyFont="1" applyFill="1" applyBorder="1" applyAlignment="1" applyProtection="1">
      <alignment vertical="center"/>
      <protection locked="0"/>
    </xf>
    <xf numFmtId="0" fontId="30" fillId="2" borderId="24" xfId="0" applyFont="1" applyFill="1" applyBorder="1" applyAlignment="1" applyProtection="1">
      <alignment horizontal="left" vertical="top" wrapText="1"/>
      <protection locked="0"/>
    </xf>
    <xf numFmtId="0" fontId="30" fillId="2" borderId="16" xfId="0" applyFont="1" applyFill="1" applyBorder="1" applyAlignment="1" applyProtection="1">
      <alignment horizontal="left" vertical="top" wrapText="1"/>
      <protection locked="0"/>
    </xf>
    <xf numFmtId="0" fontId="29" fillId="2" borderId="0" xfId="0" applyFont="1" applyFill="1" applyBorder="1" applyProtection="1">
      <protection locked="0"/>
    </xf>
    <xf numFmtId="2" fontId="13" fillId="4" borderId="7" xfId="2" applyNumberFormat="1" applyFont="1" applyFill="1" applyBorder="1" applyProtection="1">
      <protection locked="0" hidden="1"/>
    </xf>
    <xf numFmtId="2" fontId="13" fillId="4" borderId="7" xfId="2" applyNumberFormat="1" applyFont="1" applyFill="1" applyBorder="1" applyProtection="1">
      <protection hidden="1"/>
    </xf>
    <xf numFmtId="2" fontId="12" fillId="4" borderId="4" xfId="0" applyNumberFormat="1" applyFont="1" applyFill="1" applyBorder="1" applyAlignment="1">
      <alignment vertical="center"/>
    </xf>
    <xf numFmtId="2" fontId="12" fillId="4" borderId="39" xfId="0" applyNumberFormat="1" applyFont="1" applyFill="1" applyBorder="1" applyAlignment="1">
      <alignment vertical="center"/>
    </xf>
    <xf numFmtId="2" fontId="2" fillId="2" borderId="3" xfId="0" applyNumberFormat="1" applyFont="1" applyFill="1" applyBorder="1" applyAlignment="1">
      <alignment horizontal="left"/>
    </xf>
    <xf numFmtId="2" fontId="2" fillId="2" borderId="11" xfId="0" applyNumberFormat="1" applyFont="1" applyFill="1" applyBorder="1"/>
    <xf numFmtId="0" fontId="13" fillId="2" borderId="10" xfId="0" applyFont="1" applyFill="1" applyBorder="1"/>
    <xf numFmtId="2" fontId="13" fillId="2" borderId="10" xfId="0" applyNumberFormat="1" applyFont="1" applyFill="1" applyBorder="1"/>
    <xf numFmtId="14" fontId="13" fillId="2" borderId="10" xfId="0" applyNumberFormat="1" applyFont="1" applyFill="1" applyBorder="1"/>
    <xf numFmtId="0" fontId="13" fillId="2" borderId="7" xfId="0" applyFont="1" applyFill="1" applyBorder="1"/>
    <xf numFmtId="2" fontId="13" fillId="2" borderId="11" xfId="0" applyNumberFormat="1" applyFont="1" applyFill="1" applyBorder="1"/>
    <xf numFmtId="2" fontId="13" fillId="2" borderId="7" xfId="0" applyNumberFormat="1" applyFont="1" applyFill="1" applyBorder="1"/>
    <xf numFmtId="14" fontId="13" fillId="2" borderId="11" xfId="0" applyNumberFormat="1" applyFont="1" applyFill="1" applyBorder="1"/>
    <xf numFmtId="0" fontId="22" fillId="0" borderId="0" xfId="0" applyFont="1" applyAlignment="1">
      <alignment horizontal="right"/>
    </xf>
    <xf numFmtId="0" fontId="7" fillId="2" borderId="0" xfId="0" applyFont="1" applyFill="1" applyBorder="1" applyAlignment="1">
      <alignment horizontal="right"/>
    </xf>
    <xf numFmtId="0" fontId="2" fillId="2" borderId="47" xfId="0" applyFont="1" applyFill="1" applyBorder="1"/>
    <xf numFmtId="0" fontId="2" fillId="2" borderId="48" xfId="0" applyFont="1" applyFill="1" applyBorder="1"/>
    <xf numFmtId="0" fontId="2" fillId="2" borderId="49" xfId="0" applyFont="1" applyFill="1" applyBorder="1"/>
    <xf numFmtId="0" fontId="2" fillId="2" borderId="23" xfId="0" applyFont="1" applyFill="1" applyBorder="1"/>
    <xf numFmtId="0" fontId="7" fillId="2" borderId="16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2" fillId="2" borderId="38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56" xfId="0" applyFont="1" applyFill="1" applyBorder="1"/>
    <xf numFmtId="0" fontId="14" fillId="2" borderId="16" xfId="0" applyFont="1" applyFill="1" applyBorder="1"/>
    <xf numFmtId="0" fontId="14" fillId="2" borderId="44" xfId="0" applyFont="1" applyFill="1" applyBorder="1" applyAlignment="1">
      <alignment vertical="top"/>
    </xf>
    <xf numFmtId="0" fontId="2" fillId="2" borderId="45" xfId="0" applyFont="1" applyFill="1" applyBorder="1"/>
    <xf numFmtId="0" fontId="2" fillId="2" borderId="45" xfId="0" applyFont="1" applyFill="1" applyBorder="1" applyAlignment="1">
      <alignment vertical="top"/>
    </xf>
    <xf numFmtId="0" fontId="14" fillId="2" borderId="45" xfId="0" applyFont="1" applyFill="1" applyBorder="1" applyAlignment="1">
      <alignment vertical="top"/>
    </xf>
    <xf numFmtId="0" fontId="14" fillId="2" borderId="45" xfId="0" applyFont="1" applyFill="1" applyBorder="1"/>
    <xf numFmtId="0" fontId="2" fillId="2" borderId="46" xfId="0" applyFont="1" applyFill="1" applyBorder="1"/>
    <xf numFmtId="2" fontId="46" fillId="2" borderId="11" xfId="0" applyNumberFormat="1" applyFont="1" applyFill="1" applyBorder="1" applyAlignment="1" applyProtection="1">
      <alignment horizontal="center"/>
      <protection locked="0"/>
    </xf>
    <xf numFmtId="0" fontId="23" fillId="2" borderId="2" xfId="0" applyFont="1" applyFill="1" applyBorder="1" applyAlignment="1" applyProtection="1">
      <protection locked="0"/>
    </xf>
    <xf numFmtId="0" fontId="23" fillId="2" borderId="3" xfId="0" applyFont="1" applyFill="1" applyBorder="1" applyAlignment="1" applyProtection="1">
      <protection locked="0"/>
    </xf>
    <xf numFmtId="0" fontId="23" fillId="2" borderId="22" xfId="0" applyFont="1" applyFill="1" applyBorder="1" applyAlignment="1" applyProtection="1">
      <protection locked="0"/>
    </xf>
    <xf numFmtId="0" fontId="12" fillId="2" borderId="2" xfId="0" applyFont="1" applyFill="1" applyBorder="1" applyAlignment="1" applyProtection="1">
      <protection locked="0"/>
    </xf>
    <xf numFmtId="0" fontId="12" fillId="2" borderId="22" xfId="0" applyFont="1" applyFill="1" applyBorder="1" applyAlignment="1" applyProtection="1">
      <protection locked="0"/>
    </xf>
    <xf numFmtId="0" fontId="11" fillId="2" borderId="16" xfId="0" applyFont="1" applyFill="1" applyBorder="1" applyAlignment="1" applyProtection="1">
      <alignment horizontal="center" vertical="top"/>
      <protection locked="0"/>
    </xf>
    <xf numFmtId="0" fontId="11" fillId="2" borderId="0" xfId="0" applyFont="1" applyFill="1" applyBorder="1" applyAlignment="1" applyProtection="1">
      <alignment horizontal="center" vertical="top"/>
      <protection locked="0"/>
    </xf>
    <xf numFmtId="0" fontId="11" fillId="2" borderId="15" xfId="0" applyFont="1" applyFill="1" applyBorder="1" applyAlignment="1" applyProtection="1">
      <alignment horizontal="center" vertical="top"/>
      <protection locked="0"/>
    </xf>
    <xf numFmtId="0" fontId="2" fillId="2" borderId="2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17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</xf>
    <xf numFmtId="0" fontId="12" fillId="2" borderId="18" xfId="0" applyFont="1" applyFill="1" applyBorder="1" applyAlignment="1" applyProtection="1">
      <alignment horizontal="left" wrapText="1"/>
      <protection locked="0"/>
    </xf>
    <xf numFmtId="0" fontId="12" fillId="2" borderId="19" xfId="0" applyFont="1" applyFill="1" applyBorder="1" applyAlignment="1" applyProtection="1">
      <alignment horizontal="left" wrapText="1"/>
      <protection locked="0"/>
    </xf>
    <xf numFmtId="0" fontId="12" fillId="2" borderId="43" xfId="0" applyFont="1" applyFill="1" applyBorder="1" applyAlignment="1">
      <alignment horizontal="left" wrapText="1"/>
    </xf>
    <xf numFmtId="0" fontId="12" fillId="2" borderId="18" xfId="0" applyFont="1" applyFill="1" applyBorder="1" applyAlignment="1">
      <alignment horizontal="left" wrapText="1"/>
    </xf>
    <xf numFmtId="0" fontId="12" fillId="2" borderId="2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  <protection locked="0"/>
    </xf>
    <xf numFmtId="0" fontId="12" fillId="2" borderId="3" xfId="0" applyFont="1" applyFill="1" applyBorder="1" applyAlignment="1" applyProtection="1">
      <alignment horizontal="left"/>
      <protection locked="0"/>
    </xf>
    <xf numFmtId="0" fontId="38" fillId="2" borderId="21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22" xfId="0" applyFont="1" applyFill="1" applyBorder="1" applyAlignment="1">
      <alignment horizontal="center"/>
    </xf>
    <xf numFmtId="0" fontId="23" fillId="2" borderId="21" xfId="0" applyFont="1" applyFill="1" applyBorder="1" applyAlignment="1" applyProtection="1">
      <alignment horizontal="left"/>
    </xf>
    <xf numFmtId="0" fontId="23" fillId="2" borderId="2" xfId="0" applyFont="1" applyFill="1" applyBorder="1" applyAlignment="1" applyProtection="1">
      <alignment horizontal="left"/>
    </xf>
    <xf numFmtId="0" fontId="23" fillId="2" borderId="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protection locked="0"/>
    </xf>
    <xf numFmtId="2" fontId="12" fillId="2" borderId="2" xfId="0" applyNumberFormat="1" applyFont="1" applyFill="1" applyBorder="1" applyAlignment="1" applyProtection="1">
      <alignment horizontal="left"/>
      <protection locked="0"/>
    </xf>
    <xf numFmtId="2" fontId="12" fillId="2" borderId="3" xfId="0" applyNumberFormat="1" applyFont="1" applyFill="1" applyBorder="1" applyAlignment="1" applyProtection="1">
      <alignment horizontal="left"/>
      <protection locked="0"/>
    </xf>
    <xf numFmtId="0" fontId="11" fillId="3" borderId="2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22" xfId="0" applyFont="1" applyFill="1" applyBorder="1" applyAlignment="1" applyProtection="1">
      <alignment horizontal="center" vertical="center" wrapText="1"/>
    </xf>
    <xf numFmtId="0" fontId="11" fillId="2" borderId="3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 applyProtection="1">
      <alignment horizontal="center"/>
      <protection locked="0"/>
    </xf>
    <xf numFmtId="0" fontId="46" fillId="2" borderId="1" xfId="0" applyFont="1" applyFill="1" applyBorder="1" applyAlignment="1" applyProtection="1">
      <alignment horizontal="center"/>
      <protection locked="0"/>
    </xf>
    <xf numFmtId="0" fontId="46" fillId="2" borderId="22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2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wrapText="1"/>
      <protection locked="0"/>
    </xf>
    <xf numFmtId="0" fontId="13" fillId="2" borderId="22" xfId="0" applyFont="1" applyFill="1" applyBorder="1" applyAlignment="1" applyProtection="1">
      <alignment horizontal="center" wrapText="1"/>
      <protection locked="0"/>
    </xf>
    <xf numFmtId="0" fontId="18" fillId="2" borderId="2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39" fillId="3" borderId="21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22" xfId="0" applyFont="1" applyFill="1" applyBorder="1" applyAlignment="1">
      <alignment horizontal="center" vertical="center"/>
    </xf>
    <xf numFmtId="0" fontId="38" fillId="2" borderId="21" xfId="0" applyFont="1" applyFill="1" applyBorder="1" applyAlignment="1" applyProtection="1">
      <alignment horizontal="center"/>
      <protection locked="0"/>
    </xf>
    <xf numFmtId="0" fontId="38" fillId="2" borderId="2" xfId="0" applyFont="1" applyFill="1" applyBorder="1" applyAlignment="1" applyProtection="1">
      <alignment horizontal="center"/>
      <protection locked="0"/>
    </xf>
    <xf numFmtId="0" fontId="38" fillId="2" borderId="22" xfId="0" applyFont="1" applyFill="1" applyBorder="1" applyAlignment="1" applyProtection="1">
      <alignment horizontal="center"/>
      <protection locked="0"/>
    </xf>
    <xf numFmtId="0" fontId="15" fillId="2" borderId="2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2" fillId="3" borderId="2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 applyProtection="1">
      <alignment wrapText="1"/>
      <protection locked="0"/>
    </xf>
    <xf numFmtId="0" fontId="11" fillId="4" borderId="3" xfId="0" applyFont="1" applyFill="1" applyBorder="1" applyAlignment="1" applyProtection="1">
      <alignment wrapText="1"/>
      <protection locked="0"/>
    </xf>
    <xf numFmtId="0" fontId="11" fillId="4" borderId="2" xfId="0" applyFont="1" applyFill="1" applyBorder="1" applyAlignment="1" applyProtection="1">
      <alignment horizontal="center" wrapText="1"/>
      <protection locked="0"/>
    </xf>
    <xf numFmtId="0" fontId="11" fillId="4" borderId="22" xfId="0" applyFont="1" applyFill="1" applyBorder="1" applyAlignment="1" applyProtection="1">
      <alignment horizontal="center" wrapText="1"/>
      <protection locked="0"/>
    </xf>
    <xf numFmtId="0" fontId="38" fillId="2" borderId="16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8" fillId="2" borderId="25" xfId="0" applyFont="1" applyFill="1" applyBorder="1" applyAlignment="1">
      <alignment horizontal="center"/>
    </xf>
    <xf numFmtId="0" fontId="38" fillId="2" borderId="28" xfId="0" applyFont="1" applyFill="1" applyBorder="1" applyAlignment="1" applyProtection="1">
      <alignment horizontal="center"/>
      <protection locked="0"/>
    </xf>
    <xf numFmtId="0" fontId="38" fillId="2" borderId="7" xfId="0" applyFont="1" applyFill="1" applyBorder="1" applyAlignment="1" applyProtection="1">
      <alignment horizontal="center"/>
      <protection locked="0"/>
    </xf>
    <xf numFmtId="0" fontId="38" fillId="2" borderId="29" xfId="0" applyFont="1" applyFill="1" applyBorder="1" applyAlignment="1" applyProtection="1">
      <alignment horizontal="center"/>
      <protection locked="0"/>
    </xf>
    <xf numFmtId="0" fontId="38" fillId="2" borderId="26" xfId="0" applyFont="1" applyFill="1" applyBorder="1" applyAlignment="1" applyProtection="1">
      <alignment horizontal="center"/>
      <protection locked="0"/>
    </xf>
    <xf numFmtId="0" fontId="38" fillId="2" borderId="11" xfId="0" applyFont="1" applyFill="1" applyBorder="1" applyAlignment="1" applyProtection="1">
      <alignment horizontal="center"/>
      <protection locked="0"/>
    </xf>
    <xf numFmtId="0" fontId="38" fillId="2" borderId="27" xfId="0" applyFont="1" applyFill="1" applyBorder="1" applyAlignment="1" applyProtection="1">
      <alignment horizontal="center"/>
      <protection locked="0"/>
    </xf>
    <xf numFmtId="0" fontId="18" fillId="4" borderId="2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 applyProtection="1">
      <alignment wrapText="1"/>
      <protection locked="0"/>
    </xf>
    <xf numFmtId="0" fontId="11" fillId="4" borderId="50" xfId="0" applyFont="1" applyFill="1" applyBorder="1" applyAlignment="1" applyProtection="1">
      <alignment wrapText="1"/>
      <protection locked="0"/>
    </xf>
    <xf numFmtId="0" fontId="11" fillId="4" borderId="22" xfId="0" applyFont="1" applyFill="1" applyBorder="1" applyAlignment="1" applyProtection="1">
      <alignment wrapText="1"/>
      <protection locked="0"/>
    </xf>
    <xf numFmtId="0" fontId="11" fillId="4" borderId="42" xfId="0" applyFont="1" applyFill="1" applyBorder="1" applyAlignment="1" applyProtection="1">
      <alignment wrapText="1"/>
      <protection locked="0"/>
    </xf>
    <xf numFmtId="0" fontId="11" fillId="2" borderId="1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27" xfId="0" applyFont="1" applyFill="1" applyBorder="1" applyAlignment="1" applyProtection="1">
      <alignment horizontal="center" vertical="center"/>
      <protection locked="0"/>
    </xf>
    <xf numFmtId="0" fontId="42" fillId="2" borderId="11" xfId="0" applyFont="1" applyFill="1" applyBorder="1" applyAlignment="1">
      <alignment horizontal="center" vertical="center"/>
    </xf>
    <xf numFmtId="0" fontId="11" fillId="2" borderId="21" xfId="0" applyFont="1" applyFill="1" applyBorder="1" applyAlignment="1" applyProtection="1">
      <alignment horizontal="center" vertical="top"/>
      <protection locked="0"/>
    </xf>
    <xf numFmtId="0" fontId="11" fillId="2" borderId="2" xfId="0" applyFont="1" applyFill="1" applyBorder="1" applyAlignment="1" applyProtection="1">
      <alignment horizontal="center" vertical="top"/>
      <protection locked="0"/>
    </xf>
    <xf numFmtId="0" fontId="11" fillId="2" borderId="3" xfId="0" applyFont="1" applyFill="1" applyBorder="1" applyAlignment="1" applyProtection="1">
      <alignment horizontal="center" vertical="top"/>
      <protection locked="0"/>
    </xf>
    <xf numFmtId="0" fontId="11" fillId="2" borderId="24" xfId="0" applyFont="1" applyFill="1" applyBorder="1" applyAlignment="1" applyProtection="1">
      <alignment horizontal="center" vertical="top"/>
      <protection locked="0"/>
    </xf>
    <xf numFmtId="0" fontId="11" fillId="2" borderId="5" xfId="0" applyFont="1" applyFill="1" applyBorder="1" applyAlignment="1" applyProtection="1">
      <alignment horizontal="center" vertical="top"/>
      <protection locked="0"/>
    </xf>
    <xf numFmtId="0" fontId="11" fillId="2" borderId="14" xfId="0" applyFont="1" applyFill="1" applyBorder="1" applyAlignment="1" applyProtection="1">
      <alignment horizontal="center" vertical="top"/>
      <protection locked="0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38" fillId="2" borderId="28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8" fillId="2" borderId="27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 applyProtection="1">
      <alignment horizontal="center"/>
      <protection locked="0"/>
    </xf>
    <xf numFmtId="0" fontId="38" fillId="2" borderId="39" xfId="0" applyFont="1" applyFill="1" applyBorder="1" applyAlignment="1" applyProtection="1">
      <alignment horizontal="center"/>
      <protection locked="0"/>
    </xf>
    <xf numFmtId="0" fontId="11" fillId="2" borderId="44" xfId="0" applyFont="1" applyFill="1" applyBorder="1" applyAlignment="1" applyProtection="1">
      <alignment horizontal="center" vertical="top"/>
      <protection locked="0"/>
    </xf>
    <xf numFmtId="0" fontId="11" fillId="2" borderId="45" xfId="0" applyFont="1" applyFill="1" applyBorder="1" applyAlignment="1" applyProtection="1">
      <alignment horizontal="center" vertical="top"/>
      <protection locked="0"/>
    </xf>
    <xf numFmtId="0" fontId="11" fillId="2" borderId="52" xfId="0" applyFont="1" applyFill="1" applyBorder="1" applyAlignment="1" applyProtection="1">
      <alignment horizontal="center" vertical="top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25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Border="1" applyAlignment="1" applyProtection="1">
      <alignment horizontal="left" vertical="top" wrapText="1"/>
      <protection locked="0"/>
    </xf>
    <xf numFmtId="0" fontId="18" fillId="2" borderId="23" xfId="0" applyFont="1" applyFill="1" applyBorder="1" applyAlignment="1" applyProtection="1">
      <alignment horizontal="left" vertical="top" wrapText="1"/>
      <protection locked="0"/>
    </xf>
    <xf numFmtId="0" fontId="18" fillId="2" borderId="8" xfId="0" applyFont="1" applyFill="1" applyBorder="1" applyAlignment="1" applyProtection="1">
      <alignment horizontal="left" vertical="top" wrapText="1"/>
      <protection locked="0"/>
    </xf>
    <xf numFmtId="0" fontId="18" fillId="2" borderId="38" xfId="0" applyFont="1" applyFill="1" applyBorder="1" applyAlignment="1" applyProtection="1">
      <alignment horizontal="left" vertical="top" wrapText="1"/>
      <protection locked="0"/>
    </xf>
    <xf numFmtId="0" fontId="18" fillId="2" borderId="24" xfId="0" applyFont="1" applyFill="1" applyBorder="1" applyAlignment="1" applyProtection="1">
      <alignment horizontal="left" vertical="top" wrapText="1"/>
      <protection locked="0"/>
    </xf>
    <xf numFmtId="0" fontId="18" fillId="2" borderId="16" xfId="0" applyFont="1" applyFill="1" applyBorder="1" applyAlignment="1" applyProtection="1">
      <alignment horizontal="left" vertical="top" wrapText="1"/>
      <protection locked="0"/>
    </xf>
    <xf numFmtId="0" fontId="18" fillId="2" borderId="37" xfId="0" applyFont="1" applyFill="1" applyBorder="1" applyAlignment="1" applyProtection="1">
      <alignment horizontal="left" vertical="top" wrapText="1"/>
      <protection locked="0"/>
    </xf>
    <xf numFmtId="0" fontId="18" fillId="2" borderId="48" xfId="0" applyFont="1" applyFill="1" applyBorder="1" applyAlignment="1" applyProtection="1">
      <alignment horizontal="left" vertical="center" wrapText="1"/>
      <protection locked="0"/>
    </xf>
    <xf numFmtId="0" fontId="18" fillId="2" borderId="49" xfId="0" applyFont="1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3" xfId="0" applyFont="1" applyFill="1" applyBorder="1" applyAlignment="1" applyProtection="1">
      <alignment horizontal="left"/>
      <protection locked="0"/>
    </xf>
    <xf numFmtId="0" fontId="11" fillId="2" borderId="22" xfId="0" applyFont="1" applyFill="1" applyBorder="1" applyAlignment="1" applyProtection="1">
      <alignment horizontal="left"/>
      <protection locked="0"/>
    </xf>
    <xf numFmtId="0" fontId="11" fillId="2" borderId="44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8" fillId="2" borderId="2" xfId="0" applyFont="1" applyFill="1" applyBorder="1" applyAlignment="1" applyProtection="1">
      <alignment horizontal="left"/>
      <protection locked="0"/>
    </xf>
    <xf numFmtId="0" fontId="18" fillId="2" borderId="22" xfId="0" applyFont="1" applyFill="1" applyBorder="1" applyAlignment="1" applyProtection="1">
      <alignment horizontal="left"/>
      <protection locked="0"/>
    </xf>
    <xf numFmtId="0" fontId="11" fillId="2" borderId="24" xfId="0" applyFont="1" applyFill="1" applyBorder="1" applyAlignment="1" applyProtection="1">
      <alignment horizontal="left"/>
      <protection locked="0"/>
    </xf>
    <xf numFmtId="0" fontId="11" fillId="2" borderId="37" xfId="0" applyFont="1" applyFill="1" applyBorder="1" applyAlignment="1" applyProtection="1">
      <alignment horizontal="left"/>
      <protection locked="0"/>
    </xf>
    <xf numFmtId="0" fontId="11" fillId="2" borderId="5" xfId="0" applyFont="1" applyFill="1" applyBorder="1" applyAlignment="1" applyProtection="1">
      <alignment horizontal="left"/>
      <protection locked="0"/>
    </xf>
    <xf numFmtId="0" fontId="11" fillId="2" borderId="8" xfId="0" applyFont="1" applyFill="1" applyBorder="1" applyAlignment="1" applyProtection="1">
      <alignment horizontal="left"/>
      <protection locked="0"/>
    </xf>
    <xf numFmtId="0" fontId="11" fillId="2" borderId="25" xfId="0" applyFont="1" applyFill="1" applyBorder="1" applyAlignment="1" applyProtection="1">
      <alignment horizontal="left"/>
      <protection locked="0"/>
    </xf>
    <xf numFmtId="0" fontId="11" fillId="2" borderId="38" xfId="0" applyFont="1" applyFill="1" applyBorder="1" applyAlignment="1" applyProtection="1">
      <alignment horizontal="left"/>
      <protection locked="0"/>
    </xf>
    <xf numFmtId="0" fontId="30" fillId="2" borderId="5" xfId="0" applyFont="1" applyFill="1" applyBorder="1" applyAlignment="1" applyProtection="1">
      <alignment horizontal="left" vertical="top" wrapText="1"/>
      <protection locked="0"/>
    </xf>
    <xf numFmtId="0" fontId="30" fillId="2" borderId="25" xfId="0" applyFont="1" applyFill="1" applyBorder="1" applyAlignment="1" applyProtection="1">
      <alignment horizontal="left" vertical="top" wrapText="1"/>
      <protection locked="0"/>
    </xf>
    <xf numFmtId="0" fontId="30" fillId="2" borderId="0" xfId="0" applyFont="1" applyFill="1" applyBorder="1" applyAlignment="1" applyProtection="1">
      <alignment horizontal="left" vertical="top" wrapText="1"/>
      <protection locked="0"/>
    </xf>
    <xf numFmtId="0" fontId="30" fillId="2" borderId="23" xfId="0" applyFont="1" applyFill="1" applyBorder="1" applyAlignment="1" applyProtection="1">
      <alignment horizontal="left" vertical="top" wrapText="1"/>
      <protection locked="0"/>
    </xf>
    <xf numFmtId="0" fontId="30" fillId="2" borderId="8" xfId="0" applyFont="1" applyFill="1" applyBorder="1" applyAlignment="1" applyProtection="1">
      <alignment horizontal="left" vertical="top" wrapText="1"/>
      <protection locked="0"/>
    </xf>
    <xf numFmtId="0" fontId="30" fillId="2" borderId="38" xfId="0" applyFont="1" applyFill="1" applyBorder="1" applyAlignment="1" applyProtection="1">
      <alignment horizontal="left" vertical="top" wrapText="1"/>
      <protection locked="0"/>
    </xf>
    <xf numFmtId="0" fontId="12" fillId="3" borderId="34" xfId="0" applyFont="1" applyFill="1" applyBorder="1" applyAlignment="1">
      <alignment vertical="center"/>
    </xf>
    <xf numFmtId="0" fontId="12" fillId="3" borderId="35" xfId="0" applyFont="1" applyFill="1" applyBorder="1" applyAlignment="1">
      <alignment vertical="center"/>
    </xf>
    <xf numFmtId="0" fontId="12" fillId="3" borderId="35" xfId="0" applyFont="1" applyFill="1" applyBorder="1" applyAlignment="1">
      <alignment horizontal="left" vertical="center"/>
    </xf>
    <xf numFmtId="0" fontId="12" fillId="3" borderId="34" xfId="0" applyFont="1" applyFill="1" applyBorder="1" applyAlignment="1">
      <alignment horizontal="left" vertical="center"/>
    </xf>
    <xf numFmtId="0" fontId="27" fillId="2" borderId="40" xfId="0" applyFont="1" applyFill="1" applyBorder="1" applyAlignment="1" applyProtection="1">
      <alignment horizontal="left"/>
      <protection locked="0"/>
    </xf>
    <xf numFmtId="0" fontId="27" fillId="2" borderId="41" xfId="0" applyFont="1" applyFill="1" applyBorder="1" applyAlignment="1" applyProtection="1">
      <alignment horizontal="left"/>
      <protection locked="0"/>
    </xf>
    <xf numFmtId="0" fontId="27" fillId="2" borderId="42" xfId="0" applyFont="1" applyFill="1" applyBorder="1" applyAlignment="1" applyProtection="1">
      <alignment horizontal="left"/>
      <protection locked="0"/>
    </xf>
    <xf numFmtId="0" fontId="12" fillId="4" borderId="47" xfId="0" applyFont="1" applyFill="1" applyBorder="1" applyAlignment="1">
      <alignment vertical="top"/>
    </xf>
    <xf numFmtId="0" fontId="12" fillId="4" borderId="48" xfId="0" applyFont="1" applyFill="1" applyBorder="1" applyAlignment="1">
      <alignment vertical="top"/>
    </xf>
    <xf numFmtId="0" fontId="12" fillId="4" borderId="49" xfId="0" applyFont="1" applyFill="1" applyBorder="1" applyAlignment="1">
      <alignment vertical="top"/>
    </xf>
    <xf numFmtId="0" fontId="12" fillId="4" borderId="16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2" fillId="4" borderId="23" xfId="0" applyFont="1" applyFill="1" applyBorder="1" applyAlignment="1">
      <alignment vertical="top"/>
    </xf>
    <xf numFmtId="0" fontId="12" fillId="4" borderId="44" xfId="0" applyFont="1" applyFill="1" applyBorder="1" applyAlignment="1">
      <alignment vertical="top"/>
    </xf>
    <xf numFmtId="0" fontId="12" fillId="4" borderId="45" xfId="0" applyFont="1" applyFill="1" applyBorder="1" applyAlignment="1">
      <alignment vertical="top"/>
    </xf>
    <xf numFmtId="0" fontId="12" fillId="4" borderId="46" xfId="0" applyFont="1" applyFill="1" applyBorder="1" applyAlignment="1">
      <alignment vertical="top"/>
    </xf>
    <xf numFmtId="0" fontId="12" fillId="2" borderId="2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22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left" wrapText="1"/>
    </xf>
    <xf numFmtId="0" fontId="12" fillId="2" borderId="19" xfId="0" applyFont="1" applyFill="1" applyBorder="1" applyAlignment="1">
      <alignment horizontal="left" wrapText="1"/>
    </xf>
    <xf numFmtId="0" fontId="12" fillId="2" borderId="21" xfId="0" applyFont="1" applyFill="1" applyBorder="1" applyAlignment="1"/>
    <xf numFmtId="0" fontId="12" fillId="2" borderId="2" xfId="0" applyFont="1" applyFill="1" applyBorder="1" applyAlignment="1"/>
    <xf numFmtId="1" fontId="12" fillId="2" borderId="2" xfId="0" applyNumberFormat="1" applyFont="1" applyFill="1" applyBorder="1" applyAlignment="1">
      <alignment horizontal="center" wrapText="1"/>
    </xf>
    <xf numFmtId="1" fontId="12" fillId="2" borderId="3" xfId="0" applyNumberFormat="1" applyFont="1" applyFill="1" applyBorder="1" applyAlignment="1">
      <alignment horizontal="center" wrapText="1"/>
    </xf>
    <xf numFmtId="0" fontId="12" fillId="2" borderId="3" xfId="0" applyFont="1" applyFill="1" applyBorder="1" applyAlignment="1"/>
    <xf numFmtId="43" fontId="12" fillId="2" borderId="2" xfId="1" applyFont="1" applyFill="1" applyBorder="1" applyAlignment="1">
      <alignment horizontal="left"/>
    </xf>
    <xf numFmtId="43" fontId="12" fillId="2" borderId="3" xfId="1" applyFont="1" applyFill="1" applyBorder="1" applyAlignment="1">
      <alignment horizontal="left"/>
    </xf>
    <xf numFmtId="43" fontId="12" fillId="2" borderId="2" xfId="1" applyFont="1" applyFill="1" applyBorder="1" applyAlignment="1">
      <alignment horizontal="center"/>
    </xf>
    <xf numFmtId="43" fontId="12" fillId="2" borderId="3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3" fontId="12" fillId="2" borderId="22" xfId="1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3" fillId="2" borderId="22" xfId="0" applyFont="1" applyFill="1" applyBorder="1" applyAlignment="1">
      <alignment horizontal="left"/>
    </xf>
    <xf numFmtId="0" fontId="11" fillId="3" borderId="31" xfId="3" applyFont="1" applyFill="1" applyBorder="1" applyAlignment="1">
      <alignment horizontal="left" vertical="center"/>
    </xf>
    <xf numFmtId="0" fontId="11" fillId="3" borderId="32" xfId="3" applyFont="1" applyFill="1" applyBorder="1" applyAlignment="1">
      <alignment horizontal="left" vertical="center"/>
    </xf>
    <xf numFmtId="0" fontId="11" fillId="3" borderId="33" xfId="3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10" fontId="12" fillId="2" borderId="11" xfId="2" applyNumberFormat="1" applyFont="1" applyFill="1" applyBorder="1" applyAlignment="1">
      <alignment horizontal="center"/>
    </xf>
    <xf numFmtId="10" fontId="12" fillId="2" borderId="27" xfId="2" applyNumberFormat="1" applyFont="1" applyFill="1" applyBorder="1" applyAlignment="1">
      <alignment horizontal="center"/>
    </xf>
    <xf numFmtId="0" fontId="18" fillId="2" borderId="11" xfId="3" applyFont="1" applyFill="1" applyBorder="1" applyAlignment="1" applyProtection="1">
      <alignment horizontal="center" vertical="center" wrapText="1"/>
      <protection locked="0" hidden="1"/>
    </xf>
    <xf numFmtId="0" fontId="18" fillId="4" borderId="27" xfId="0" applyFont="1" applyFill="1" applyBorder="1" applyAlignment="1">
      <alignment horizontal="center" vertical="center" wrapText="1"/>
    </xf>
    <xf numFmtId="0" fontId="18" fillId="2" borderId="11" xfId="3" applyFont="1" applyFill="1" applyBorder="1" applyAlignment="1" applyProtection="1">
      <alignment horizontal="center" vertical="center"/>
      <protection locked="0" hidden="1"/>
    </xf>
    <xf numFmtId="0" fontId="24" fillId="2" borderId="11" xfId="3" applyFont="1" applyFill="1" applyBorder="1" applyAlignment="1" applyProtection="1">
      <alignment horizontal="center" vertical="center" wrapText="1"/>
      <protection locked="0" hidden="1"/>
    </xf>
    <xf numFmtId="0" fontId="12" fillId="3" borderId="34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1" fillId="2" borderId="23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left"/>
    </xf>
    <xf numFmtId="0" fontId="11" fillId="2" borderId="20" xfId="0" applyFont="1" applyFill="1" applyBorder="1" applyAlignment="1">
      <alignment horizontal="left"/>
    </xf>
    <xf numFmtId="0" fontId="25" fillId="3" borderId="31" xfId="0" applyFont="1" applyFill="1" applyBorder="1" applyAlignment="1">
      <alignment horizontal="left" vertical="center" wrapText="1"/>
    </xf>
    <xf numFmtId="0" fontId="25" fillId="3" borderId="32" xfId="0" applyFont="1" applyFill="1" applyBorder="1" applyAlignment="1">
      <alignment horizontal="left" vertical="center" wrapText="1"/>
    </xf>
    <xf numFmtId="0" fontId="25" fillId="3" borderId="33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14" fontId="11" fillId="2" borderId="18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29" fillId="2" borderId="34" xfId="0" applyFont="1" applyFill="1" applyBorder="1" applyAlignment="1" applyProtection="1">
      <alignment horizontal="center"/>
      <protection locked="0"/>
    </xf>
    <xf numFmtId="0" fontId="29" fillId="2" borderId="35" xfId="0" applyFont="1" applyFill="1" applyBorder="1" applyAlignment="1" applyProtection="1">
      <alignment horizontal="center"/>
      <protection locked="0"/>
    </xf>
    <xf numFmtId="0" fontId="29" fillId="2" borderId="36" xfId="0" applyFont="1" applyFill="1" applyBorder="1" applyAlignment="1" applyProtection="1">
      <alignment horizont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30" fillId="2" borderId="35" xfId="0" applyFont="1" applyFill="1" applyBorder="1" applyAlignment="1" applyProtection="1">
      <alignment horizontal="center" vertical="center"/>
      <protection locked="0"/>
    </xf>
    <xf numFmtId="0" fontId="30" fillId="2" borderId="36" xfId="0" applyFont="1" applyFill="1" applyBorder="1" applyAlignment="1" applyProtection="1">
      <alignment horizontal="center" vertical="center"/>
      <protection locked="0"/>
    </xf>
    <xf numFmtId="0" fontId="31" fillId="2" borderId="16" xfId="0" applyFont="1" applyFill="1" applyBorder="1" applyAlignment="1" applyProtection="1">
      <alignment horizontal="center"/>
      <protection locked="0"/>
    </xf>
    <xf numFmtId="0" fontId="31" fillId="2" borderId="0" xfId="0" applyFont="1" applyFill="1" applyBorder="1" applyAlignment="1" applyProtection="1">
      <alignment horizontal="center"/>
      <protection locked="0"/>
    </xf>
    <xf numFmtId="0" fontId="31" fillId="2" borderId="15" xfId="0" applyFont="1" applyFill="1" applyBorder="1" applyAlignment="1" applyProtection="1">
      <alignment horizontal="center"/>
      <protection locked="0"/>
    </xf>
    <xf numFmtId="0" fontId="27" fillId="2" borderId="43" xfId="0" applyFont="1" applyFill="1" applyBorder="1" applyAlignment="1" applyProtection="1">
      <alignment horizontal="center" vertical="center"/>
      <protection locked="0"/>
    </xf>
    <xf numFmtId="0" fontId="27" fillId="2" borderId="18" xfId="0" applyFont="1" applyFill="1" applyBorder="1" applyAlignment="1" applyProtection="1">
      <alignment horizontal="center" vertical="center"/>
      <protection locked="0"/>
    </xf>
    <xf numFmtId="0" fontId="27" fillId="2" borderId="20" xfId="0" applyFont="1" applyFill="1" applyBorder="1" applyAlignment="1" applyProtection="1">
      <alignment horizontal="center" vertical="center"/>
      <protection locked="0"/>
    </xf>
    <xf numFmtId="0" fontId="26" fillId="2" borderId="30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left" vertical="center" wrapText="1"/>
    </xf>
    <xf numFmtId="0" fontId="26" fillId="2" borderId="39" xfId="0" applyFont="1" applyFill="1" applyBorder="1" applyAlignment="1">
      <alignment horizontal="left" vertical="center" wrapText="1"/>
    </xf>
    <xf numFmtId="0" fontId="27" fillId="2" borderId="34" xfId="0" applyFont="1" applyFill="1" applyBorder="1" applyAlignment="1" applyProtection="1">
      <alignment horizontal="left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8" fillId="2" borderId="35" xfId="0" applyFont="1" applyFill="1" applyBorder="1" applyAlignment="1" applyProtection="1">
      <alignment horizontal="center"/>
      <protection locked="0"/>
    </xf>
    <xf numFmtId="0" fontId="29" fillId="2" borderId="28" xfId="0" applyFont="1" applyFill="1" applyBorder="1" applyAlignment="1" applyProtection="1">
      <alignment horizontal="center"/>
      <protection locked="0"/>
    </xf>
    <xf numFmtId="0" fontId="29" fillId="2" borderId="7" xfId="0" applyFont="1" applyFill="1" applyBorder="1" applyAlignment="1" applyProtection="1">
      <alignment horizontal="center"/>
      <protection locked="0"/>
    </xf>
    <xf numFmtId="0" fontId="29" fillId="2" borderId="29" xfId="0" applyFont="1" applyFill="1" applyBorder="1" applyAlignment="1" applyProtection="1">
      <alignment horizontal="center"/>
      <protection locked="0"/>
    </xf>
    <xf numFmtId="0" fontId="34" fillId="2" borderId="4" xfId="0" applyFont="1" applyFill="1" applyBorder="1" applyAlignment="1" applyProtection="1">
      <alignment horizontal="center" vertical="center"/>
      <protection locked="0"/>
    </xf>
    <xf numFmtId="0" fontId="34" fillId="2" borderId="7" xfId="0" applyFont="1" applyFill="1" applyBorder="1" applyAlignment="1" applyProtection="1">
      <alignment horizontal="center" vertical="center"/>
      <protection locked="0"/>
    </xf>
    <xf numFmtId="0" fontId="28" fillId="2" borderId="1" xfId="0" applyFont="1" applyFill="1" applyBorder="1" applyAlignment="1" applyProtection="1">
      <alignment horizontal="center" vertical="center"/>
      <protection locked="0"/>
    </xf>
    <xf numFmtId="0" fontId="28" fillId="2" borderId="2" xfId="0" applyFont="1" applyFill="1" applyBorder="1" applyAlignment="1" applyProtection="1">
      <alignment horizontal="center" vertical="center"/>
      <protection locked="0"/>
    </xf>
    <xf numFmtId="0" fontId="28" fillId="2" borderId="22" xfId="0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Alignment="1" applyProtection="1">
      <alignment horizontal="center" vertical="center"/>
      <protection locked="0"/>
    </xf>
    <xf numFmtId="0" fontId="33" fillId="2" borderId="2" xfId="0" applyFont="1" applyFill="1" applyBorder="1" applyAlignment="1" applyProtection="1">
      <alignment horizontal="center" vertical="center"/>
      <protection locked="0"/>
    </xf>
    <xf numFmtId="0" fontId="33" fillId="2" borderId="22" xfId="0" applyFont="1" applyFill="1" applyBorder="1" applyAlignment="1" applyProtection="1">
      <alignment horizontal="center" vertical="center"/>
      <protection locked="0"/>
    </xf>
    <xf numFmtId="0" fontId="32" fillId="2" borderId="4" xfId="0" applyFont="1" applyFill="1" applyBorder="1" applyAlignment="1" applyProtection="1">
      <alignment horizontal="center" vertical="center"/>
      <protection locked="0"/>
    </xf>
    <xf numFmtId="0" fontId="32" fillId="2" borderId="7" xfId="0" applyFont="1" applyFill="1" applyBorder="1" applyAlignment="1" applyProtection="1">
      <alignment horizontal="center" vertical="center"/>
      <protection locked="0"/>
    </xf>
    <xf numFmtId="0" fontId="29" fillId="2" borderId="26" xfId="0" applyFont="1" applyFill="1" applyBorder="1" applyAlignment="1" applyProtection="1">
      <alignment horizontal="center"/>
      <protection locked="0"/>
    </xf>
    <xf numFmtId="0" fontId="29" fillId="2" borderId="11" xfId="0" applyFont="1" applyFill="1" applyBorder="1" applyAlignment="1" applyProtection="1">
      <alignment horizontal="center"/>
      <protection locked="0"/>
    </xf>
    <xf numFmtId="0" fontId="29" fillId="2" borderId="27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center"/>
      <protection locked="0"/>
    </xf>
    <xf numFmtId="0" fontId="27" fillId="2" borderId="2" xfId="0" applyFont="1" applyFill="1" applyBorder="1" applyAlignment="1" applyProtection="1">
      <alignment horizontal="center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2" xfId="0" applyFont="1" applyFill="1" applyBorder="1" applyAlignment="1" applyProtection="1">
      <alignment horizontal="left"/>
      <protection locked="0"/>
    </xf>
    <xf numFmtId="0" fontId="27" fillId="2" borderId="22" xfId="0" applyFont="1" applyFill="1" applyBorder="1" applyAlignment="1" applyProtection="1">
      <alignment horizontal="center"/>
      <protection locked="0"/>
    </xf>
    <xf numFmtId="0" fontId="31" fillId="2" borderId="26" xfId="0" applyFont="1" applyFill="1" applyBorder="1" applyAlignment="1" applyProtection="1">
      <alignment horizontal="center"/>
      <protection locked="0"/>
    </xf>
    <xf numFmtId="0" fontId="31" fillId="2" borderId="11" xfId="0" applyFont="1" applyFill="1" applyBorder="1" applyAlignment="1" applyProtection="1">
      <alignment horizontal="center"/>
      <protection locked="0"/>
    </xf>
    <xf numFmtId="0" fontId="31" fillId="2" borderId="27" xfId="0" applyFont="1" applyFill="1" applyBorder="1" applyAlignment="1" applyProtection="1">
      <alignment horizontal="center"/>
      <protection locked="0"/>
    </xf>
    <xf numFmtId="0" fontId="27" fillId="2" borderId="21" xfId="0" applyFont="1" applyFill="1" applyBorder="1" applyAlignment="1" applyProtection="1">
      <alignment horizontal="left"/>
      <protection locked="0"/>
    </xf>
    <xf numFmtId="0" fontId="30" fillId="2" borderId="2" xfId="0" applyFont="1" applyFill="1" applyBorder="1" applyAlignment="1" applyProtection="1">
      <alignment horizontal="center"/>
      <protection locked="0"/>
    </xf>
    <xf numFmtId="0" fontId="30" fillId="2" borderId="22" xfId="0" applyFont="1" applyFill="1" applyBorder="1" applyAlignment="1" applyProtection="1">
      <alignment horizontal="center"/>
      <protection locked="0"/>
    </xf>
    <xf numFmtId="0" fontId="30" fillId="2" borderId="5" xfId="0" applyFont="1" applyFill="1" applyBorder="1" applyAlignment="1" applyProtection="1">
      <alignment horizontal="left" vertical="center" wrapText="1"/>
      <protection locked="0"/>
    </xf>
    <xf numFmtId="0" fontId="30" fillId="2" borderId="25" xfId="0" applyFont="1" applyFill="1" applyBorder="1" applyAlignment="1" applyProtection="1">
      <alignment horizontal="left" vertical="center" wrapText="1"/>
      <protection locked="0"/>
    </xf>
    <xf numFmtId="0" fontId="30" fillId="2" borderId="0" xfId="0" applyFont="1" applyFill="1" applyBorder="1" applyAlignment="1" applyProtection="1">
      <alignment horizontal="left" vertical="center" wrapText="1"/>
      <protection locked="0"/>
    </xf>
    <xf numFmtId="0" fontId="30" fillId="2" borderId="23" xfId="0" applyFont="1" applyFill="1" applyBorder="1" applyAlignment="1" applyProtection="1">
      <alignment horizontal="left" vertical="center" wrapText="1"/>
      <protection locked="0"/>
    </xf>
    <xf numFmtId="0" fontId="30" fillId="2" borderId="8" xfId="0" applyFont="1" applyFill="1" applyBorder="1" applyAlignment="1" applyProtection="1">
      <alignment horizontal="left" vertical="center" wrapText="1"/>
      <protection locked="0"/>
    </xf>
    <xf numFmtId="0" fontId="30" fillId="2" borderId="38" xfId="0" applyFont="1" applyFill="1" applyBorder="1" applyAlignment="1" applyProtection="1">
      <alignment horizontal="left" vertical="center" wrapText="1"/>
      <protection locked="0"/>
    </xf>
    <xf numFmtId="0" fontId="30" fillId="2" borderId="24" xfId="0" applyFont="1" applyFill="1" applyBorder="1" applyAlignment="1" applyProtection="1">
      <alignment horizontal="left" vertical="center" wrapText="1"/>
      <protection locked="0"/>
    </xf>
    <xf numFmtId="0" fontId="30" fillId="2" borderId="16" xfId="0" applyFont="1" applyFill="1" applyBorder="1" applyAlignment="1" applyProtection="1">
      <alignment horizontal="left" vertical="center" wrapText="1"/>
      <protection locked="0"/>
    </xf>
    <xf numFmtId="0" fontId="30" fillId="2" borderId="37" xfId="0" applyFont="1" applyFill="1" applyBorder="1" applyAlignment="1" applyProtection="1">
      <alignment horizontal="left" vertical="center" wrapText="1"/>
      <protection locked="0"/>
    </xf>
    <xf numFmtId="0" fontId="37" fillId="2" borderId="44" xfId="0" applyFont="1" applyFill="1" applyBorder="1" applyAlignment="1" applyProtection="1">
      <alignment horizontal="center" vertical="center"/>
      <protection locked="0"/>
    </xf>
    <xf numFmtId="0" fontId="37" fillId="2" borderId="45" xfId="0" applyFont="1" applyFill="1" applyBorder="1" applyAlignment="1" applyProtection="1">
      <alignment horizontal="center" vertical="center"/>
      <protection locked="0"/>
    </xf>
    <xf numFmtId="0" fontId="37" fillId="2" borderId="46" xfId="0" applyFont="1" applyFill="1" applyBorder="1" applyAlignment="1" applyProtection="1">
      <alignment horizontal="center" vertical="center"/>
      <protection locked="0"/>
    </xf>
    <xf numFmtId="0" fontId="35" fillId="2" borderId="16" xfId="0" applyFont="1" applyFill="1" applyBorder="1" applyAlignment="1" applyProtection="1">
      <alignment horizontal="center"/>
      <protection locked="0"/>
    </xf>
    <xf numFmtId="0" fontId="35" fillId="2" borderId="0" xfId="0" applyFont="1" applyFill="1" applyBorder="1" applyAlignment="1" applyProtection="1">
      <alignment horizontal="center"/>
      <protection locked="0"/>
    </xf>
    <xf numFmtId="0" fontId="36" fillId="2" borderId="0" xfId="0" applyFont="1" applyFill="1" applyBorder="1" applyAlignment="1" applyProtection="1">
      <alignment horizontal="center"/>
      <protection locked="0"/>
    </xf>
    <xf numFmtId="0" fontId="36" fillId="2" borderId="23" xfId="0" applyFont="1" applyFill="1" applyBorder="1" applyAlignment="1" applyProtection="1">
      <alignment horizontal="center"/>
      <protection locked="0"/>
    </xf>
    <xf numFmtId="0" fontId="27" fillId="2" borderId="16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27" fillId="2" borderId="23" xfId="0" applyFont="1" applyFill="1" applyBorder="1" applyAlignment="1" applyProtection="1">
      <alignment horizontal="center" vertical="center"/>
      <protection locked="0"/>
    </xf>
    <xf numFmtId="0" fontId="27" fillId="2" borderId="24" xfId="0" applyFont="1" applyFill="1" applyBorder="1" applyAlignment="1" applyProtection="1">
      <alignment horizontal="left" vertical="center"/>
      <protection locked="0"/>
    </xf>
    <xf numFmtId="0" fontId="27" fillId="2" borderId="5" xfId="0" applyFont="1" applyFill="1" applyBorder="1" applyAlignment="1" applyProtection="1">
      <alignment horizontal="left" vertical="center"/>
      <protection locked="0"/>
    </xf>
    <xf numFmtId="0" fontId="27" fillId="2" borderId="44" xfId="0" applyFont="1" applyFill="1" applyBorder="1" applyAlignment="1" applyProtection="1">
      <alignment horizontal="left" vertical="center"/>
      <protection locked="0"/>
    </xf>
    <xf numFmtId="0" fontId="27" fillId="2" borderId="45" xfId="0" applyFont="1" applyFill="1" applyBorder="1" applyAlignment="1" applyProtection="1">
      <alignment horizontal="left" vertical="center"/>
      <protection locked="0"/>
    </xf>
    <xf numFmtId="0" fontId="27" fillId="2" borderId="5" xfId="0" applyFont="1" applyFill="1" applyBorder="1" applyAlignment="1" applyProtection="1">
      <alignment horizontal="center" vertical="center"/>
      <protection locked="0"/>
    </xf>
    <xf numFmtId="0" fontId="27" fillId="2" borderId="25" xfId="0" applyFont="1" applyFill="1" applyBorder="1" applyAlignment="1" applyProtection="1">
      <alignment horizontal="center" vertical="center"/>
      <protection locked="0"/>
    </xf>
    <xf numFmtId="0" fontId="27" fillId="2" borderId="45" xfId="0" applyFont="1" applyFill="1" applyBorder="1" applyAlignment="1" applyProtection="1">
      <alignment horizontal="center" vertical="center"/>
      <protection locked="0"/>
    </xf>
    <xf numFmtId="0" fontId="27" fillId="2" borderId="46" xfId="0" applyFont="1" applyFill="1" applyBorder="1" applyAlignment="1" applyProtection="1">
      <alignment horizontal="center" vertical="center"/>
      <protection locked="0"/>
    </xf>
    <xf numFmtId="14" fontId="27" fillId="2" borderId="5" xfId="0" applyNumberFormat="1" applyFont="1" applyFill="1" applyBorder="1" applyAlignment="1" applyProtection="1">
      <alignment horizontal="center" vertical="center"/>
      <protection locked="0"/>
    </xf>
    <xf numFmtId="14" fontId="27" fillId="2" borderId="25" xfId="0" applyNumberFormat="1" applyFont="1" applyFill="1" applyBorder="1" applyAlignment="1" applyProtection="1">
      <alignment horizontal="center" vertical="center"/>
      <protection locked="0"/>
    </xf>
    <xf numFmtId="14" fontId="27" fillId="2" borderId="45" xfId="0" applyNumberFormat="1" applyFont="1" applyFill="1" applyBorder="1" applyAlignment="1" applyProtection="1">
      <alignment horizontal="center" vertical="center"/>
      <protection locked="0"/>
    </xf>
    <xf numFmtId="14" fontId="27" fillId="2" borderId="46" xfId="0" applyNumberFormat="1" applyFont="1" applyFill="1" applyBorder="1" applyAlignment="1" applyProtection="1">
      <alignment horizontal="center" vertical="center"/>
      <protection locked="0"/>
    </xf>
    <xf numFmtId="0" fontId="29" fillId="2" borderId="48" xfId="0" applyFont="1" applyFill="1" applyBorder="1" applyAlignment="1" applyProtection="1">
      <alignment horizontal="center"/>
      <protection locked="0"/>
    </xf>
    <xf numFmtId="0" fontId="29" fillId="2" borderId="49" xfId="0" applyFont="1" applyFill="1" applyBorder="1" applyAlignment="1" applyProtection="1">
      <alignment horizontal="center"/>
      <protection locked="0"/>
    </xf>
    <xf numFmtId="0" fontId="29" fillId="2" borderId="0" xfId="0" applyFont="1" applyFill="1" applyBorder="1" applyAlignment="1" applyProtection="1">
      <alignment horizontal="center"/>
      <protection locked="0"/>
    </xf>
    <xf numFmtId="0" fontId="29" fillId="2" borderId="23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0" fontId="14" fillId="2" borderId="12" xfId="0" applyFont="1" applyFill="1" applyBorder="1"/>
    <xf numFmtId="0" fontId="14" fillId="2" borderId="0" xfId="0" applyFont="1" applyFill="1" applyBorder="1"/>
    <xf numFmtId="0" fontId="14" fillId="2" borderId="15" xfId="0" applyFont="1" applyFill="1" applyBorder="1"/>
    <xf numFmtId="0" fontId="14" fillId="2" borderId="9" xfId="0" applyFont="1" applyFill="1" applyBorder="1"/>
    <xf numFmtId="0" fontId="14" fillId="2" borderId="8" xfId="0" applyFont="1" applyFill="1" applyBorder="1"/>
    <xf numFmtId="0" fontId="14" fillId="2" borderId="13" xfId="0" applyFont="1" applyFill="1" applyBorder="1"/>
    <xf numFmtId="0" fontId="14" fillId="2" borderId="5" xfId="0" applyFont="1" applyFill="1" applyBorder="1"/>
    <xf numFmtId="0" fontId="14" fillId="2" borderId="14" xfId="0" applyFont="1" applyFill="1" applyBorder="1"/>
    <xf numFmtId="0" fontId="2" fillId="2" borderId="2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2" xfId="0" applyFont="1" applyFill="1" applyBorder="1"/>
    <xf numFmtId="0" fontId="13" fillId="2" borderId="6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7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/>
    <xf numFmtId="0" fontId="43" fillId="2" borderId="2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44" fillId="2" borderId="2" xfId="0" applyFont="1" applyFill="1" applyBorder="1" applyAlignment="1">
      <alignment horizontal="left"/>
    </xf>
    <xf numFmtId="0" fontId="44" fillId="2" borderId="3" xfId="0" applyFont="1" applyFill="1" applyBorder="1" applyAlignment="1">
      <alignment horizontal="left"/>
    </xf>
    <xf numFmtId="1" fontId="44" fillId="2" borderId="2" xfId="0" applyNumberFormat="1" applyFont="1" applyFill="1" applyBorder="1" applyAlignment="1">
      <alignment horizontal="center" wrapText="1"/>
    </xf>
    <xf numFmtId="1" fontId="44" fillId="2" borderId="3" xfId="0" applyNumberFormat="1" applyFont="1" applyFill="1" applyBorder="1" applyAlignment="1">
      <alignment horizontal="center" wrapText="1"/>
    </xf>
    <xf numFmtId="0" fontId="44" fillId="2" borderId="2" xfId="0" applyFont="1" applyFill="1" applyBorder="1"/>
    <xf numFmtId="0" fontId="11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" fontId="48" fillId="3" borderId="26" xfId="0" applyNumberFormat="1" applyFont="1" applyFill="1" applyBorder="1" applyAlignment="1">
      <alignment horizontal="center" vertical="center" wrapText="1"/>
    </xf>
    <xf numFmtId="4" fontId="48" fillId="3" borderId="53" xfId="0" applyNumberFormat="1" applyFont="1" applyFill="1" applyBorder="1" applyAlignment="1">
      <alignment horizontal="center" vertical="center" wrapText="1"/>
    </xf>
    <xf numFmtId="0" fontId="47" fillId="6" borderId="17" xfId="0" applyFont="1" applyFill="1" applyBorder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0" fontId="47" fillId="6" borderId="20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A0D2B691-AA7B-4A11-84E9-94CFA2D26EEF}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54</xdr:row>
          <xdr:rowOff>47625</xdr:rowOff>
        </xdr:from>
        <xdr:to>
          <xdr:col>6</xdr:col>
          <xdr:colOff>581025</xdr:colOff>
          <xdr:row>55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54</xdr:row>
          <xdr:rowOff>66675</xdr:rowOff>
        </xdr:from>
        <xdr:to>
          <xdr:col>8</xdr:col>
          <xdr:colOff>9525</xdr:colOff>
          <xdr:row>55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50</xdr:row>
      <xdr:rowOff>0</xdr:rowOff>
    </xdr:from>
    <xdr:to>
      <xdr:col>13</xdr:col>
      <xdr:colOff>762000</xdr:colOff>
      <xdr:row>50</xdr:row>
      <xdr:rowOff>0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753600"/>
          <a:ext cx="22193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0</xdr:colOff>
      <xdr:row>2</xdr:row>
      <xdr:rowOff>0</xdr:rowOff>
    </xdr:from>
    <xdr:ext cx="233082" cy="264560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305675" y="247650"/>
          <a:ext cx="233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170330</xdr:colOff>
      <xdr:row>42</xdr:row>
      <xdr:rowOff>179294</xdr:rowOff>
    </xdr:from>
    <xdr:ext cx="249877" cy="264560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5130" y="8104094"/>
          <a:ext cx="2498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32</xdr:row>
          <xdr:rowOff>9525</xdr:rowOff>
        </xdr:from>
        <xdr:to>
          <xdr:col>9</xdr:col>
          <xdr:colOff>361950</xdr:colOff>
          <xdr:row>33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32</xdr:row>
          <xdr:rowOff>28575</xdr:rowOff>
        </xdr:from>
        <xdr:to>
          <xdr:col>10</xdr:col>
          <xdr:colOff>504825</xdr:colOff>
          <xdr:row>32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55</xdr:row>
          <xdr:rowOff>9525</xdr:rowOff>
        </xdr:from>
        <xdr:to>
          <xdr:col>12</xdr:col>
          <xdr:colOff>361950</xdr:colOff>
          <xdr:row>55</xdr:row>
          <xdr:rowOff>190500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466725</xdr:colOff>
          <xdr:row>55</xdr:row>
          <xdr:rowOff>28575</xdr:rowOff>
        </xdr:from>
        <xdr:to>
          <xdr:col>13</xdr:col>
          <xdr:colOff>247650</xdr:colOff>
          <xdr:row>55</xdr:row>
          <xdr:rowOff>180975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51</xdr:row>
          <xdr:rowOff>9525</xdr:rowOff>
        </xdr:from>
        <xdr:to>
          <xdr:col>9</xdr:col>
          <xdr:colOff>361950</xdr:colOff>
          <xdr:row>51</xdr:row>
          <xdr:rowOff>190500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51</xdr:row>
          <xdr:rowOff>28575</xdr:rowOff>
        </xdr:from>
        <xdr:to>
          <xdr:col>10</xdr:col>
          <xdr:colOff>504825</xdr:colOff>
          <xdr:row>51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27</xdr:row>
          <xdr:rowOff>9525</xdr:rowOff>
        </xdr:from>
        <xdr:to>
          <xdr:col>10</xdr:col>
          <xdr:colOff>114300</xdr:colOff>
          <xdr:row>28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27</xdr:row>
          <xdr:rowOff>28575</xdr:rowOff>
        </xdr:from>
        <xdr:to>
          <xdr:col>11</xdr:col>
          <xdr:colOff>76200</xdr:colOff>
          <xdr:row>27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149425</xdr:colOff>
      <xdr:row>72</xdr:row>
      <xdr:rowOff>69401</xdr:rowOff>
    </xdr:from>
    <xdr:to>
      <xdr:col>12</xdr:col>
      <xdr:colOff>352502</xdr:colOff>
      <xdr:row>76</xdr:row>
      <xdr:rowOff>180975</xdr:rowOff>
    </xdr:to>
    <xdr:pic>
      <xdr:nvPicPr>
        <xdr:cNvPr id="14" name="Imagem 13" descr="rosa_dos_vento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533121" y="12170292"/>
          <a:ext cx="898816" cy="873574"/>
        </a:xfrm>
        <a:prstGeom prst="rect">
          <a:avLst/>
        </a:prstGeom>
      </xdr:spPr>
    </xdr:pic>
    <xdr:clientData/>
  </xdr:twoCellAnchor>
  <xdr:oneCellAnchor>
    <xdr:from>
      <xdr:col>10</xdr:col>
      <xdr:colOff>182217</xdr:colOff>
      <xdr:row>1</xdr:row>
      <xdr:rowOff>140804</xdr:rowOff>
    </xdr:from>
    <xdr:ext cx="1791389" cy="477617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239" y="21534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463825</xdr:colOff>
      <xdr:row>60</xdr:row>
      <xdr:rowOff>157370</xdr:rowOff>
    </xdr:from>
    <xdr:ext cx="1791389" cy="47761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5934" y="9640957"/>
          <a:ext cx="1791389" cy="47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</xdr:row>
          <xdr:rowOff>19050</xdr:rowOff>
        </xdr:from>
        <xdr:to>
          <xdr:col>2</xdr:col>
          <xdr:colOff>190500</xdr:colOff>
          <xdr:row>4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</xdr:row>
          <xdr:rowOff>95250</xdr:rowOff>
        </xdr:from>
        <xdr:to>
          <xdr:col>2</xdr:col>
          <xdr:colOff>180975</xdr:colOff>
          <xdr:row>4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39</xdr:row>
          <xdr:rowOff>9525</xdr:rowOff>
        </xdr:from>
        <xdr:to>
          <xdr:col>3</xdr:col>
          <xdr:colOff>371475</xdr:colOff>
          <xdr:row>40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39</xdr:row>
          <xdr:rowOff>28575</xdr:rowOff>
        </xdr:from>
        <xdr:to>
          <xdr:col>4</xdr:col>
          <xdr:colOff>390525</xdr:colOff>
          <xdr:row>39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L110"/>
  <sheetViews>
    <sheetView showGridLines="0" showRuler="0" view="pageLayout" topLeftCell="A122" zoomScaleNormal="100" workbookViewId="0">
      <selection activeCell="A56" sqref="A56:L56"/>
    </sheetView>
  </sheetViews>
  <sheetFormatPr defaultRowHeight="12.75"/>
  <cols>
    <col min="1" max="1" width="7" customWidth="1"/>
    <col min="2" max="2" width="6.7109375" customWidth="1"/>
    <col min="3" max="3" width="8.42578125" customWidth="1"/>
    <col min="4" max="4" width="8.5703125" customWidth="1"/>
    <col min="5" max="5" width="9" customWidth="1"/>
    <col min="6" max="6" width="9.28515625" customWidth="1"/>
    <col min="7" max="7" width="9.42578125" customWidth="1"/>
    <col min="8" max="8" width="6.5703125" customWidth="1"/>
    <col min="9" max="9" width="7.42578125" customWidth="1"/>
    <col min="10" max="10" width="7" customWidth="1"/>
    <col min="11" max="11" width="9.7109375" bestFit="1" customWidth="1"/>
    <col min="12" max="12" width="8.5703125" customWidth="1"/>
  </cols>
  <sheetData>
    <row r="1" spans="1:12" ht="0.2" customHeight="1" thickBot="1">
      <c r="A1" s="233" t="s">
        <v>113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5"/>
    </row>
    <row r="2" spans="1:12" ht="17.25" customHeight="1">
      <c r="A2" s="239" t="s">
        <v>54</v>
      </c>
      <c r="B2" s="240"/>
      <c r="C2" s="241"/>
      <c r="D2" s="241"/>
      <c r="E2" s="241"/>
      <c r="F2" s="242"/>
      <c r="G2" s="243" t="s">
        <v>63</v>
      </c>
      <c r="H2" s="244"/>
      <c r="I2" s="241"/>
      <c r="J2" s="242"/>
      <c r="K2" s="112" t="s">
        <v>61</v>
      </c>
      <c r="L2" s="113"/>
    </row>
    <row r="3" spans="1:12" ht="2.25" customHeight="1">
      <c r="A3" s="23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8"/>
    </row>
    <row r="4" spans="1:12" ht="17.25" customHeight="1">
      <c r="A4" s="245" t="s">
        <v>55</v>
      </c>
      <c r="B4" s="246"/>
      <c r="C4" s="248"/>
      <c r="D4" s="248"/>
      <c r="E4" s="248"/>
      <c r="F4" s="248"/>
      <c r="G4" s="249"/>
      <c r="H4" s="247" t="s">
        <v>64</v>
      </c>
      <c r="I4" s="246"/>
      <c r="J4" s="228"/>
      <c r="K4" s="228"/>
      <c r="L4" s="229"/>
    </row>
    <row r="5" spans="1:12" ht="2.25" customHeight="1">
      <c r="A5" s="236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8"/>
    </row>
    <row r="6" spans="1:12" ht="17.25" customHeight="1">
      <c r="A6" s="102" t="s">
        <v>56</v>
      </c>
      <c r="B6" s="228" t="s">
        <v>134</v>
      </c>
      <c r="C6" s="228"/>
      <c r="D6" s="228"/>
      <c r="E6" s="228"/>
      <c r="F6" s="228"/>
      <c r="G6" s="258"/>
      <c r="H6" s="256" t="s">
        <v>65</v>
      </c>
      <c r="I6" s="257"/>
      <c r="J6" s="228"/>
      <c r="K6" s="228"/>
      <c r="L6" s="229"/>
    </row>
    <row r="7" spans="1:12" ht="2.25" customHeight="1">
      <c r="A7" s="236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2" ht="17.25" customHeight="1">
      <c r="A8" s="245" t="s">
        <v>66</v>
      </c>
      <c r="B8" s="246"/>
      <c r="C8" s="259"/>
      <c r="D8" s="259"/>
      <c r="E8" s="260"/>
      <c r="F8" s="247" t="s">
        <v>67</v>
      </c>
      <c r="G8" s="246"/>
      <c r="H8" s="142"/>
      <c r="I8" s="256" t="s">
        <v>68</v>
      </c>
      <c r="J8" s="257"/>
      <c r="K8" s="257"/>
      <c r="L8" s="143"/>
    </row>
    <row r="9" spans="1:12" ht="2.25" customHeight="1">
      <c r="A9" s="236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8"/>
    </row>
    <row r="10" spans="1:12" ht="17.25" customHeight="1">
      <c r="A10" s="253" t="s">
        <v>69</v>
      </c>
      <c r="B10" s="254"/>
      <c r="C10" s="254"/>
      <c r="D10" s="225"/>
      <c r="E10" s="225"/>
      <c r="F10" s="226"/>
      <c r="G10" s="255" t="s">
        <v>70</v>
      </c>
      <c r="H10" s="254"/>
      <c r="I10" s="254"/>
      <c r="J10" s="225"/>
      <c r="K10" s="225"/>
      <c r="L10" s="227"/>
    </row>
    <row r="11" spans="1:12" ht="2.25" customHeight="1">
      <c r="A11" s="236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8"/>
    </row>
    <row r="12" spans="1:12" ht="17.25" customHeight="1">
      <c r="A12" s="245" t="s">
        <v>71</v>
      </c>
      <c r="B12" s="246"/>
      <c r="C12" s="246"/>
      <c r="D12" s="246"/>
      <c r="E12" s="246"/>
      <c r="F12" s="228"/>
      <c r="G12" s="228"/>
      <c r="H12" s="228"/>
      <c r="I12" s="228"/>
      <c r="J12" s="228"/>
      <c r="K12" s="228"/>
      <c r="L12" s="229"/>
    </row>
    <row r="13" spans="1:12" ht="2.25" customHeight="1">
      <c r="A13" s="250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2"/>
    </row>
    <row r="14" spans="1:12">
      <c r="A14" s="261" t="s">
        <v>114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3"/>
    </row>
    <row r="15" spans="1:12" ht="2.25" customHeight="1">
      <c r="A15" s="250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</row>
    <row r="16" spans="1:12">
      <c r="A16" s="264" t="s">
        <v>115</v>
      </c>
      <c r="B16" s="266" t="s">
        <v>116</v>
      </c>
      <c r="C16" s="266" t="s">
        <v>117</v>
      </c>
      <c r="D16" s="266" t="s">
        <v>118</v>
      </c>
      <c r="E16" s="266" t="s">
        <v>119</v>
      </c>
      <c r="F16" s="266" t="s">
        <v>120</v>
      </c>
      <c r="G16" s="266" t="s">
        <v>121</v>
      </c>
      <c r="H16" s="266" t="s">
        <v>122</v>
      </c>
      <c r="I16" s="272" t="s">
        <v>123</v>
      </c>
      <c r="J16" s="273"/>
      <c r="K16" s="273"/>
      <c r="L16" s="274"/>
    </row>
    <row r="17" spans="1:12" ht="34.15" customHeight="1">
      <c r="A17" s="265"/>
      <c r="B17" s="267"/>
      <c r="C17" s="267"/>
      <c r="D17" s="267"/>
      <c r="E17" s="267"/>
      <c r="F17" s="267"/>
      <c r="G17" s="267"/>
      <c r="H17" s="267"/>
      <c r="I17" s="103" t="s">
        <v>124</v>
      </c>
      <c r="J17" s="104" t="s">
        <v>92</v>
      </c>
      <c r="K17" s="272" t="s">
        <v>125</v>
      </c>
      <c r="L17" s="274"/>
    </row>
    <row r="18" spans="1:12" ht="2.25" hidden="1" customHeight="1">
      <c r="A18" s="250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2"/>
    </row>
    <row r="19" spans="1:12" ht="17.25" customHeight="1">
      <c r="A19" s="146"/>
      <c r="B19" s="150"/>
      <c r="C19" s="114"/>
      <c r="D19" s="114"/>
      <c r="E19" s="115"/>
      <c r="F19" s="115"/>
      <c r="G19" s="116"/>
      <c r="H19" s="117"/>
      <c r="I19" s="145"/>
      <c r="J19" s="148"/>
      <c r="K19" s="275"/>
      <c r="L19" s="276"/>
    </row>
    <row r="20" spans="1:12" ht="17.25" customHeight="1">
      <c r="A20" s="146"/>
      <c r="B20" s="150"/>
      <c r="C20" s="114"/>
      <c r="D20" s="114"/>
      <c r="E20" s="115"/>
      <c r="F20" s="115"/>
      <c r="G20" s="118"/>
      <c r="H20" s="117"/>
      <c r="I20" s="145"/>
      <c r="J20" s="148"/>
      <c r="K20" s="275"/>
      <c r="L20" s="276"/>
    </row>
    <row r="21" spans="1:12" ht="17.25" customHeight="1">
      <c r="A21" s="146"/>
      <c r="B21" s="150"/>
      <c r="C21" s="114"/>
      <c r="D21" s="114"/>
      <c r="E21" s="115"/>
      <c r="F21" s="115"/>
      <c r="G21" s="116"/>
      <c r="H21" s="117"/>
      <c r="I21" s="145"/>
      <c r="J21" s="148"/>
      <c r="K21" s="275"/>
      <c r="L21" s="276"/>
    </row>
    <row r="22" spans="1:12" ht="17.25" customHeight="1">
      <c r="A22" s="146"/>
      <c r="B22" s="150"/>
      <c r="C22" s="149"/>
      <c r="D22" s="149"/>
      <c r="E22" s="147"/>
      <c r="F22" s="115"/>
      <c r="G22" s="147"/>
      <c r="H22" s="147"/>
      <c r="I22" s="150"/>
      <c r="J22" s="151"/>
      <c r="K22" s="268"/>
      <c r="L22" s="269"/>
    </row>
    <row r="23" spans="1:12" ht="17.25" customHeight="1">
      <c r="A23" s="146"/>
      <c r="B23" s="150"/>
      <c r="C23" s="149"/>
      <c r="D23" s="149"/>
      <c r="E23" s="147"/>
      <c r="F23" s="115"/>
      <c r="G23" s="147"/>
      <c r="H23" s="147"/>
      <c r="I23" s="150"/>
      <c r="J23" s="151"/>
      <c r="K23" s="268"/>
      <c r="L23" s="269"/>
    </row>
    <row r="24" spans="1:12" ht="17.25" customHeight="1">
      <c r="A24" s="146"/>
      <c r="B24" s="150"/>
      <c r="C24" s="149"/>
      <c r="D24" s="149"/>
      <c r="E24" s="147"/>
      <c r="F24" s="115"/>
      <c r="G24" s="147"/>
      <c r="H24" s="147"/>
      <c r="I24" s="150"/>
      <c r="J24" s="151"/>
      <c r="K24" s="268"/>
      <c r="L24" s="269"/>
    </row>
    <row r="25" spans="1:12" ht="17.25" customHeight="1">
      <c r="A25" s="146"/>
      <c r="B25" s="150"/>
      <c r="C25" s="149"/>
      <c r="D25" s="149"/>
      <c r="E25" s="147"/>
      <c r="F25" s="115"/>
      <c r="G25" s="147"/>
      <c r="H25" s="147"/>
      <c r="I25" s="150"/>
      <c r="J25" s="151"/>
      <c r="K25" s="268"/>
      <c r="L25" s="269"/>
    </row>
    <row r="26" spans="1:12" ht="17.25" customHeight="1">
      <c r="A26" s="146"/>
      <c r="B26" s="150"/>
      <c r="C26" s="149"/>
      <c r="D26" s="149"/>
      <c r="E26" s="147"/>
      <c r="F26" s="115"/>
      <c r="G26" s="147"/>
      <c r="H26" s="147"/>
      <c r="I26" s="150"/>
      <c r="J26" s="151"/>
      <c r="K26" s="268"/>
      <c r="L26" s="269"/>
    </row>
    <row r="27" spans="1:12" ht="17.25" customHeight="1">
      <c r="A27" s="146"/>
      <c r="B27" s="150"/>
      <c r="C27" s="149"/>
      <c r="D27" s="149"/>
      <c r="E27" s="147"/>
      <c r="F27" s="115"/>
      <c r="G27" s="147"/>
      <c r="H27" s="147"/>
      <c r="I27" s="150"/>
      <c r="J27" s="151"/>
      <c r="K27" s="270"/>
      <c r="L27" s="271"/>
    </row>
    <row r="28" spans="1:12" ht="17.25" customHeight="1">
      <c r="A28" s="146"/>
      <c r="B28" s="150"/>
      <c r="C28" s="149"/>
      <c r="D28" s="149"/>
      <c r="E28" s="147"/>
      <c r="F28" s="115"/>
      <c r="G28" s="147"/>
      <c r="H28" s="147"/>
      <c r="I28" s="150"/>
      <c r="J28" s="151"/>
      <c r="K28" s="270"/>
      <c r="L28" s="271"/>
    </row>
    <row r="29" spans="1:12" ht="17.25" customHeight="1">
      <c r="A29" s="152"/>
      <c r="B29" s="224"/>
      <c r="C29" s="149"/>
      <c r="D29" s="149"/>
      <c r="E29" s="147"/>
      <c r="F29" s="115"/>
      <c r="G29" s="147"/>
      <c r="H29" s="147"/>
      <c r="I29" s="150"/>
      <c r="J29" s="151"/>
      <c r="K29" s="270"/>
      <c r="L29" s="271"/>
    </row>
    <row r="30" spans="1:12" ht="17.25" customHeight="1">
      <c r="A30" s="146" t="s">
        <v>154</v>
      </c>
      <c r="B30" s="153">
        <f>SUM(B19:B29)</f>
        <v>0</v>
      </c>
      <c r="C30" s="149"/>
      <c r="D30" s="149"/>
      <c r="E30" s="147"/>
      <c r="F30" s="147"/>
      <c r="G30" s="147"/>
      <c r="H30" s="147"/>
      <c r="I30" s="153">
        <f>SUM(I19:I29)</f>
        <v>0</v>
      </c>
      <c r="J30" s="147"/>
      <c r="K30" s="270"/>
      <c r="L30" s="271"/>
    </row>
    <row r="31" spans="1:12" ht="2.25" customHeight="1">
      <c r="A31" s="286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8"/>
    </row>
    <row r="32" spans="1:12">
      <c r="A32" s="277" t="s">
        <v>126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9"/>
    </row>
    <row r="33" spans="1:12">
      <c r="A33" s="277" t="s">
        <v>127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9"/>
    </row>
    <row r="34" spans="1:12">
      <c r="A34" s="277" t="s">
        <v>128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9"/>
    </row>
    <row r="35" spans="1:12">
      <c r="A35" s="277" t="s">
        <v>129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9"/>
    </row>
    <row r="36" spans="1:12" ht="2.25" customHeight="1">
      <c r="A36" s="250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2"/>
    </row>
    <row r="37" spans="1:12">
      <c r="A37" s="280" t="s">
        <v>130</v>
      </c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2"/>
    </row>
    <row r="38" spans="1:12" ht="17.25" customHeight="1">
      <c r="A38" s="283"/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5"/>
    </row>
    <row r="39" spans="1:12" ht="17.25" customHeight="1">
      <c r="A39" s="283"/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5"/>
    </row>
    <row r="40" spans="1:12" ht="17.25" customHeight="1">
      <c r="A40" s="283"/>
      <c r="B40" s="284"/>
      <c r="C40" s="284"/>
      <c r="D40" s="284"/>
      <c r="E40" s="284"/>
      <c r="F40" s="284"/>
      <c r="G40" s="284"/>
      <c r="H40" s="284"/>
      <c r="I40" s="284"/>
      <c r="J40" s="284"/>
      <c r="K40" s="284"/>
      <c r="L40" s="285"/>
    </row>
    <row r="41" spans="1:12" ht="17.25" customHeight="1">
      <c r="A41" s="283"/>
      <c r="B41" s="284"/>
      <c r="C41" s="284"/>
      <c r="D41" s="284"/>
      <c r="E41" s="284"/>
      <c r="F41" s="284"/>
      <c r="G41" s="284"/>
      <c r="H41" s="284"/>
      <c r="I41" s="284"/>
      <c r="J41" s="284"/>
      <c r="K41" s="284"/>
      <c r="L41" s="285"/>
    </row>
    <row r="42" spans="1:12" ht="17.25" customHeight="1">
      <c r="A42" s="283"/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5"/>
    </row>
    <row r="43" spans="1:12" ht="17.25" customHeight="1">
      <c r="A43" s="283"/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5"/>
    </row>
    <row r="44" spans="1:12" ht="17.25" customHeight="1">
      <c r="A44" s="283"/>
      <c r="B44" s="284"/>
      <c r="C44" s="284"/>
      <c r="D44" s="284"/>
      <c r="E44" s="284"/>
      <c r="F44" s="284"/>
      <c r="G44" s="284"/>
      <c r="H44" s="284"/>
      <c r="I44" s="284"/>
      <c r="J44" s="284"/>
      <c r="K44" s="284"/>
      <c r="L44" s="285"/>
    </row>
    <row r="45" spans="1:12" ht="17.25" customHeight="1">
      <c r="A45" s="283"/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5"/>
    </row>
    <row r="46" spans="1:12" ht="17.25" customHeight="1">
      <c r="A46" s="283"/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5"/>
    </row>
    <row r="47" spans="1:12" ht="17.25" customHeight="1">
      <c r="A47" s="283"/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5"/>
    </row>
    <row r="48" spans="1:12" ht="24" customHeight="1">
      <c r="A48" s="289" t="s">
        <v>131</v>
      </c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1"/>
    </row>
    <row r="49" spans="1:12" ht="21.6" customHeight="1">
      <c r="A49" s="105" t="s">
        <v>96</v>
      </c>
      <c r="B49" s="297"/>
      <c r="C49" s="297"/>
      <c r="D49" s="297"/>
      <c r="E49" s="297"/>
      <c r="F49" s="298"/>
      <c r="G49" s="106" t="s">
        <v>97</v>
      </c>
      <c r="H49" s="299"/>
      <c r="I49" s="299"/>
      <c r="J49" s="299"/>
      <c r="K49" s="299"/>
      <c r="L49" s="300"/>
    </row>
    <row r="50" spans="1:12" ht="24" customHeight="1">
      <c r="A50" s="292"/>
      <c r="B50" s="293"/>
      <c r="C50" s="293"/>
      <c r="D50" s="293"/>
      <c r="E50" s="293"/>
      <c r="F50" s="294"/>
      <c r="G50" s="295"/>
      <c r="H50" s="293"/>
      <c r="I50" s="293"/>
      <c r="J50" s="293"/>
      <c r="K50" s="293"/>
      <c r="L50" s="296"/>
    </row>
    <row r="51" spans="1:12" ht="9" customHeight="1">
      <c r="A51" s="311" t="s">
        <v>98</v>
      </c>
      <c r="B51" s="312"/>
      <c r="C51" s="312"/>
      <c r="D51" s="312"/>
      <c r="E51" s="312"/>
      <c r="F51" s="313"/>
      <c r="G51" s="314" t="s">
        <v>132</v>
      </c>
      <c r="H51" s="312"/>
      <c r="I51" s="312"/>
      <c r="J51" s="312"/>
      <c r="K51" s="312"/>
      <c r="L51" s="315"/>
    </row>
    <row r="52" spans="1:12">
      <c r="A52" s="105" t="s">
        <v>100</v>
      </c>
      <c r="B52" s="297"/>
      <c r="C52" s="297"/>
      <c r="D52" s="297"/>
      <c r="E52" s="297"/>
      <c r="F52" s="298"/>
      <c r="G52" s="106" t="s">
        <v>100</v>
      </c>
      <c r="H52" s="297"/>
      <c r="I52" s="297"/>
      <c r="J52" s="297"/>
      <c r="K52" s="297"/>
      <c r="L52" s="318"/>
    </row>
    <row r="53" spans="1:12" ht="13.5" thickBot="1">
      <c r="A53" s="107" t="s">
        <v>101</v>
      </c>
      <c r="B53" s="316"/>
      <c r="C53" s="316"/>
      <c r="D53" s="316"/>
      <c r="E53" s="316"/>
      <c r="F53" s="317"/>
      <c r="G53" s="108" t="s">
        <v>14</v>
      </c>
      <c r="H53" s="316"/>
      <c r="I53" s="316"/>
      <c r="J53" s="316"/>
      <c r="K53" s="316"/>
      <c r="L53" s="319"/>
    </row>
    <row r="54" spans="1:12" ht="2.25" customHeight="1" thickBot="1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0"/>
    </row>
    <row r="55" spans="1:12" ht="17.45" customHeight="1">
      <c r="A55" s="123" t="s">
        <v>102</v>
      </c>
      <c r="B55" s="124"/>
      <c r="C55" s="124"/>
      <c r="D55" s="124"/>
      <c r="E55" s="124"/>
      <c r="F55" s="124"/>
      <c r="G55" s="124"/>
      <c r="H55" s="124"/>
      <c r="I55" s="125"/>
      <c r="J55" s="125"/>
      <c r="K55" s="125"/>
      <c r="L55" s="126"/>
    </row>
    <row r="56" spans="1:12" ht="2.25" customHeight="1">
      <c r="A56" s="301"/>
      <c r="B56" s="302"/>
      <c r="C56" s="302"/>
      <c r="D56" s="302"/>
      <c r="E56" s="302"/>
      <c r="F56" s="302"/>
      <c r="G56" s="302"/>
      <c r="H56" s="303"/>
      <c r="I56" s="303"/>
      <c r="J56" s="303"/>
      <c r="K56" s="303"/>
      <c r="L56" s="304"/>
    </row>
    <row r="57" spans="1:12" ht="17.45" customHeight="1">
      <c r="A57" s="127" t="s">
        <v>23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128"/>
    </row>
    <row r="58" spans="1:12" ht="17.45" customHeight="1">
      <c r="A58" s="305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7"/>
    </row>
    <row r="59" spans="1:12" ht="17.45" customHeight="1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10"/>
    </row>
    <row r="60" spans="1:12" ht="17.45" customHeight="1">
      <c r="A60" s="308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10"/>
    </row>
    <row r="61" spans="1:12" ht="17.45" customHeight="1">
      <c r="A61" s="308"/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10"/>
    </row>
    <row r="62" spans="1:12" ht="13.9" customHeight="1">
      <c r="A62" s="326" t="s">
        <v>133</v>
      </c>
      <c r="B62" s="327"/>
      <c r="C62" s="327"/>
      <c r="D62" s="327"/>
      <c r="E62" s="327"/>
      <c r="F62" s="327"/>
      <c r="G62" s="327"/>
      <c r="H62" s="327"/>
      <c r="I62" s="328"/>
      <c r="J62" s="320" t="s">
        <v>31</v>
      </c>
      <c r="K62" s="320"/>
      <c r="L62" s="321"/>
    </row>
    <row r="63" spans="1:12" ht="13.9" customHeight="1">
      <c r="A63" s="329"/>
      <c r="B63" s="330"/>
      <c r="C63" s="330"/>
      <c r="D63" s="330"/>
      <c r="E63" s="330"/>
      <c r="F63" s="330"/>
      <c r="G63" s="330"/>
      <c r="H63" s="330"/>
      <c r="I63" s="331"/>
      <c r="J63" s="322">
        <v>1</v>
      </c>
      <c r="K63" s="323"/>
      <c r="L63" s="324"/>
    </row>
    <row r="64" spans="1:12" ht="13.9" customHeight="1">
      <c r="A64" s="230"/>
      <c r="B64" s="231"/>
      <c r="C64" s="231"/>
      <c r="D64" s="231"/>
      <c r="E64" s="231"/>
      <c r="F64" s="231"/>
      <c r="G64" s="231"/>
      <c r="H64" s="231"/>
      <c r="I64" s="232"/>
      <c r="J64" s="322"/>
      <c r="K64" s="323"/>
      <c r="L64" s="324"/>
    </row>
    <row r="65" spans="1:12" ht="13.9" customHeight="1">
      <c r="A65" s="230"/>
      <c r="B65" s="231"/>
      <c r="C65" s="231"/>
      <c r="D65" s="231"/>
      <c r="E65" s="231"/>
      <c r="F65" s="231"/>
      <c r="G65" s="231"/>
      <c r="H65" s="231"/>
      <c r="I65" s="232"/>
      <c r="J65" s="325">
        <v>2</v>
      </c>
      <c r="K65" s="323"/>
      <c r="L65" s="324"/>
    </row>
    <row r="66" spans="1:12" ht="13.9" customHeight="1">
      <c r="A66" s="230"/>
      <c r="B66" s="231"/>
      <c r="C66" s="231"/>
      <c r="D66" s="231"/>
      <c r="E66" s="231"/>
      <c r="F66" s="231"/>
      <c r="G66" s="231"/>
      <c r="H66" s="231"/>
      <c r="I66" s="232"/>
      <c r="J66" s="325"/>
      <c r="K66" s="323"/>
      <c r="L66" s="324"/>
    </row>
    <row r="67" spans="1:12" ht="13.9" customHeight="1">
      <c r="A67" s="230"/>
      <c r="B67" s="231"/>
      <c r="C67" s="231"/>
      <c r="D67" s="231"/>
      <c r="E67" s="231"/>
      <c r="F67" s="231"/>
      <c r="G67" s="231"/>
      <c r="H67" s="231"/>
      <c r="I67" s="232"/>
      <c r="J67" s="325">
        <v>3</v>
      </c>
      <c r="K67" s="323"/>
      <c r="L67" s="324"/>
    </row>
    <row r="68" spans="1:12" ht="13.9" customHeight="1">
      <c r="A68" s="230"/>
      <c r="B68" s="231"/>
      <c r="C68" s="231"/>
      <c r="D68" s="231"/>
      <c r="E68" s="231"/>
      <c r="F68" s="231"/>
      <c r="G68" s="231"/>
      <c r="H68" s="231"/>
      <c r="I68" s="232"/>
      <c r="J68" s="325"/>
      <c r="K68" s="323"/>
      <c r="L68" s="324"/>
    </row>
    <row r="69" spans="1:12" ht="13.9" customHeight="1">
      <c r="A69" s="230"/>
      <c r="B69" s="231"/>
      <c r="C69" s="231"/>
      <c r="D69" s="231"/>
      <c r="E69" s="231"/>
      <c r="F69" s="231"/>
      <c r="G69" s="231"/>
      <c r="H69" s="231"/>
      <c r="I69" s="232"/>
      <c r="J69" s="325">
        <v>4</v>
      </c>
      <c r="K69" s="323"/>
      <c r="L69" s="324"/>
    </row>
    <row r="70" spans="1:12" ht="13.9" customHeight="1">
      <c r="A70" s="230"/>
      <c r="B70" s="231"/>
      <c r="C70" s="231"/>
      <c r="D70" s="231"/>
      <c r="E70" s="231"/>
      <c r="F70" s="231"/>
      <c r="G70" s="231"/>
      <c r="H70" s="231"/>
      <c r="I70" s="232"/>
      <c r="J70" s="325"/>
      <c r="K70" s="323"/>
      <c r="L70" s="324"/>
    </row>
    <row r="71" spans="1:12" ht="13.9" customHeight="1">
      <c r="A71" s="230"/>
      <c r="B71" s="231"/>
      <c r="C71" s="231"/>
      <c r="D71" s="231"/>
      <c r="E71" s="231"/>
      <c r="F71" s="231"/>
      <c r="G71" s="231"/>
      <c r="H71" s="231"/>
      <c r="I71" s="232"/>
      <c r="J71" s="325">
        <v>5</v>
      </c>
      <c r="K71" s="323"/>
      <c r="L71" s="324"/>
    </row>
    <row r="72" spans="1:12" ht="13.9" customHeight="1">
      <c r="A72" s="230"/>
      <c r="B72" s="231"/>
      <c r="C72" s="231"/>
      <c r="D72" s="231"/>
      <c r="E72" s="231"/>
      <c r="F72" s="231"/>
      <c r="G72" s="231"/>
      <c r="H72" s="231"/>
      <c r="I72" s="232"/>
      <c r="J72" s="325"/>
      <c r="K72" s="323"/>
      <c r="L72" s="324"/>
    </row>
    <row r="73" spans="1:12" ht="13.9" customHeight="1">
      <c r="A73" s="230"/>
      <c r="B73" s="231"/>
      <c r="C73" s="231"/>
      <c r="D73" s="231"/>
      <c r="E73" s="231"/>
      <c r="F73" s="231"/>
      <c r="G73" s="231"/>
      <c r="H73" s="231"/>
      <c r="I73" s="232"/>
      <c r="J73" s="325">
        <v>6</v>
      </c>
      <c r="K73" s="323"/>
      <c r="L73" s="324"/>
    </row>
    <row r="74" spans="1:12" ht="13.9" customHeight="1">
      <c r="A74" s="230"/>
      <c r="B74" s="231"/>
      <c r="C74" s="231"/>
      <c r="D74" s="231"/>
      <c r="E74" s="231"/>
      <c r="F74" s="231"/>
      <c r="G74" s="231"/>
      <c r="H74" s="231"/>
      <c r="I74" s="232"/>
      <c r="J74" s="325"/>
      <c r="K74" s="323"/>
      <c r="L74" s="324"/>
    </row>
    <row r="75" spans="1:12" ht="13.9" customHeight="1">
      <c r="A75" s="230"/>
      <c r="B75" s="231"/>
      <c r="C75" s="231"/>
      <c r="D75" s="231"/>
      <c r="E75" s="231"/>
      <c r="F75" s="231"/>
      <c r="G75" s="231"/>
      <c r="H75" s="231"/>
      <c r="I75" s="232"/>
      <c r="J75" s="325">
        <v>7</v>
      </c>
      <c r="K75" s="323"/>
      <c r="L75" s="324"/>
    </row>
    <row r="76" spans="1:12" ht="13.9" customHeight="1">
      <c r="A76" s="230"/>
      <c r="B76" s="231"/>
      <c r="C76" s="231"/>
      <c r="D76" s="231"/>
      <c r="E76" s="231"/>
      <c r="F76" s="231"/>
      <c r="G76" s="231"/>
      <c r="H76" s="231"/>
      <c r="I76" s="232"/>
      <c r="J76" s="325"/>
      <c r="K76" s="323"/>
      <c r="L76" s="324"/>
    </row>
    <row r="77" spans="1:12" ht="13.9" customHeight="1">
      <c r="A77" s="230"/>
      <c r="B77" s="231"/>
      <c r="C77" s="231"/>
      <c r="D77" s="231"/>
      <c r="E77" s="231"/>
      <c r="F77" s="231"/>
      <c r="G77" s="231"/>
      <c r="H77" s="231"/>
      <c r="I77" s="232"/>
      <c r="J77" s="325">
        <v>8</v>
      </c>
      <c r="K77" s="323"/>
      <c r="L77" s="324"/>
    </row>
    <row r="78" spans="1:12" ht="13.9" customHeight="1">
      <c r="A78" s="230"/>
      <c r="B78" s="231"/>
      <c r="C78" s="231"/>
      <c r="D78" s="231"/>
      <c r="E78" s="231"/>
      <c r="F78" s="231"/>
      <c r="G78" s="231"/>
      <c r="H78" s="231"/>
      <c r="I78" s="232"/>
      <c r="J78" s="325"/>
      <c r="K78" s="323"/>
      <c r="L78" s="324"/>
    </row>
    <row r="79" spans="1:12" ht="13.9" customHeight="1">
      <c r="A79" s="230"/>
      <c r="B79" s="231"/>
      <c r="C79" s="231"/>
      <c r="D79" s="231"/>
      <c r="E79" s="231"/>
      <c r="F79" s="231"/>
      <c r="G79" s="231"/>
      <c r="H79" s="231"/>
      <c r="I79" s="232"/>
      <c r="J79" s="325">
        <v>9</v>
      </c>
      <c r="K79" s="323"/>
      <c r="L79" s="324"/>
    </row>
    <row r="80" spans="1:12" ht="13.9" customHeight="1">
      <c r="A80" s="230"/>
      <c r="B80" s="231"/>
      <c r="C80" s="231"/>
      <c r="D80" s="231"/>
      <c r="E80" s="231"/>
      <c r="F80" s="231"/>
      <c r="G80" s="231"/>
      <c r="H80" s="231"/>
      <c r="I80" s="232"/>
      <c r="J80" s="325"/>
      <c r="K80" s="323"/>
      <c r="L80" s="324"/>
    </row>
    <row r="81" spans="1:12" ht="13.9" customHeight="1">
      <c r="A81" s="230"/>
      <c r="B81" s="231"/>
      <c r="C81" s="231"/>
      <c r="D81" s="231"/>
      <c r="E81" s="231"/>
      <c r="F81" s="231"/>
      <c r="G81" s="231"/>
      <c r="H81" s="231"/>
      <c r="I81" s="232"/>
      <c r="J81" s="325">
        <v>10</v>
      </c>
      <c r="K81" s="323"/>
      <c r="L81" s="324"/>
    </row>
    <row r="82" spans="1:12" ht="13.9" customHeight="1">
      <c r="A82" s="230"/>
      <c r="B82" s="231"/>
      <c r="C82" s="231"/>
      <c r="D82" s="231"/>
      <c r="E82" s="231"/>
      <c r="F82" s="231"/>
      <c r="G82" s="231"/>
      <c r="H82" s="231"/>
      <c r="I82" s="232"/>
      <c r="J82" s="325"/>
      <c r="K82" s="323"/>
      <c r="L82" s="324"/>
    </row>
    <row r="83" spans="1:12" ht="13.9" customHeight="1">
      <c r="A83" s="230"/>
      <c r="B83" s="231"/>
      <c r="C83" s="231"/>
      <c r="D83" s="231"/>
      <c r="E83" s="231"/>
      <c r="F83" s="231"/>
      <c r="G83" s="231"/>
      <c r="H83" s="231"/>
      <c r="I83" s="232"/>
      <c r="J83" s="325">
        <v>11</v>
      </c>
      <c r="K83" s="323"/>
      <c r="L83" s="324"/>
    </row>
    <row r="84" spans="1:12" ht="13.9" customHeight="1">
      <c r="A84" s="230"/>
      <c r="B84" s="231"/>
      <c r="C84" s="231"/>
      <c r="D84" s="231"/>
      <c r="E84" s="231"/>
      <c r="F84" s="231"/>
      <c r="G84" s="231"/>
      <c r="H84" s="231"/>
      <c r="I84" s="232"/>
      <c r="J84" s="325"/>
      <c r="K84" s="323"/>
      <c r="L84" s="324"/>
    </row>
    <row r="85" spans="1:12" ht="13.9" customHeight="1">
      <c r="A85" s="230"/>
      <c r="B85" s="231"/>
      <c r="C85" s="231"/>
      <c r="D85" s="231"/>
      <c r="E85" s="231"/>
      <c r="F85" s="231"/>
      <c r="G85" s="231"/>
      <c r="H85" s="231"/>
      <c r="I85" s="232"/>
      <c r="J85" s="325">
        <v>12</v>
      </c>
      <c r="K85" s="323"/>
      <c r="L85" s="324"/>
    </row>
    <row r="86" spans="1:12" ht="13.9" customHeight="1">
      <c r="A86" s="230"/>
      <c r="B86" s="231"/>
      <c r="C86" s="231"/>
      <c r="D86" s="231"/>
      <c r="E86" s="231"/>
      <c r="F86" s="231"/>
      <c r="G86" s="231"/>
      <c r="H86" s="231"/>
      <c r="I86" s="232"/>
      <c r="J86" s="325"/>
      <c r="K86" s="323"/>
      <c r="L86" s="324"/>
    </row>
    <row r="87" spans="1:12" ht="13.9" customHeight="1">
      <c r="A87" s="230"/>
      <c r="B87" s="231"/>
      <c r="C87" s="231"/>
      <c r="D87" s="231"/>
      <c r="E87" s="231"/>
      <c r="F87" s="231"/>
      <c r="G87" s="231"/>
      <c r="H87" s="231"/>
      <c r="I87" s="232"/>
      <c r="J87" s="325">
        <v>13</v>
      </c>
      <c r="K87" s="323"/>
      <c r="L87" s="324"/>
    </row>
    <row r="88" spans="1:12" ht="13.9" customHeight="1" thickBot="1">
      <c r="A88" s="341"/>
      <c r="B88" s="342"/>
      <c r="C88" s="342"/>
      <c r="D88" s="342"/>
      <c r="E88" s="342"/>
      <c r="F88" s="342"/>
      <c r="G88" s="342"/>
      <c r="H88" s="342"/>
      <c r="I88" s="343"/>
      <c r="J88" s="338"/>
      <c r="K88" s="339"/>
      <c r="L88" s="340"/>
    </row>
    <row r="89" spans="1:12" ht="15" customHeight="1" thickBot="1">
      <c r="A89" s="332" t="s">
        <v>13</v>
      </c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4"/>
    </row>
    <row r="90" spans="1:12" ht="30.75" customHeight="1">
      <c r="A90" s="129" t="s">
        <v>138</v>
      </c>
      <c r="B90" s="353" t="s">
        <v>140</v>
      </c>
      <c r="C90" s="353"/>
      <c r="D90" s="353"/>
      <c r="E90" s="353"/>
      <c r="F90" s="353"/>
      <c r="G90" s="353"/>
      <c r="H90" s="353"/>
      <c r="I90" s="353"/>
      <c r="J90" s="353"/>
      <c r="K90" s="353"/>
      <c r="L90" s="354"/>
    </row>
    <row r="91" spans="1:12" ht="3" customHeight="1">
      <c r="A91" s="130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31"/>
    </row>
    <row r="92" spans="1:12" ht="12.6" customHeight="1">
      <c r="A92" s="350" t="s">
        <v>138</v>
      </c>
      <c r="B92" s="344" t="s">
        <v>139</v>
      </c>
      <c r="C92" s="344"/>
      <c r="D92" s="344"/>
      <c r="E92" s="344"/>
      <c r="F92" s="344"/>
      <c r="G92" s="344"/>
      <c r="H92" s="344"/>
      <c r="I92" s="344"/>
      <c r="J92" s="344"/>
      <c r="K92" s="344"/>
      <c r="L92" s="345"/>
    </row>
    <row r="93" spans="1:12">
      <c r="A93" s="351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7"/>
    </row>
    <row r="94" spans="1:12">
      <c r="A94" s="351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7"/>
    </row>
    <row r="95" spans="1:12">
      <c r="A95" s="351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7"/>
    </row>
    <row r="96" spans="1:12" ht="10.15" customHeight="1">
      <c r="A96" s="351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7"/>
    </row>
    <row r="97" spans="1:12" ht="10.9" customHeight="1">
      <c r="A97" s="352"/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9"/>
    </row>
    <row r="98" spans="1:12" ht="1.9" customHeight="1">
      <c r="A98" s="335"/>
      <c r="B98" s="336"/>
      <c r="C98" s="336"/>
      <c r="D98" s="336"/>
      <c r="E98" s="336"/>
      <c r="F98" s="336"/>
      <c r="G98" s="336"/>
      <c r="H98" s="336"/>
      <c r="I98" s="336"/>
      <c r="J98" s="336"/>
      <c r="K98" s="336"/>
      <c r="L98" s="337"/>
    </row>
    <row r="99" spans="1:12" ht="19.899999999999999" customHeight="1">
      <c r="A99" s="132" t="s">
        <v>109</v>
      </c>
      <c r="B99" s="120"/>
      <c r="C99" s="120"/>
      <c r="D99" s="135"/>
      <c r="E99" s="355"/>
      <c r="F99" s="355"/>
      <c r="G99" s="356"/>
      <c r="H99" s="135" t="s">
        <v>14</v>
      </c>
      <c r="I99" s="355"/>
      <c r="J99" s="355"/>
      <c r="K99" s="355"/>
      <c r="L99" s="357"/>
    </row>
    <row r="100" spans="1:12" ht="1.9" customHeight="1">
      <c r="A100" s="361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7"/>
    </row>
    <row r="101" spans="1:12" ht="19.899999999999999" customHeight="1">
      <c r="A101" s="133" t="s">
        <v>21</v>
      </c>
      <c r="B101" s="136"/>
      <c r="C101" s="366"/>
      <c r="D101" s="366"/>
      <c r="E101" s="366"/>
      <c r="F101" s="366"/>
      <c r="G101" s="366"/>
      <c r="H101" s="366"/>
      <c r="I101" s="366"/>
      <c r="J101" s="366"/>
      <c r="K101" s="366"/>
      <c r="L101" s="367"/>
    </row>
    <row r="102" spans="1:12" ht="1.9" customHeight="1">
      <c r="A102" s="361"/>
      <c r="B102" s="336"/>
      <c r="C102" s="336"/>
      <c r="D102" s="336"/>
      <c r="E102" s="336"/>
      <c r="F102" s="336"/>
      <c r="G102" s="336"/>
      <c r="H102" s="362"/>
      <c r="I102" s="336"/>
      <c r="J102" s="336"/>
      <c r="K102" s="336"/>
      <c r="L102" s="337"/>
    </row>
    <row r="103" spans="1:12">
      <c r="A103" s="368" t="s">
        <v>96</v>
      </c>
      <c r="B103" s="121"/>
      <c r="C103" s="121"/>
      <c r="D103" s="121"/>
      <c r="E103" s="121"/>
      <c r="F103" s="121"/>
      <c r="G103" s="121"/>
      <c r="H103" s="370" t="s">
        <v>97</v>
      </c>
      <c r="I103" s="370"/>
      <c r="J103" s="370"/>
      <c r="K103" s="370"/>
      <c r="L103" s="372"/>
    </row>
    <row r="104" spans="1:12">
      <c r="A104" s="369"/>
      <c r="B104" s="122"/>
      <c r="C104" s="122"/>
      <c r="D104" s="122"/>
      <c r="E104" s="122"/>
      <c r="F104" s="122"/>
      <c r="G104" s="122"/>
      <c r="H104" s="371"/>
      <c r="I104" s="371"/>
      <c r="J104" s="371"/>
      <c r="K104" s="371"/>
      <c r="L104" s="373"/>
    </row>
    <row r="105" spans="1:12" ht="9" customHeight="1">
      <c r="A105" s="99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00"/>
    </row>
    <row r="106" spans="1:12" ht="14.45" customHeight="1">
      <c r="A106" s="99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00"/>
    </row>
    <row r="107" spans="1:12" ht="9" customHeight="1">
      <c r="A107" s="99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00"/>
    </row>
    <row r="108" spans="1:12" ht="8.4499999999999993" customHeight="1">
      <c r="A108" s="99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00"/>
    </row>
    <row r="109" spans="1:12" ht="8.4499999999999993" customHeight="1">
      <c r="A109" s="363" t="s">
        <v>25</v>
      </c>
      <c r="B109" s="364"/>
      <c r="C109" s="364"/>
      <c r="D109" s="364"/>
      <c r="E109" s="364"/>
      <c r="F109" s="364"/>
      <c r="G109" s="364" t="s">
        <v>15</v>
      </c>
      <c r="H109" s="364"/>
      <c r="I109" s="364"/>
      <c r="J109" s="364"/>
      <c r="K109" s="364"/>
      <c r="L109" s="365"/>
    </row>
    <row r="110" spans="1:12" ht="9" customHeight="1" thickBot="1">
      <c r="A110" s="358" t="s">
        <v>16</v>
      </c>
      <c r="B110" s="359"/>
      <c r="C110" s="359"/>
      <c r="D110" s="359"/>
      <c r="E110" s="359"/>
      <c r="F110" s="359"/>
      <c r="G110" s="359" t="s">
        <v>99</v>
      </c>
      <c r="H110" s="359"/>
      <c r="I110" s="359"/>
      <c r="J110" s="359"/>
      <c r="K110" s="359"/>
      <c r="L110" s="360"/>
    </row>
  </sheetData>
  <sheetProtection formatCells="0"/>
  <dataConsolidate/>
  <mergeCells count="170">
    <mergeCell ref="E99:G99"/>
    <mergeCell ref="I99:L99"/>
    <mergeCell ref="A110:F110"/>
    <mergeCell ref="G110:L110"/>
    <mergeCell ref="A100:L100"/>
    <mergeCell ref="A102:L102"/>
    <mergeCell ref="A109:F109"/>
    <mergeCell ref="G109:L109"/>
    <mergeCell ref="C101:L101"/>
    <mergeCell ref="A103:A104"/>
    <mergeCell ref="H103:H104"/>
    <mergeCell ref="I103:L104"/>
    <mergeCell ref="A89:L89"/>
    <mergeCell ref="A98:L98"/>
    <mergeCell ref="J85:J86"/>
    <mergeCell ref="K85:L85"/>
    <mergeCell ref="K86:L86"/>
    <mergeCell ref="J87:J88"/>
    <mergeCell ref="K87:L87"/>
    <mergeCell ref="K88:L88"/>
    <mergeCell ref="A85:I85"/>
    <mergeCell ref="A86:I86"/>
    <mergeCell ref="A87:I87"/>
    <mergeCell ref="A88:I88"/>
    <mergeCell ref="B92:L97"/>
    <mergeCell ref="A92:A97"/>
    <mergeCell ref="B90:L90"/>
    <mergeCell ref="J81:J82"/>
    <mergeCell ref="K81:L81"/>
    <mergeCell ref="K82:L82"/>
    <mergeCell ref="J83:J84"/>
    <mergeCell ref="K83:L83"/>
    <mergeCell ref="K84:L84"/>
    <mergeCell ref="J77:J78"/>
    <mergeCell ref="K77:L77"/>
    <mergeCell ref="K78:L78"/>
    <mergeCell ref="J79:J80"/>
    <mergeCell ref="K79:L79"/>
    <mergeCell ref="K80:L80"/>
    <mergeCell ref="A69:I69"/>
    <mergeCell ref="A70:I70"/>
    <mergeCell ref="A71:I71"/>
    <mergeCell ref="A72:I72"/>
    <mergeCell ref="A73:I73"/>
    <mergeCell ref="A74:I74"/>
    <mergeCell ref="A75:I75"/>
    <mergeCell ref="J73:J74"/>
    <mergeCell ref="K73:L73"/>
    <mergeCell ref="K74:L74"/>
    <mergeCell ref="J75:J76"/>
    <mergeCell ref="K75:L75"/>
    <mergeCell ref="K76:L76"/>
    <mergeCell ref="J69:J70"/>
    <mergeCell ref="K69:L69"/>
    <mergeCell ref="K70:L70"/>
    <mergeCell ref="J71:J72"/>
    <mergeCell ref="K71:L71"/>
    <mergeCell ref="K72:L72"/>
    <mergeCell ref="A61:L61"/>
    <mergeCell ref="J62:L62"/>
    <mergeCell ref="J63:J64"/>
    <mergeCell ref="K63:L63"/>
    <mergeCell ref="K64:L64"/>
    <mergeCell ref="J65:J66"/>
    <mergeCell ref="K65:L65"/>
    <mergeCell ref="K66:L66"/>
    <mergeCell ref="J67:J68"/>
    <mergeCell ref="A62:I62"/>
    <mergeCell ref="A63:I63"/>
    <mergeCell ref="A64:I64"/>
    <mergeCell ref="A65:I65"/>
    <mergeCell ref="A66:I66"/>
    <mergeCell ref="A67:I67"/>
    <mergeCell ref="A68:I68"/>
    <mergeCell ref="K67:L67"/>
    <mergeCell ref="K68:L68"/>
    <mergeCell ref="A56:L56"/>
    <mergeCell ref="A58:L58"/>
    <mergeCell ref="A59:L59"/>
    <mergeCell ref="A60:L60"/>
    <mergeCell ref="A51:F51"/>
    <mergeCell ref="G51:L51"/>
    <mergeCell ref="B52:F52"/>
    <mergeCell ref="B53:F53"/>
    <mergeCell ref="H52:L52"/>
    <mergeCell ref="H53:L53"/>
    <mergeCell ref="A48:L48"/>
    <mergeCell ref="A50:F50"/>
    <mergeCell ref="G50:L50"/>
    <mergeCell ref="A40:L40"/>
    <mergeCell ref="A41:L41"/>
    <mergeCell ref="A42:L42"/>
    <mergeCell ref="A43:L43"/>
    <mergeCell ref="A44:L44"/>
    <mergeCell ref="A45:L45"/>
    <mergeCell ref="B49:F49"/>
    <mergeCell ref="H49:L49"/>
    <mergeCell ref="A39:L39"/>
    <mergeCell ref="K28:L28"/>
    <mergeCell ref="K29:L29"/>
    <mergeCell ref="K30:L30"/>
    <mergeCell ref="A31:L31"/>
    <mergeCell ref="A32:L32"/>
    <mergeCell ref="A33:L33"/>
    <mergeCell ref="A46:L46"/>
    <mergeCell ref="A47:L47"/>
    <mergeCell ref="B6:G6"/>
    <mergeCell ref="C8:E8"/>
    <mergeCell ref="I8:K8"/>
    <mergeCell ref="J6:L6"/>
    <mergeCell ref="A14:L14"/>
    <mergeCell ref="A15:L15"/>
    <mergeCell ref="A16:A17"/>
    <mergeCell ref="B16:B17"/>
    <mergeCell ref="C16:C17"/>
    <mergeCell ref="D16:D17"/>
    <mergeCell ref="E16:E17"/>
    <mergeCell ref="F16:F17"/>
    <mergeCell ref="G16:G17"/>
    <mergeCell ref="H16:H17"/>
    <mergeCell ref="I16:L16"/>
    <mergeCell ref="K17:L17"/>
    <mergeCell ref="A82:I82"/>
    <mergeCell ref="A83:I83"/>
    <mergeCell ref="A84:I84"/>
    <mergeCell ref="A1:L1"/>
    <mergeCell ref="A3:L3"/>
    <mergeCell ref="A2:B2"/>
    <mergeCell ref="C2:F2"/>
    <mergeCell ref="I2:J2"/>
    <mergeCell ref="G2:H2"/>
    <mergeCell ref="A4:B4"/>
    <mergeCell ref="H4:I4"/>
    <mergeCell ref="C4:G4"/>
    <mergeCell ref="J4:L4"/>
    <mergeCell ref="A9:L9"/>
    <mergeCell ref="A11:L11"/>
    <mergeCell ref="A13:L13"/>
    <mergeCell ref="A5:L5"/>
    <mergeCell ref="A7:L7"/>
    <mergeCell ref="A8:B8"/>
    <mergeCell ref="F8:G8"/>
    <mergeCell ref="A10:C10"/>
    <mergeCell ref="G10:I10"/>
    <mergeCell ref="A12:E12"/>
    <mergeCell ref="H6:I6"/>
    <mergeCell ref="D10:F10"/>
    <mergeCell ref="J10:L10"/>
    <mergeCell ref="F12:L12"/>
    <mergeCell ref="A76:I76"/>
    <mergeCell ref="A77:I77"/>
    <mergeCell ref="A78:I78"/>
    <mergeCell ref="A79:I79"/>
    <mergeCell ref="A80:I80"/>
    <mergeCell ref="A81:I81"/>
    <mergeCell ref="K22:L22"/>
    <mergeCell ref="K23:L23"/>
    <mergeCell ref="K24:L24"/>
    <mergeCell ref="K25:L25"/>
    <mergeCell ref="K26:L26"/>
    <mergeCell ref="K27:L27"/>
    <mergeCell ref="A18:L18"/>
    <mergeCell ref="K19:L19"/>
    <mergeCell ref="K20:L20"/>
    <mergeCell ref="K21:L21"/>
    <mergeCell ref="A34:L34"/>
    <mergeCell ref="A35:L35"/>
    <mergeCell ref="A36:L36"/>
    <mergeCell ref="A37:L37"/>
    <mergeCell ref="A38:L38"/>
  </mergeCells>
  <phoneticPr fontId="1" type="noConversion"/>
  <dataValidations count="1">
    <dataValidation type="date" allowBlank="1" showInputMessage="1" showErrorMessage="1" sqref="C19:D29" xr:uid="{27AD60BA-F02E-4912-AC17-CBE48E8DB564}">
      <formula1>36526</formula1>
      <formula2>73415</formula2>
    </dataValidation>
  </dataValidations>
  <pageMargins left="0.30208333333333331" right="0.42708333333333331" top="1.0208333333333333" bottom="0.61458333333333337" header="0.49212598499999999" footer="0.49212598499999999"/>
  <pageSetup paperSize="9" orientation="portrait" r:id="rId1"/>
  <headerFooter alignWithMargins="0">
    <oddHeader>&amp;L&amp;G&amp;R&amp;"Arial,Negrito"&amp;14LAUDO DE VISTORIA PRELIMINAR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6</xdr:col>
                    <xdr:colOff>266700</xdr:colOff>
                    <xdr:row>54</xdr:row>
                    <xdr:rowOff>47625</xdr:rowOff>
                  </from>
                  <to>
                    <xdr:col>6</xdr:col>
                    <xdr:colOff>581025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7</xdr:col>
                    <xdr:colOff>28575</xdr:colOff>
                    <xdr:row>54</xdr:row>
                    <xdr:rowOff>66675</xdr:rowOff>
                  </from>
                  <to>
                    <xdr:col>8</xdr:col>
                    <xdr:colOff>9525</xdr:colOff>
                    <xdr:row>55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9B9843-B410-46A4-96C8-FD050026499E}">
          <x14:formula1>
            <xm:f>Parametros!$A$2:$A$4</xm:f>
          </x14:formula1>
          <xm:sqref>F19:F29</xm:sqref>
        </x14:dataValidation>
        <x14:dataValidation type="list" allowBlank="1" showInputMessage="1" showErrorMessage="1" xr:uid="{96351D90-3428-42E7-B600-8C2DF358B1A9}">
          <x14:formula1>
            <xm:f>Parametros!$C$2:$C$3</xm:f>
          </x14:formula1>
          <xm:sqref>H19:H29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10"/>
  <sheetViews>
    <sheetView showWhiteSpace="0" view="pageLayout" topLeftCell="B13" zoomScaleNormal="100" workbookViewId="0">
      <selection activeCell="L28" sqref="L28:M28"/>
    </sheetView>
  </sheetViews>
  <sheetFormatPr defaultColWidth="7.42578125" defaultRowHeight="12.75"/>
  <cols>
    <col min="1" max="1" width="0.42578125" style="1" hidden="1" customWidth="1"/>
    <col min="2" max="2" width="5" style="1" customWidth="1"/>
    <col min="3" max="3" width="8.42578125" style="1" customWidth="1"/>
    <col min="4" max="4" width="8" style="1" customWidth="1"/>
    <col min="5" max="5" width="8.5703125" style="1" customWidth="1"/>
    <col min="6" max="6" width="7.42578125" style="1" customWidth="1"/>
    <col min="7" max="7" width="9.140625" style="1" customWidth="1"/>
    <col min="8" max="8" width="5.42578125" style="1" customWidth="1"/>
    <col min="9" max="9" width="6.7109375" style="1" customWidth="1"/>
    <col min="10" max="10" width="5.7109375" style="1" customWidth="1"/>
    <col min="11" max="11" width="8.28515625" style="1" customWidth="1"/>
    <col min="12" max="12" width="6.140625" style="1" customWidth="1"/>
    <col min="13" max="13" width="9.42578125" style="1" customWidth="1"/>
    <col min="14" max="14" width="8.7109375" style="1" customWidth="1"/>
    <col min="15" max="15" width="10.140625" style="1" customWidth="1"/>
    <col min="16" max="16384" width="7.42578125" style="1"/>
  </cols>
  <sheetData>
    <row r="1" spans="1:26" ht="18" customHeight="1">
      <c r="A1" s="69"/>
      <c r="B1" s="401" t="s">
        <v>54</v>
      </c>
      <c r="C1" s="244"/>
      <c r="D1" s="244">
        <f>'Plan 1 Preliminar'!C2</f>
        <v>0</v>
      </c>
      <c r="E1" s="244"/>
      <c r="F1" s="244"/>
      <c r="G1" s="244"/>
      <c r="H1" s="244"/>
      <c r="I1" s="244"/>
      <c r="J1" s="402"/>
      <c r="K1" s="101" t="s">
        <v>63</v>
      </c>
      <c r="L1" s="405">
        <f>'Plan 1 Preliminar'!I2</f>
        <v>0</v>
      </c>
      <c r="M1" s="406"/>
      <c r="N1" s="110" t="s">
        <v>61</v>
      </c>
      <c r="O1" s="111">
        <f>'Plan 1 Preliminar'!L2</f>
        <v>0</v>
      </c>
    </row>
    <row r="2" spans="1:26" ht="1.9" customHeight="1">
      <c r="A2" s="69"/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26" ht="18" customHeight="1">
      <c r="A3" s="70"/>
      <c r="B3" s="403" t="s">
        <v>55</v>
      </c>
      <c r="C3" s="404"/>
      <c r="D3" s="404">
        <f>'Plan 1 Preliminar'!C4</f>
        <v>0</v>
      </c>
      <c r="E3" s="404"/>
      <c r="F3" s="404"/>
      <c r="G3" s="404"/>
      <c r="H3" s="404"/>
      <c r="I3" s="407"/>
      <c r="J3" s="72" t="s">
        <v>64</v>
      </c>
      <c r="K3" s="71"/>
      <c r="L3" s="397">
        <f>'Plan 1 Preliminar'!J4</f>
        <v>0</v>
      </c>
      <c r="M3" s="397"/>
      <c r="N3" s="397"/>
      <c r="O3" s="400"/>
    </row>
    <row r="4" spans="1:26" ht="1.9" customHeight="1">
      <c r="A4" s="69"/>
      <c r="B4" s="23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8"/>
    </row>
    <row r="5" spans="1:26" ht="18" customHeight="1">
      <c r="A5" s="69"/>
      <c r="B5" s="396" t="s">
        <v>56</v>
      </c>
      <c r="C5" s="397"/>
      <c r="D5" s="397" t="str">
        <f>'Plan 1 Preliminar'!B6</f>
        <v>soja</v>
      </c>
      <c r="E5" s="397"/>
      <c r="F5" s="397"/>
      <c r="G5" s="397"/>
      <c r="H5" s="397"/>
      <c r="I5" s="398"/>
      <c r="J5" s="399" t="s">
        <v>65</v>
      </c>
      <c r="K5" s="397"/>
      <c r="L5" s="397">
        <f>'Plan 1 Preliminar'!J6</f>
        <v>0</v>
      </c>
      <c r="M5" s="397"/>
      <c r="N5" s="397"/>
      <c r="O5" s="400"/>
    </row>
    <row r="6" spans="1:26" ht="1.9" customHeight="1">
      <c r="A6" s="69"/>
      <c r="B6" s="236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8"/>
    </row>
    <row r="7" spans="1:26" ht="18" customHeight="1">
      <c r="A7" s="69"/>
      <c r="B7" s="396" t="s">
        <v>66</v>
      </c>
      <c r="C7" s="397"/>
      <c r="D7" s="397"/>
      <c r="E7" s="408">
        <f>'Plan 1 Preliminar'!C8</f>
        <v>0</v>
      </c>
      <c r="F7" s="409"/>
      <c r="G7" s="399" t="s">
        <v>67</v>
      </c>
      <c r="H7" s="397"/>
      <c r="I7" s="410">
        <f>E7</f>
        <v>0</v>
      </c>
      <c r="J7" s="410"/>
      <c r="K7" s="411"/>
      <c r="L7" s="412" t="s">
        <v>68</v>
      </c>
      <c r="M7" s="237"/>
      <c r="N7" s="410">
        <f>I7</f>
        <v>0</v>
      </c>
      <c r="O7" s="413"/>
    </row>
    <row r="8" spans="1:26" ht="1.9" customHeight="1">
      <c r="A8" s="69"/>
      <c r="B8" s="236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8"/>
    </row>
    <row r="9" spans="1:26" ht="18" customHeight="1">
      <c r="A9" s="69"/>
      <c r="B9" s="396" t="s">
        <v>69</v>
      </c>
      <c r="C9" s="397"/>
      <c r="D9" s="397"/>
      <c r="E9" s="397">
        <f>'Plan 1 Preliminar'!D10</f>
        <v>0</v>
      </c>
      <c r="F9" s="397"/>
      <c r="G9" s="397"/>
      <c r="H9" s="397"/>
      <c r="I9" s="398"/>
      <c r="J9" s="399" t="s">
        <v>70</v>
      </c>
      <c r="K9" s="397"/>
      <c r="L9" s="397"/>
      <c r="M9" s="397">
        <f>E9</f>
        <v>0</v>
      </c>
      <c r="N9" s="397"/>
      <c r="O9" s="400"/>
    </row>
    <row r="10" spans="1:26" ht="1.9" customHeight="1">
      <c r="A10" s="69"/>
      <c r="B10" s="236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8"/>
    </row>
    <row r="11" spans="1:26" ht="18" customHeight="1">
      <c r="A11" s="69"/>
      <c r="B11" s="422" t="s">
        <v>71</v>
      </c>
      <c r="C11" s="423"/>
      <c r="D11" s="423"/>
      <c r="E11" s="423"/>
      <c r="F11" s="423"/>
      <c r="G11" s="423">
        <f>'Plan 1 Preliminar'!F12</f>
        <v>0</v>
      </c>
      <c r="H11" s="423"/>
      <c r="I11" s="423"/>
      <c r="J11" s="423"/>
      <c r="K11" s="423"/>
      <c r="L11" s="423"/>
      <c r="M11" s="423"/>
      <c r="N11" s="423"/>
      <c r="O11" s="424"/>
    </row>
    <row r="12" spans="1:26" s="20" customFormat="1" ht="1.9" customHeight="1">
      <c r="A12" s="21"/>
      <c r="B12" s="236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69"/>
      <c r="B13" s="414" t="s">
        <v>72</v>
      </c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6"/>
    </row>
    <row r="14" spans="1:26" ht="1.9" customHeight="1">
      <c r="A14" s="69"/>
      <c r="B14" s="417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9"/>
    </row>
    <row r="15" spans="1:26" ht="15.6" customHeight="1">
      <c r="A15" s="69"/>
      <c r="B15" s="420" t="s">
        <v>73</v>
      </c>
      <c r="C15" s="421" t="s">
        <v>173</v>
      </c>
      <c r="D15" s="421" t="s">
        <v>116</v>
      </c>
      <c r="E15" s="421" t="s">
        <v>174</v>
      </c>
      <c r="F15" s="421" t="s">
        <v>175</v>
      </c>
      <c r="G15" s="180" t="s">
        <v>74</v>
      </c>
      <c r="H15" s="438" t="s">
        <v>75</v>
      </c>
      <c r="I15" s="438"/>
      <c r="J15" s="438" t="s">
        <v>76</v>
      </c>
      <c r="K15" s="438"/>
      <c r="L15" s="438"/>
      <c r="M15" s="421" t="s">
        <v>179</v>
      </c>
      <c r="N15" s="421" t="s">
        <v>77</v>
      </c>
      <c r="O15" s="439" t="s">
        <v>78</v>
      </c>
    </row>
    <row r="16" spans="1:26" ht="16.149999999999999" customHeight="1">
      <c r="A16" s="69"/>
      <c r="B16" s="420"/>
      <c r="C16" s="421"/>
      <c r="D16" s="421"/>
      <c r="E16" s="421"/>
      <c r="F16" s="421"/>
      <c r="G16" s="438" t="s">
        <v>176</v>
      </c>
      <c r="H16" s="440" t="s">
        <v>79</v>
      </c>
      <c r="I16" s="75" t="s">
        <v>80</v>
      </c>
      <c r="J16" s="438" t="s">
        <v>177</v>
      </c>
      <c r="K16" s="441" t="s">
        <v>178</v>
      </c>
      <c r="L16" s="75" t="s">
        <v>81</v>
      </c>
      <c r="M16" s="421"/>
      <c r="N16" s="421"/>
      <c r="O16" s="439"/>
    </row>
    <row r="17" spans="1:26" ht="33.6" customHeight="1">
      <c r="A17" s="69"/>
      <c r="B17" s="420"/>
      <c r="C17" s="421"/>
      <c r="D17" s="421"/>
      <c r="E17" s="421"/>
      <c r="F17" s="421"/>
      <c r="G17" s="438"/>
      <c r="H17" s="440"/>
      <c r="I17" s="75" t="s">
        <v>82</v>
      </c>
      <c r="J17" s="438"/>
      <c r="K17" s="441"/>
      <c r="L17" s="74" t="s">
        <v>83</v>
      </c>
      <c r="M17" s="421"/>
      <c r="N17" s="421"/>
      <c r="O17" s="439"/>
    </row>
    <row r="18" spans="1:26" ht="15.6" customHeight="1">
      <c r="A18" s="69"/>
      <c r="B18" s="420"/>
      <c r="C18" s="421"/>
      <c r="D18" s="421"/>
      <c r="E18" s="421"/>
      <c r="F18" s="421"/>
      <c r="G18" s="438"/>
      <c r="H18" s="74" t="s">
        <v>84</v>
      </c>
      <c r="I18" s="75" t="s">
        <v>85</v>
      </c>
      <c r="J18" s="438"/>
      <c r="K18" s="73" t="s">
        <v>86</v>
      </c>
      <c r="L18" s="75" t="s">
        <v>87</v>
      </c>
      <c r="M18" s="75" t="s">
        <v>88</v>
      </c>
      <c r="N18" s="421"/>
      <c r="O18" s="439"/>
    </row>
    <row r="19" spans="1:26" ht="18.600000000000001" customHeight="1">
      <c r="A19" s="69"/>
      <c r="B19" s="154">
        <f>'Plan 1 Preliminar'!A19</f>
        <v>0</v>
      </c>
      <c r="C19" s="155"/>
      <c r="D19" s="156">
        <f>'Plan 1 Preliminar'!B19</f>
        <v>0</v>
      </c>
      <c r="E19" s="157" t="str">
        <f>IF('Plan 1 Preliminar'!D19&lt;&gt;"",'Plan 1 Preliminar'!D19,"")</f>
        <v/>
      </c>
      <c r="F19" s="158"/>
      <c r="G19" s="159"/>
      <c r="H19" s="160"/>
      <c r="I19" s="161">
        <f>G19*H19</f>
        <v>0</v>
      </c>
      <c r="J19" s="191"/>
      <c r="K19" s="192"/>
      <c r="L19" s="161">
        <f>(G19-I19)*K19</f>
        <v>0</v>
      </c>
      <c r="M19" s="161">
        <f>G19-I19-L19</f>
        <v>0</v>
      </c>
      <c r="N19" s="158"/>
      <c r="O19" s="163" t="e">
        <f>M19/60/F19</f>
        <v>#DIV/0!</v>
      </c>
    </row>
    <row r="20" spans="1:26" ht="18.600000000000001" customHeight="1">
      <c r="A20" s="69"/>
      <c r="B20" s="154">
        <f>'Plan 1 Preliminar'!A20</f>
        <v>0</v>
      </c>
      <c r="C20" s="155"/>
      <c r="D20" s="156">
        <f>'Plan 1 Preliminar'!B20</f>
        <v>0</v>
      </c>
      <c r="E20" s="157" t="str">
        <f>IF('Plan 1 Preliminar'!D20&lt;&gt;"",'Plan 1 Preliminar'!D20,"")</f>
        <v/>
      </c>
      <c r="F20" s="158"/>
      <c r="G20" s="159"/>
      <c r="H20" s="160"/>
      <c r="I20" s="161">
        <f t="shared" ref="I20:I26" si="0">G20*H20</f>
        <v>0</v>
      </c>
      <c r="J20" s="162"/>
      <c r="K20" s="160"/>
      <c r="L20" s="161">
        <f t="shared" ref="L20:L26" si="1">(G20-I20)*K20</f>
        <v>0</v>
      </c>
      <c r="M20" s="161">
        <f t="shared" ref="M20:M26" si="2">G20-I20-L20</f>
        <v>0</v>
      </c>
      <c r="N20" s="158"/>
      <c r="O20" s="163" t="e">
        <f t="shared" ref="O20:O26" si="3">M20/60/F20</f>
        <v>#DIV/0!</v>
      </c>
    </row>
    <row r="21" spans="1:26" ht="18.600000000000001" customHeight="1">
      <c r="A21" s="69"/>
      <c r="B21" s="154">
        <f>'Plan 1 Preliminar'!A21</f>
        <v>0</v>
      </c>
      <c r="C21" s="155"/>
      <c r="D21" s="156">
        <f>'Plan 1 Preliminar'!B21</f>
        <v>0</v>
      </c>
      <c r="E21" s="157" t="str">
        <f>IF('Plan 1 Preliminar'!D21&lt;&gt;"",'Plan 1 Preliminar'!D21,"")</f>
        <v/>
      </c>
      <c r="F21" s="158"/>
      <c r="G21" s="159"/>
      <c r="H21" s="160"/>
      <c r="I21" s="161">
        <f t="shared" si="0"/>
        <v>0</v>
      </c>
      <c r="J21" s="162"/>
      <c r="K21" s="160"/>
      <c r="L21" s="161">
        <f t="shared" si="1"/>
        <v>0</v>
      </c>
      <c r="M21" s="161">
        <f t="shared" si="2"/>
        <v>0</v>
      </c>
      <c r="N21" s="158"/>
      <c r="O21" s="163" t="e">
        <f t="shared" si="3"/>
        <v>#DIV/0!</v>
      </c>
    </row>
    <row r="22" spans="1:26" ht="18.600000000000001" customHeight="1">
      <c r="A22" s="69"/>
      <c r="B22" s="154">
        <f>'Plan 1 Preliminar'!A22</f>
        <v>0</v>
      </c>
      <c r="C22" s="155"/>
      <c r="D22" s="156">
        <f>'Plan 1 Preliminar'!B22</f>
        <v>0</v>
      </c>
      <c r="E22" s="157" t="str">
        <f>IF('Plan 1 Preliminar'!D22&lt;&gt;"",'Plan 1 Preliminar'!D22,"")</f>
        <v/>
      </c>
      <c r="F22" s="158"/>
      <c r="G22" s="159"/>
      <c r="H22" s="160"/>
      <c r="I22" s="161">
        <f t="shared" si="0"/>
        <v>0</v>
      </c>
      <c r="J22" s="162"/>
      <c r="K22" s="160"/>
      <c r="L22" s="161">
        <f t="shared" si="1"/>
        <v>0</v>
      </c>
      <c r="M22" s="161">
        <f t="shared" si="2"/>
        <v>0</v>
      </c>
      <c r="N22" s="158"/>
      <c r="O22" s="163" t="e">
        <f t="shared" si="3"/>
        <v>#DIV/0!</v>
      </c>
    </row>
    <row r="23" spans="1:26" ht="18.600000000000001" customHeight="1">
      <c r="A23" s="69"/>
      <c r="B23" s="154">
        <f>'Plan 1 Preliminar'!A23</f>
        <v>0</v>
      </c>
      <c r="C23" s="155"/>
      <c r="D23" s="156">
        <f>'Plan 1 Preliminar'!B23</f>
        <v>0</v>
      </c>
      <c r="E23" s="157" t="str">
        <f>IF('Plan 1 Preliminar'!D23&lt;&gt;"",'Plan 1 Preliminar'!D23,"")</f>
        <v/>
      </c>
      <c r="F23" s="158"/>
      <c r="G23" s="159"/>
      <c r="H23" s="160"/>
      <c r="I23" s="161">
        <f t="shared" si="0"/>
        <v>0</v>
      </c>
      <c r="J23" s="162"/>
      <c r="K23" s="160"/>
      <c r="L23" s="161">
        <f t="shared" si="1"/>
        <v>0</v>
      </c>
      <c r="M23" s="161">
        <f t="shared" si="2"/>
        <v>0</v>
      </c>
      <c r="N23" s="158"/>
      <c r="O23" s="163" t="e">
        <f t="shared" si="3"/>
        <v>#DIV/0!</v>
      </c>
    </row>
    <row r="24" spans="1:26" ht="18.600000000000001" customHeight="1">
      <c r="A24" s="69"/>
      <c r="B24" s="154">
        <f>'Plan 1 Preliminar'!A24</f>
        <v>0</v>
      </c>
      <c r="C24" s="155"/>
      <c r="D24" s="156">
        <f>'Plan 1 Preliminar'!B24</f>
        <v>0</v>
      </c>
      <c r="E24" s="157" t="str">
        <f>IF('Plan 1 Preliminar'!D24&lt;&gt;"",'Plan 1 Preliminar'!D24,"")</f>
        <v/>
      </c>
      <c r="F24" s="158"/>
      <c r="G24" s="159"/>
      <c r="H24" s="160"/>
      <c r="I24" s="161">
        <f t="shared" si="0"/>
        <v>0</v>
      </c>
      <c r="J24" s="162"/>
      <c r="K24" s="160"/>
      <c r="L24" s="161">
        <f t="shared" si="1"/>
        <v>0</v>
      </c>
      <c r="M24" s="161">
        <f t="shared" si="2"/>
        <v>0</v>
      </c>
      <c r="N24" s="158"/>
      <c r="O24" s="163" t="e">
        <f t="shared" si="3"/>
        <v>#DIV/0!</v>
      </c>
    </row>
    <row r="25" spans="1:26" ht="18.600000000000001" customHeight="1">
      <c r="A25" s="69"/>
      <c r="B25" s="154">
        <f>'Plan 1 Preliminar'!A25</f>
        <v>0</v>
      </c>
      <c r="C25" s="155"/>
      <c r="D25" s="156">
        <f>'Plan 1 Preliminar'!B25</f>
        <v>0</v>
      </c>
      <c r="E25" s="157" t="str">
        <f>IF('Plan 1 Preliminar'!D25&lt;&gt;"",'Plan 1 Preliminar'!D25,"")</f>
        <v/>
      </c>
      <c r="F25" s="158"/>
      <c r="G25" s="159"/>
      <c r="H25" s="160"/>
      <c r="I25" s="161">
        <f t="shared" si="0"/>
        <v>0</v>
      </c>
      <c r="J25" s="162"/>
      <c r="K25" s="160"/>
      <c r="L25" s="161">
        <f t="shared" si="1"/>
        <v>0</v>
      </c>
      <c r="M25" s="161">
        <f t="shared" si="2"/>
        <v>0</v>
      </c>
      <c r="N25" s="158"/>
      <c r="O25" s="163" t="e">
        <f t="shared" si="3"/>
        <v>#DIV/0!</v>
      </c>
    </row>
    <row r="26" spans="1:26" ht="18.600000000000001" customHeight="1" thickBot="1">
      <c r="A26" s="69"/>
      <c r="B26" s="154">
        <f>'Plan 1 Preliminar'!A26</f>
        <v>0</v>
      </c>
      <c r="C26" s="155"/>
      <c r="D26" s="156">
        <f>'Plan 1 Preliminar'!B26</f>
        <v>0</v>
      </c>
      <c r="E26" s="157" t="str">
        <f>IF('Plan 1 Preliminar'!D26&lt;&gt;"",'Plan 1 Preliminar'!D26,"")</f>
        <v/>
      </c>
      <c r="F26" s="158"/>
      <c r="G26" s="159"/>
      <c r="H26" s="160"/>
      <c r="I26" s="161">
        <f t="shared" si="0"/>
        <v>0</v>
      </c>
      <c r="J26" s="162"/>
      <c r="K26" s="160"/>
      <c r="L26" s="161">
        <f t="shared" si="1"/>
        <v>0</v>
      </c>
      <c r="M26" s="161">
        <f t="shared" si="2"/>
        <v>0</v>
      </c>
      <c r="N26" s="164"/>
      <c r="O26" s="163" t="e">
        <f t="shared" si="3"/>
        <v>#DIV/0!</v>
      </c>
    </row>
    <row r="27" spans="1:26" ht="13.9" customHeight="1" thickBot="1">
      <c r="A27" s="69"/>
      <c r="B27" s="425" t="s">
        <v>89</v>
      </c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26"/>
      <c r="N27" s="426"/>
      <c r="O27" s="427"/>
    </row>
    <row r="28" spans="1:26" ht="15" customHeight="1" thickBot="1">
      <c r="A28" s="69"/>
      <c r="B28" s="380" t="s">
        <v>165</v>
      </c>
      <c r="C28" s="381"/>
      <c r="D28" s="381"/>
      <c r="E28" s="381"/>
      <c r="F28" s="381"/>
      <c r="G28" s="381"/>
      <c r="H28" s="381"/>
      <c r="I28" s="381"/>
      <c r="J28" s="382"/>
      <c r="K28" s="382"/>
      <c r="L28" s="382"/>
      <c r="M28" s="382"/>
      <c r="N28" s="165"/>
      <c r="O28" s="166"/>
    </row>
    <row r="29" spans="1:26" ht="15" customHeight="1">
      <c r="A29" s="69"/>
      <c r="B29" s="428" t="s">
        <v>90</v>
      </c>
      <c r="C29" s="429"/>
      <c r="D29" s="430" t="s">
        <v>91</v>
      </c>
      <c r="E29" s="431"/>
      <c r="F29" s="431"/>
      <c r="G29" s="431"/>
      <c r="H29" s="431"/>
      <c r="I29" s="431"/>
      <c r="J29" s="431"/>
      <c r="K29" s="431"/>
      <c r="L29" s="431"/>
      <c r="M29" s="429"/>
      <c r="N29" s="432" t="s">
        <v>92</v>
      </c>
      <c r="O29" s="433"/>
    </row>
    <row r="30" spans="1:26" ht="18.600000000000001" customHeight="1">
      <c r="A30" s="69"/>
      <c r="B30" s="434"/>
      <c r="C30" s="435"/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6">
        <v>0.1</v>
      </c>
      <c r="O30" s="437"/>
    </row>
    <row r="31" spans="1:26" ht="18.600000000000001" customHeight="1">
      <c r="B31" s="434"/>
      <c r="C31" s="435"/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6"/>
      <c r="O31" s="437"/>
    </row>
    <row r="32" spans="1:26" s="76" customFormat="1" ht="18.600000000000001" customHeight="1" thickBot="1">
      <c r="B32" s="445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36"/>
      <c r="O32" s="43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69"/>
      <c r="B33" s="383" t="s">
        <v>166</v>
      </c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165"/>
      <c r="O33" s="166"/>
    </row>
    <row r="34" spans="1:26" ht="15" customHeight="1">
      <c r="A34" s="69"/>
      <c r="B34" s="77" t="s">
        <v>93</v>
      </c>
      <c r="C34" s="78" t="s">
        <v>3</v>
      </c>
      <c r="D34" s="78" t="s">
        <v>93</v>
      </c>
      <c r="E34" s="78" t="s">
        <v>3</v>
      </c>
      <c r="F34" s="78" t="s">
        <v>93</v>
      </c>
      <c r="G34" s="78" t="s">
        <v>3</v>
      </c>
      <c r="H34" s="78" t="s">
        <v>93</v>
      </c>
      <c r="I34" s="78" t="s">
        <v>3</v>
      </c>
      <c r="J34" s="78" t="s">
        <v>93</v>
      </c>
      <c r="K34" s="78" t="s">
        <v>3</v>
      </c>
      <c r="L34" s="78" t="s">
        <v>93</v>
      </c>
      <c r="M34" s="78" t="s">
        <v>3</v>
      </c>
      <c r="N34" s="78" t="s">
        <v>93</v>
      </c>
      <c r="O34" s="78" t="s">
        <v>3</v>
      </c>
    </row>
    <row r="35" spans="1:26" ht="17.45" customHeight="1" thickBot="1">
      <c r="A35" s="69"/>
      <c r="B35" s="79"/>
      <c r="C35" s="193"/>
      <c r="D35" s="80"/>
      <c r="E35" s="193"/>
      <c r="F35" s="80"/>
      <c r="G35" s="193"/>
      <c r="H35" s="80"/>
      <c r="I35" s="193"/>
      <c r="J35" s="80"/>
      <c r="K35" s="193"/>
      <c r="L35" s="80"/>
      <c r="M35" s="193"/>
      <c r="N35" s="80"/>
      <c r="O35" s="194"/>
    </row>
    <row r="36" spans="1:26" s="76" customFormat="1" ht="15" customHeight="1" thickBot="1">
      <c r="A36" s="81"/>
      <c r="B36" s="442" t="s">
        <v>94</v>
      </c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600000000000001" customHeight="1">
      <c r="A37" s="69"/>
      <c r="B37" s="387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389"/>
    </row>
    <row r="38" spans="1:26" ht="18.600000000000001" customHeight="1">
      <c r="A38" s="69"/>
      <c r="B38" s="390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2"/>
    </row>
    <row r="39" spans="1:26" ht="18.600000000000001" customHeight="1">
      <c r="A39" s="69"/>
      <c r="B39" s="390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2"/>
    </row>
    <row r="40" spans="1:26" ht="18.600000000000001" customHeight="1">
      <c r="A40" s="69"/>
      <c r="B40" s="390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</row>
    <row r="41" spans="1:26" ht="18.600000000000001" customHeight="1">
      <c r="A41" s="69"/>
      <c r="B41" s="390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</row>
    <row r="42" spans="1:26" ht="18.600000000000001" customHeight="1">
      <c r="A42" s="69"/>
      <c r="B42" s="390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2"/>
    </row>
    <row r="43" spans="1:26" ht="18.600000000000001" customHeight="1">
      <c r="A43" s="69"/>
      <c r="B43" s="390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2"/>
    </row>
    <row r="44" spans="1:26" ht="18.600000000000001" customHeight="1" thickBot="1">
      <c r="A44" s="69"/>
      <c r="B44" s="393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5"/>
    </row>
    <row r="45" spans="1:26" ht="25.15" customHeight="1" thickBot="1">
      <c r="A45" s="69"/>
      <c r="B45" s="460" t="s">
        <v>95</v>
      </c>
      <c r="C45" s="461"/>
      <c r="D45" s="461"/>
      <c r="E45" s="461"/>
      <c r="F45" s="461"/>
      <c r="G45" s="461"/>
      <c r="H45" s="461"/>
      <c r="I45" s="461"/>
      <c r="J45" s="461"/>
      <c r="K45" s="461"/>
      <c r="L45" s="461"/>
      <c r="M45" s="461"/>
      <c r="N45" s="461"/>
      <c r="O45" s="462"/>
    </row>
    <row r="46" spans="1:26" ht="18" customHeight="1">
      <c r="A46" s="69"/>
      <c r="B46" s="456" t="s">
        <v>96</v>
      </c>
      <c r="C46" s="457"/>
      <c r="D46" s="463"/>
      <c r="E46" s="463"/>
      <c r="F46" s="463"/>
      <c r="G46" s="463"/>
      <c r="H46" s="463"/>
      <c r="I46" s="463"/>
      <c r="J46" s="463"/>
      <c r="K46" s="464"/>
      <c r="L46" s="82" t="s">
        <v>97</v>
      </c>
      <c r="M46" s="465"/>
      <c r="N46" s="463"/>
      <c r="O46" s="466"/>
    </row>
    <row r="47" spans="1:26" ht="25.15" customHeight="1">
      <c r="A47" s="69"/>
      <c r="B47" s="83"/>
      <c r="C47" s="35"/>
      <c r="D47" s="35"/>
      <c r="E47" s="35"/>
      <c r="F47" s="35"/>
      <c r="G47" s="35"/>
      <c r="H47" s="84"/>
      <c r="I47" s="50"/>
      <c r="J47" s="35"/>
      <c r="K47" s="35"/>
      <c r="L47" s="35"/>
      <c r="M47" s="35"/>
      <c r="N47" s="35"/>
      <c r="O47" s="85"/>
    </row>
    <row r="48" spans="1:26" s="20" customFormat="1" ht="8.4499999999999993" customHeight="1">
      <c r="A48" s="21"/>
      <c r="B48" s="447" t="s">
        <v>98</v>
      </c>
      <c r="C48" s="448"/>
      <c r="D48" s="448"/>
      <c r="E48" s="448"/>
      <c r="F48" s="448"/>
      <c r="G48" s="448"/>
      <c r="H48" s="449"/>
      <c r="I48" s="450" t="s">
        <v>99</v>
      </c>
      <c r="J48" s="448"/>
      <c r="K48" s="448"/>
      <c r="L48" s="448"/>
      <c r="M48" s="448"/>
      <c r="N48" s="448"/>
      <c r="O48" s="45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15" ht="16.899999999999999" customHeight="1" thickBot="1">
      <c r="A49" s="69"/>
      <c r="B49" s="452" t="s">
        <v>100</v>
      </c>
      <c r="C49" s="453"/>
      <c r="D49" s="453"/>
      <c r="E49" s="453"/>
      <c r="F49" s="453"/>
      <c r="G49" s="453"/>
      <c r="H49" s="454"/>
      <c r="I49" s="183" t="s">
        <v>100</v>
      </c>
      <c r="J49" s="453">
        <f>D1</f>
        <v>0</v>
      </c>
      <c r="K49" s="453"/>
      <c r="L49" s="453"/>
      <c r="M49" s="453"/>
      <c r="N49" s="453"/>
      <c r="O49" s="455"/>
    </row>
    <row r="50" spans="1:15" ht="16.149999999999999" customHeight="1">
      <c r="A50" s="69"/>
      <c r="B50" s="456" t="s">
        <v>101</v>
      </c>
      <c r="C50" s="457"/>
      <c r="D50" s="457"/>
      <c r="E50" s="457"/>
      <c r="F50" s="457"/>
      <c r="G50" s="457"/>
      <c r="H50" s="458"/>
      <c r="I50" s="82" t="s">
        <v>14</v>
      </c>
      <c r="J50" s="457"/>
      <c r="K50" s="457"/>
      <c r="L50" s="457"/>
      <c r="M50" s="457"/>
      <c r="N50" s="457"/>
      <c r="O50" s="459"/>
    </row>
    <row r="51" spans="1:15" ht="2.4500000000000002" customHeight="1" thickBot="1">
      <c r="B51" s="479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1"/>
    </row>
    <row r="52" spans="1:15" ht="17.45" customHeight="1" thickBot="1">
      <c r="B52" s="482" t="s">
        <v>102</v>
      </c>
      <c r="C52" s="483"/>
      <c r="D52" s="483"/>
      <c r="E52" s="483"/>
      <c r="F52" s="483"/>
      <c r="G52" s="483"/>
      <c r="H52" s="483"/>
      <c r="I52" s="483"/>
      <c r="J52" s="484"/>
      <c r="K52" s="484"/>
      <c r="L52" s="86"/>
      <c r="M52" s="87"/>
      <c r="N52" s="87"/>
      <c r="O52" s="88"/>
    </row>
    <row r="53" spans="1:15" ht="1.9" customHeight="1">
      <c r="B53" s="485"/>
      <c r="C53" s="486"/>
      <c r="D53" s="486"/>
      <c r="E53" s="486"/>
      <c r="F53" s="486"/>
      <c r="G53" s="486"/>
      <c r="H53" s="486"/>
      <c r="I53" s="486"/>
      <c r="J53" s="486"/>
      <c r="K53" s="486"/>
      <c r="L53" s="486"/>
      <c r="M53" s="486"/>
      <c r="N53" s="486"/>
      <c r="O53" s="487"/>
    </row>
    <row r="54" spans="1:15" ht="17.45" customHeight="1" thickBot="1">
      <c r="B54" s="384" t="s">
        <v>23</v>
      </c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6"/>
    </row>
    <row r="55" spans="1:15" ht="17.45" customHeight="1" thickBot="1">
      <c r="B55" s="467"/>
      <c r="C55" s="468"/>
      <c r="D55" s="468"/>
      <c r="E55" s="468"/>
      <c r="F55" s="468"/>
      <c r="G55" s="468"/>
      <c r="H55" s="468"/>
      <c r="I55" s="468"/>
      <c r="J55" s="468"/>
      <c r="K55" s="468"/>
      <c r="L55" s="468"/>
      <c r="M55" s="468"/>
      <c r="N55" s="468"/>
      <c r="O55" s="469"/>
    </row>
    <row r="56" spans="1:15" ht="17.45" customHeight="1" thickBot="1">
      <c r="B56" s="182" t="s">
        <v>103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40"/>
      <c r="N56" s="40"/>
      <c r="O56" s="184"/>
    </row>
    <row r="57" spans="1:15" ht="17.45" customHeight="1" thickBot="1">
      <c r="B57" s="467"/>
      <c r="C57" s="468"/>
      <c r="D57" s="468"/>
      <c r="E57" s="468"/>
      <c r="F57" s="468"/>
      <c r="G57" s="468"/>
      <c r="H57" s="468"/>
      <c r="I57" s="468"/>
      <c r="J57" s="468"/>
      <c r="K57" s="468"/>
      <c r="L57" s="468"/>
      <c r="M57" s="468"/>
      <c r="N57" s="468"/>
      <c r="O57" s="469"/>
    </row>
    <row r="58" spans="1:15" ht="17.45" customHeight="1" thickBot="1">
      <c r="B58" s="467"/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68"/>
      <c r="O58" s="469"/>
    </row>
    <row r="59" spans="1:15" ht="17.45" customHeight="1" thickBot="1">
      <c r="B59" s="470"/>
      <c r="C59" s="471"/>
      <c r="D59" s="471"/>
      <c r="E59" s="471"/>
      <c r="F59" s="471"/>
      <c r="G59" s="471"/>
      <c r="H59" s="471"/>
      <c r="I59" s="471"/>
      <c r="J59" s="471"/>
      <c r="K59" s="471"/>
      <c r="L59" s="471"/>
      <c r="M59" s="471"/>
      <c r="N59" s="471"/>
      <c r="O59" s="472"/>
    </row>
    <row r="60" spans="1:15">
      <c r="B60" s="473" t="s">
        <v>19</v>
      </c>
      <c r="C60" s="474"/>
      <c r="D60" s="474"/>
      <c r="E60" s="474"/>
      <c r="F60" s="474"/>
      <c r="G60" s="474"/>
      <c r="H60" s="474"/>
      <c r="I60" s="474"/>
      <c r="J60" s="474"/>
      <c r="K60" s="475"/>
      <c r="L60" s="476" t="s">
        <v>31</v>
      </c>
      <c r="M60" s="477"/>
      <c r="N60" s="477"/>
      <c r="O60" s="478"/>
    </row>
    <row r="61" spans="1:15">
      <c r="B61" s="185"/>
      <c r="C61" s="186"/>
      <c r="D61" s="186"/>
      <c r="E61" s="186"/>
      <c r="F61" s="186"/>
      <c r="G61" s="186"/>
      <c r="H61" s="186"/>
      <c r="I61" s="186"/>
      <c r="J61" s="186"/>
      <c r="K61" s="89"/>
      <c r="L61" s="496">
        <v>1</v>
      </c>
      <c r="M61" s="490" t="s">
        <v>104</v>
      </c>
      <c r="N61" s="491"/>
      <c r="O61" s="492"/>
    </row>
    <row r="62" spans="1:15">
      <c r="B62" s="185"/>
      <c r="C62" s="186"/>
      <c r="D62" s="186"/>
      <c r="E62" s="186"/>
      <c r="F62" s="186"/>
      <c r="G62" s="186"/>
      <c r="H62" s="186"/>
      <c r="I62" s="186"/>
      <c r="J62" s="186"/>
      <c r="K62" s="89"/>
      <c r="L62" s="497"/>
      <c r="M62" s="493" t="s">
        <v>105</v>
      </c>
      <c r="N62" s="494"/>
      <c r="O62" s="495"/>
    </row>
    <row r="63" spans="1:15">
      <c r="B63" s="185"/>
      <c r="C63" s="186"/>
      <c r="D63" s="186"/>
      <c r="E63" s="186"/>
      <c r="F63" s="186"/>
      <c r="G63" s="186"/>
      <c r="H63" s="186"/>
      <c r="I63" s="186"/>
      <c r="J63" s="186"/>
      <c r="K63" s="89"/>
      <c r="L63" s="488">
        <v>2</v>
      </c>
      <c r="M63" s="490" t="s">
        <v>106</v>
      </c>
      <c r="N63" s="491"/>
      <c r="O63" s="492"/>
    </row>
    <row r="64" spans="1:15">
      <c r="B64" s="185"/>
      <c r="C64" s="186"/>
      <c r="D64" s="186"/>
      <c r="E64" s="186"/>
      <c r="F64" s="186"/>
      <c r="G64" s="186"/>
      <c r="H64" s="186"/>
      <c r="I64" s="186"/>
      <c r="J64" s="186"/>
      <c r="K64" s="89"/>
      <c r="L64" s="489"/>
      <c r="M64" s="493" t="s">
        <v>105</v>
      </c>
      <c r="N64" s="494"/>
      <c r="O64" s="495"/>
    </row>
    <row r="65" spans="2:15">
      <c r="B65" s="185"/>
      <c r="C65" s="186"/>
      <c r="D65" s="186"/>
      <c r="E65" s="186"/>
      <c r="F65" s="186"/>
      <c r="G65" s="186"/>
      <c r="H65" s="186"/>
      <c r="I65" s="186"/>
      <c r="J65" s="186"/>
      <c r="K65" s="89"/>
      <c r="L65" s="488">
        <v>3</v>
      </c>
      <c r="M65" s="490" t="s">
        <v>106</v>
      </c>
      <c r="N65" s="491"/>
      <c r="O65" s="492"/>
    </row>
    <row r="66" spans="2:15">
      <c r="B66" s="185"/>
      <c r="C66" s="186"/>
      <c r="D66" s="186"/>
      <c r="E66" s="186"/>
      <c r="F66" s="186"/>
      <c r="G66" s="186"/>
      <c r="H66" s="186"/>
      <c r="I66" s="186"/>
      <c r="J66" s="186"/>
      <c r="K66" s="89"/>
      <c r="L66" s="489"/>
      <c r="M66" s="493" t="s">
        <v>105</v>
      </c>
      <c r="N66" s="494"/>
      <c r="O66" s="495"/>
    </row>
    <row r="67" spans="2:15">
      <c r="B67" s="185"/>
      <c r="C67" s="186"/>
      <c r="D67" s="186"/>
      <c r="E67" s="186"/>
      <c r="F67" s="186"/>
      <c r="G67" s="186"/>
      <c r="H67" s="186"/>
      <c r="I67" s="186"/>
      <c r="J67" s="186"/>
      <c r="K67" s="89"/>
      <c r="L67" s="488">
        <v>4</v>
      </c>
      <c r="M67" s="490" t="s">
        <v>106</v>
      </c>
      <c r="N67" s="491"/>
      <c r="O67" s="492"/>
    </row>
    <row r="68" spans="2:15">
      <c r="B68" s="185"/>
      <c r="C68" s="186"/>
      <c r="D68" s="186"/>
      <c r="E68" s="186"/>
      <c r="F68" s="186"/>
      <c r="G68" s="186"/>
      <c r="H68" s="186"/>
      <c r="I68" s="186"/>
      <c r="J68" s="186"/>
      <c r="K68" s="89"/>
      <c r="L68" s="489"/>
      <c r="M68" s="493" t="s">
        <v>105</v>
      </c>
      <c r="N68" s="494"/>
      <c r="O68" s="495"/>
    </row>
    <row r="69" spans="2:15">
      <c r="B69" s="185" t="s">
        <v>107</v>
      </c>
      <c r="C69" s="186"/>
      <c r="D69" s="186"/>
      <c r="E69" s="186"/>
      <c r="F69" s="186"/>
      <c r="G69" s="186"/>
      <c r="H69" s="186"/>
      <c r="I69" s="186"/>
      <c r="J69" s="186"/>
      <c r="K69" s="89"/>
      <c r="L69" s="488">
        <v>5</v>
      </c>
      <c r="M69" s="490" t="s">
        <v>106</v>
      </c>
      <c r="N69" s="491"/>
      <c r="O69" s="492"/>
    </row>
    <row r="70" spans="2:15">
      <c r="B70" s="185" t="s">
        <v>108</v>
      </c>
      <c r="C70" s="186"/>
      <c r="D70" s="186"/>
      <c r="E70" s="186"/>
      <c r="F70" s="186"/>
      <c r="G70" s="186"/>
      <c r="H70" s="186"/>
      <c r="I70" s="186"/>
      <c r="J70" s="186"/>
      <c r="K70" s="89"/>
      <c r="L70" s="489"/>
      <c r="M70" s="493" t="s">
        <v>105</v>
      </c>
      <c r="N70" s="494"/>
      <c r="O70" s="495"/>
    </row>
    <row r="71" spans="2:15">
      <c r="B71" s="185"/>
      <c r="C71" s="186"/>
      <c r="D71" s="186"/>
      <c r="E71" s="186"/>
      <c r="F71" s="186"/>
      <c r="G71" s="186"/>
      <c r="H71" s="186"/>
      <c r="I71" s="186"/>
      <c r="J71" s="186"/>
      <c r="K71" s="89"/>
      <c r="L71" s="488">
        <v>6</v>
      </c>
      <c r="M71" s="490" t="s">
        <v>106</v>
      </c>
      <c r="N71" s="491"/>
      <c r="O71" s="492"/>
    </row>
    <row r="72" spans="2:15">
      <c r="B72" s="185"/>
      <c r="C72" s="186"/>
      <c r="D72" s="186"/>
      <c r="E72" s="186"/>
      <c r="F72" s="186"/>
      <c r="G72" s="186"/>
      <c r="H72" s="186"/>
      <c r="I72" s="186"/>
      <c r="J72" s="186"/>
      <c r="K72" s="89"/>
      <c r="L72" s="489"/>
      <c r="M72" s="493" t="s">
        <v>105</v>
      </c>
      <c r="N72" s="494"/>
      <c r="O72" s="495"/>
    </row>
    <row r="73" spans="2:15">
      <c r="B73" s="185"/>
      <c r="C73" s="186"/>
      <c r="D73" s="186"/>
      <c r="E73" s="186"/>
      <c r="F73" s="186"/>
      <c r="G73" s="186"/>
      <c r="H73" s="186"/>
      <c r="I73" s="186"/>
      <c r="J73" s="186"/>
      <c r="K73" s="89"/>
      <c r="L73" s="488">
        <v>7</v>
      </c>
      <c r="M73" s="490" t="s">
        <v>106</v>
      </c>
      <c r="N73" s="491"/>
      <c r="O73" s="492"/>
    </row>
    <row r="74" spans="2:15">
      <c r="B74" s="185"/>
      <c r="C74" s="186"/>
      <c r="D74" s="186"/>
      <c r="E74" s="186"/>
      <c r="F74" s="186"/>
      <c r="G74" s="186"/>
      <c r="H74" s="186"/>
      <c r="I74" s="186"/>
      <c r="J74" s="186"/>
      <c r="K74" s="89"/>
      <c r="L74" s="489"/>
      <c r="M74" s="493" t="s">
        <v>105</v>
      </c>
      <c r="N74" s="494"/>
      <c r="O74" s="495"/>
    </row>
    <row r="75" spans="2:15">
      <c r="B75" s="185"/>
      <c r="C75" s="186"/>
      <c r="D75" s="186"/>
      <c r="E75" s="186"/>
      <c r="F75" s="186"/>
      <c r="G75" s="186"/>
      <c r="H75" s="186"/>
      <c r="I75" s="186"/>
      <c r="J75" s="186"/>
      <c r="K75" s="89"/>
      <c r="L75" s="488">
        <v>8</v>
      </c>
      <c r="M75" s="490" t="s">
        <v>106</v>
      </c>
      <c r="N75" s="491"/>
      <c r="O75" s="492"/>
    </row>
    <row r="76" spans="2:15">
      <c r="B76" s="185"/>
      <c r="C76" s="186"/>
      <c r="D76" s="186"/>
      <c r="E76" s="186"/>
      <c r="F76" s="186"/>
      <c r="G76" s="186"/>
      <c r="H76" s="186"/>
      <c r="I76" s="186"/>
      <c r="J76" s="186"/>
      <c r="K76" s="89"/>
      <c r="L76" s="489"/>
      <c r="M76" s="493" t="s">
        <v>105</v>
      </c>
      <c r="N76" s="494"/>
      <c r="O76" s="495"/>
    </row>
    <row r="77" spans="2:15">
      <c r="B77" s="185"/>
      <c r="C77" s="186"/>
      <c r="D77" s="186"/>
      <c r="E77" s="186"/>
      <c r="F77" s="186"/>
      <c r="G77" s="186"/>
      <c r="H77" s="186"/>
      <c r="I77" s="186"/>
      <c r="J77" s="186"/>
      <c r="K77" s="89"/>
      <c r="L77" s="488">
        <v>9</v>
      </c>
      <c r="M77" s="490" t="s">
        <v>106</v>
      </c>
      <c r="N77" s="491"/>
      <c r="O77" s="492"/>
    </row>
    <row r="78" spans="2:15">
      <c r="B78" s="185"/>
      <c r="C78" s="186"/>
      <c r="D78" s="186"/>
      <c r="E78" s="186"/>
      <c r="F78" s="186"/>
      <c r="G78" s="186"/>
      <c r="H78" s="186"/>
      <c r="I78" s="186"/>
      <c r="J78" s="186"/>
      <c r="K78" s="89"/>
      <c r="L78" s="489"/>
      <c r="M78" s="493" t="s">
        <v>105</v>
      </c>
      <c r="N78" s="494"/>
      <c r="O78" s="495"/>
    </row>
    <row r="79" spans="2:15">
      <c r="B79" s="185"/>
      <c r="C79" s="186"/>
      <c r="D79" s="186"/>
      <c r="E79" s="186"/>
      <c r="F79" s="186"/>
      <c r="G79" s="186"/>
      <c r="H79" s="186"/>
      <c r="I79" s="186"/>
      <c r="J79" s="186"/>
      <c r="K79" s="89"/>
      <c r="L79" s="488">
        <v>10</v>
      </c>
      <c r="M79" s="490" t="s">
        <v>106</v>
      </c>
      <c r="N79" s="491"/>
      <c r="O79" s="492"/>
    </row>
    <row r="80" spans="2:15">
      <c r="B80" s="185"/>
      <c r="C80" s="186"/>
      <c r="D80" s="186"/>
      <c r="E80" s="186"/>
      <c r="F80" s="186"/>
      <c r="G80" s="186"/>
      <c r="H80" s="186"/>
      <c r="I80" s="186"/>
      <c r="J80" s="186"/>
      <c r="K80" s="89"/>
      <c r="L80" s="489"/>
      <c r="M80" s="493" t="s">
        <v>105</v>
      </c>
      <c r="N80" s="494"/>
      <c r="O80" s="495"/>
    </row>
    <row r="81" spans="2:15">
      <c r="B81" s="185"/>
      <c r="C81" s="186"/>
      <c r="D81" s="186"/>
      <c r="E81" s="186"/>
      <c r="F81" s="186"/>
      <c r="G81" s="186"/>
      <c r="H81" s="186"/>
      <c r="I81" s="186"/>
      <c r="J81" s="186"/>
      <c r="K81" s="89"/>
      <c r="L81" s="488">
        <v>11</v>
      </c>
      <c r="M81" s="490" t="s">
        <v>106</v>
      </c>
      <c r="N81" s="491"/>
      <c r="O81" s="492"/>
    </row>
    <row r="82" spans="2:15">
      <c r="B82" s="185"/>
      <c r="C82" s="186"/>
      <c r="D82" s="186"/>
      <c r="E82" s="186"/>
      <c r="F82" s="186"/>
      <c r="G82" s="186"/>
      <c r="H82" s="186"/>
      <c r="I82" s="186"/>
      <c r="J82" s="186"/>
      <c r="K82" s="89"/>
      <c r="L82" s="489"/>
      <c r="M82" s="493" t="s">
        <v>105</v>
      </c>
      <c r="N82" s="494"/>
      <c r="O82" s="495"/>
    </row>
    <row r="83" spans="2:15">
      <c r="B83" s="185"/>
      <c r="C83" s="186"/>
      <c r="D83" s="186"/>
      <c r="E83" s="186"/>
      <c r="F83" s="186"/>
      <c r="G83" s="186"/>
      <c r="H83" s="186"/>
      <c r="I83" s="186"/>
      <c r="J83" s="186"/>
      <c r="K83" s="89"/>
      <c r="L83" s="488">
        <v>12</v>
      </c>
      <c r="M83" s="490" t="s">
        <v>106</v>
      </c>
      <c r="N83" s="491"/>
      <c r="O83" s="492"/>
    </row>
    <row r="84" spans="2:15">
      <c r="B84" s="185"/>
      <c r="C84" s="186"/>
      <c r="D84" s="186"/>
      <c r="E84" s="186"/>
      <c r="F84" s="186"/>
      <c r="G84" s="186"/>
      <c r="H84" s="186"/>
      <c r="I84" s="186"/>
      <c r="J84" s="186"/>
      <c r="K84" s="89"/>
      <c r="L84" s="489"/>
      <c r="M84" s="493" t="s">
        <v>105</v>
      </c>
      <c r="N84" s="494"/>
      <c r="O84" s="495"/>
    </row>
    <row r="85" spans="2:15">
      <c r="B85" s="185"/>
      <c r="C85" s="186"/>
      <c r="D85" s="186"/>
      <c r="E85" s="186"/>
      <c r="F85" s="186"/>
      <c r="G85" s="186"/>
      <c r="H85" s="186"/>
      <c r="I85" s="186"/>
      <c r="J85" s="186"/>
      <c r="K85" s="89"/>
      <c r="L85" s="488">
        <v>13</v>
      </c>
      <c r="M85" s="490" t="s">
        <v>106</v>
      </c>
      <c r="N85" s="491"/>
      <c r="O85" s="492"/>
    </row>
    <row r="86" spans="2:15">
      <c r="B86" s="187"/>
      <c r="C86" s="90"/>
      <c r="D86" s="90"/>
      <c r="E86" s="90"/>
      <c r="F86" s="90"/>
      <c r="G86" s="90"/>
      <c r="H86" s="90"/>
      <c r="I86" s="90"/>
      <c r="J86" s="90"/>
      <c r="K86" s="91"/>
      <c r="L86" s="489"/>
      <c r="M86" s="493" t="s">
        <v>105</v>
      </c>
      <c r="N86" s="494"/>
      <c r="O86" s="495"/>
    </row>
    <row r="87" spans="2:15">
      <c r="B87" s="501" t="s">
        <v>13</v>
      </c>
      <c r="C87" s="510"/>
      <c r="D87" s="510"/>
      <c r="E87" s="510"/>
      <c r="F87" s="510"/>
      <c r="G87" s="510"/>
      <c r="H87" s="510"/>
      <c r="I87" s="510"/>
      <c r="J87" s="510"/>
      <c r="K87" s="510"/>
      <c r="L87" s="510"/>
      <c r="M87" s="510"/>
      <c r="N87" s="510"/>
      <c r="O87" s="511"/>
    </row>
    <row r="88" spans="2:15" ht="7.9" customHeight="1">
      <c r="B88" s="518" t="s">
        <v>142</v>
      </c>
      <c r="C88" s="512" t="s">
        <v>143</v>
      </c>
      <c r="D88" s="512"/>
      <c r="E88" s="512"/>
      <c r="F88" s="512"/>
      <c r="G88" s="512"/>
      <c r="H88" s="512"/>
      <c r="I88" s="512"/>
      <c r="J88" s="512"/>
      <c r="K88" s="512"/>
      <c r="L88" s="512"/>
      <c r="M88" s="512"/>
      <c r="N88" s="512"/>
      <c r="O88" s="513"/>
    </row>
    <row r="89" spans="2:15" ht="2.4500000000000002" customHeight="1">
      <c r="B89" s="519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5"/>
    </row>
    <row r="90" spans="2:15" ht="7.15" customHeight="1">
      <c r="B90" s="520"/>
      <c r="C90" s="516"/>
      <c r="D90" s="516"/>
      <c r="E90" s="516"/>
      <c r="F90" s="516"/>
      <c r="G90" s="516"/>
      <c r="H90" s="516"/>
      <c r="I90" s="516"/>
      <c r="J90" s="516"/>
      <c r="K90" s="516"/>
      <c r="L90" s="516"/>
      <c r="M90" s="516"/>
      <c r="N90" s="516"/>
      <c r="O90" s="517"/>
    </row>
    <row r="91" spans="2:15" s="92" customFormat="1" ht="17.45" customHeight="1">
      <c r="B91" s="188" t="s">
        <v>144</v>
      </c>
      <c r="C91" s="374" t="s">
        <v>145</v>
      </c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5"/>
    </row>
    <row r="92" spans="2:15">
      <c r="B92" s="189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6"/>
      <c r="O92" s="377"/>
    </row>
    <row r="93" spans="2:15">
      <c r="B93" s="189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6"/>
      <c r="O93" s="377"/>
    </row>
    <row r="94" spans="2:15" ht="22.15" customHeight="1">
      <c r="B94" s="189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  <c r="O94" s="377"/>
    </row>
    <row r="95" spans="2:15" ht="15" customHeight="1">
      <c r="B95" s="189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7"/>
    </row>
    <row r="96" spans="2:15" ht="13.15" customHeight="1">
      <c r="B96" s="189"/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9"/>
    </row>
    <row r="97" spans="1:26" ht="2.25" customHeight="1">
      <c r="B97" s="498"/>
      <c r="C97" s="499"/>
      <c r="D97" s="499"/>
      <c r="E97" s="499"/>
      <c r="F97" s="499"/>
      <c r="G97" s="499"/>
      <c r="H97" s="499"/>
      <c r="I97" s="499"/>
      <c r="J97" s="499"/>
      <c r="K97" s="499"/>
      <c r="L97" s="499"/>
      <c r="M97" s="499"/>
      <c r="N97" s="499"/>
      <c r="O97" s="500"/>
    </row>
    <row r="98" spans="1:26" ht="17.45" customHeight="1" thickBot="1">
      <c r="B98" s="501" t="s">
        <v>109</v>
      </c>
      <c r="C98" s="502"/>
      <c r="D98" s="502"/>
      <c r="E98" s="502"/>
      <c r="F98" s="502"/>
      <c r="G98" s="503" t="e">
        <f>J49:O50</f>
        <v>#VALUE!</v>
      </c>
      <c r="H98" s="503"/>
      <c r="I98" s="503"/>
      <c r="J98" s="503"/>
      <c r="K98" s="504"/>
      <c r="L98" s="93" t="s">
        <v>14</v>
      </c>
      <c r="M98" s="502">
        <f>J50</f>
        <v>0</v>
      </c>
      <c r="N98" s="502"/>
      <c r="O98" s="505"/>
    </row>
    <row r="99" spans="1:26" s="95" customFormat="1" ht="1.9" customHeight="1" thickBot="1">
      <c r="A99" s="94"/>
      <c r="B99" s="506"/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45" customHeight="1">
      <c r="B100" s="509" t="s">
        <v>110</v>
      </c>
      <c r="C100" s="503"/>
      <c r="D100" s="503"/>
      <c r="E100" s="503"/>
      <c r="F100" s="503"/>
      <c r="G100" s="503"/>
      <c r="H100" s="503"/>
      <c r="I100" s="503"/>
      <c r="J100" s="503"/>
      <c r="K100" s="503"/>
      <c r="L100" s="503"/>
      <c r="M100" s="503"/>
      <c r="N100" s="503"/>
      <c r="O100" s="504"/>
    </row>
    <row r="101" spans="1:26" ht="2.25" customHeight="1">
      <c r="B101" s="498"/>
      <c r="C101" s="499"/>
      <c r="D101" s="499"/>
      <c r="E101" s="499"/>
      <c r="F101" s="499"/>
      <c r="G101" s="499"/>
      <c r="H101" s="499"/>
      <c r="I101" s="499"/>
      <c r="J101" s="499"/>
      <c r="K101" s="499"/>
      <c r="L101" s="499"/>
      <c r="M101" s="499"/>
      <c r="N101" s="499"/>
      <c r="O101" s="500"/>
    </row>
    <row r="102" spans="1:26" ht="7.9" customHeight="1">
      <c r="B102" s="531" t="s">
        <v>96</v>
      </c>
      <c r="C102" s="532"/>
      <c r="D102" s="535">
        <f>D46</f>
        <v>0</v>
      </c>
      <c r="E102" s="535"/>
      <c r="F102" s="535"/>
      <c r="G102" s="535"/>
      <c r="H102" s="535"/>
      <c r="I102" s="536"/>
      <c r="J102" s="531" t="s">
        <v>97</v>
      </c>
      <c r="K102" s="539">
        <f>M46</f>
        <v>0</v>
      </c>
      <c r="L102" s="539"/>
      <c r="M102" s="539"/>
      <c r="N102" s="539"/>
      <c r="O102" s="540"/>
    </row>
    <row r="103" spans="1:26" ht="17.45" customHeight="1" thickBot="1">
      <c r="B103" s="533"/>
      <c r="C103" s="534"/>
      <c r="D103" s="537"/>
      <c r="E103" s="537"/>
      <c r="F103" s="537"/>
      <c r="G103" s="537"/>
      <c r="H103" s="537"/>
      <c r="I103" s="538"/>
      <c r="J103" s="533"/>
      <c r="K103" s="541"/>
      <c r="L103" s="541"/>
      <c r="M103" s="541"/>
      <c r="N103" s="541"/>
      <c r="O103" s="542"/>
    </row>
    <row r="104" spans="1:26">
      <c r="B104" s="96"/>
      <c r="C104" s="97"/>
      <c r="D104" s="97"/>
      <c r="E104" s="97"/>
      <c r="F104" s="97"/>
      <c r="G104" s="97"/>
      <c r="H104" s="97"/>
      <c r="I104" s="97"/>
      <c r="J104" s="543"/>
      <c r="K104" s="543"/>
      <c r="L104" s="543"/>
      <c r="M104" s="543"/>
      <c r="N104" s="543"/>
      <c r="O104" s="544"/>
    </row>
    <row r="105" spans="1:26" ht="9.6" customHeight="1">
      <c r="B105" s="98"/>
      <c r="C105" s="190"/>
      <c r="D105" s="190"/>
      <c r="E105" s="190"/>
      <c r="F105" s="190"/>
      <c r="G105" s="190"/>
      <c r="H105" s="190"/>
      <c r="I105" s="190"/>
      <c r="J105" s="545"/>
      <c r="K105" s="545"/>
      <c r="L105" s="545"/>
      <c r="M105" s="545"/>
      <c r="N105" s="545"/>
      <c r="O105" s="546"/>
    </row>
    <row r="106" spans="1:26">
      <c r="B106" s="98"/>
      <c r="C106" s="190"/>
      <c r="D106" s="190"/>
      <c r="E106" s="190"/>
      <c r="F106" s="190"/>
      <c r="G106" s="190"/>
      <c r="H106" s="190"/>
      <c r="I106" s="190"/>
      <c r="J106" s="545"/>
      <c r="K106" s="545"/>
      <c r="L106" s="545"/>
      <c r="M106" s="545"/>
      <c r="N106" s="545"/>
      <c r="O106" s="546"/>
    </row>
    <row r="107" spans="1:26" ht="8.4499999999999993" customHeight="1">
      <c r="B107" s="524"/>
      <c r="C107" s="525"/>
      <c r="D107" s="525"/>
      <c r="E107" s="525"/>
      <c r="F107" s="525"/>
      <c r="G107" s="525"/>
      <c r="H107" s="525"/>
      <c r="I107" s="525"/>
      <c r="J107" s="526"/>
      <c r="K107" s="526"/>
      <c r="L107" s="526"/>
      <c r="M107" s="526"/>
      <c r="N107" s="526"/>
      <c r="O107" s="527"/>
    </row>
    <row r="108" spans="1:26" ht="9" customHeight="1">
      <c r="B108" s="528"/>
      <c r="C108" s="529"/>
      <c r="D108" s="529"/>
      <c r="E108" s="529"/>
      <c r="F108" s="529"/>
      <c r="G108" s="529"/>
      <c r="H108" s="529"/>
      <c r="I108" s="529"/>
      <c r="J108" s="529"/>
      <c r="K108" s="529"/>
      <c r="L108" s="529"/>
      <c r="M108" s="529"/>
      <c r="N108" s="529"/>
      <c r="O108" s="530"/>
    </row>
    <row r="109" spans="1:26">
      <c r="B109" s="524" t="s">
        <v>111</v>
      </c>
      <c r="C109" s="525"/>
      <c r="D109" s="525"/>
      <c r="E109" s="525"/>
      <c r="F109" s="525"/>
      <c r="G109" s="525"/>
      <c r="H109" s="525"/>
      <c r="I109" s="525"/>
      <c r="J109" s="526" t="s">
        <v>112</v>
      </c>
      <c r="K109" s="526"/>
      <c r="L109" s="526"/>
      <c r="M109" s="526"/>
      <c r="N109" s="526"/>
      <c r="O109" s="527"/>
    </row>
    <row r="110" spans="1:26" ht="13.5" thickBot="1">
      <c r="B110" s="521" t="s">
        <v>16</v>
      </c>
      <c r="C110" s="522"/>
      <c r="D110" s="522"/>
      <c r="E110" s="522"/>
      <c r="F110" s="522"/>
      <c r="G110" s="522"/>
      <c r="H110" s="522"/>
      <c r="I110" s="522"/>
      <c r="J110" s="522" t="s">
        <v>99</v>
      </c>
      <c r="K110" s="522"/>
      <c r="L110" s="522"/>
      <c r="M110" s="522"/>
      <c r="N110" s="522"/>
      <c r="O110" s="523"/>
    </row>
  </sheetData>
  <mergeCells count="153">
    <mergeCell ref="B110:I110"/>
    <mergeCell ref="J110:O110"/>
    <mergeCell ref="B107:I107"/>
    <mergeCell ref="J107:O107"/>
    <mergeCell ref="B108:I108"/>
    <mergeCell ref="J108:O108"/>
    <mergeCell ref="B109:I109"/>
    <mergeCell ref="J109:O109"/>
    <mergeCell ref="B101:O101"/>
    <mergeCell ref="B102:C103"/>
    <mergeCell ref="D102:I103"/>
    <mergeCell ref="J102:J103"/>
    <mergeCell ref="K102:O103"/>
    <mergeCell ref="J104:O106"/>
    <mergeCell ref="B97:O97"/>
    <mergeCell ref="B98:F98"/>
    <mergeCell ref="G98:K98"/>
    <mergeCell ref="M98:O98"/>
    <mergeCell ref="B99:O99"/>
    <mergeCell ref="B100:D100"/>
    <mergeCell ref="E100:O100"/>
    <mergeCell ref="L85:L86"/>
    <mergeCell ref="M85:O85"/>
    <mergeCell ref="M86:O86"/>
    <mergeCell ref="B87:O87"/>
    <mergeCell ref="C88:O90"/>
    <mergeCell ref="B88:B90"/>
    <mergeCell ref="L81:L82"/>
    <mergeCell ref="M81:O81"/>
    <mergeCell ref="M82:O82"/>
    <mergeCell ref="L83:L84"/>
    <mergeCell ref="M83:O83"/>
    <mergeCell ref="M84:O84"/>
    <mergeCell ref="L77:L78"/>
    <mergeCell ref="M77:O77"/>
    <mergeCell ref="M78:O78"/>
    <mergeCell ref="L79:L80"/>
    <mergeCell ref="M79:O79"/>
    <mergeCell ref="M80:O80"/>
    <mergeCell ref="L73:L74"/>
    <mergeCell ref="M73:O73"/>
    <mergeCell ref="M74:O74"/>
    <mergeCell ref="L75:L76"/>
    <mergeCell ref="M75:O75"/>
    <mergeCell ref="M76:O76"/>
    <mergeCell ref="L69:L70"/>
    <mergeCell ref="M69:O69"/>
    <mergeCell ref="M70:O70"/>
    <mergeCell ref="L71:L72"/>
    <mergeCell ref="M71:O71"/>
    <mergeCell ref="M72:O72"/>
    <mergeCell ref="L65:L66"/>
    <mergeCell ref="M65:O65"/>
    <mergeCell ref="M66:O66"/>
    <mergeCell ref="L67:L68"/>
    <mergeCell ref="M67:O67"/>
    <mergeCell ref="M68:O68"/>
    <mergeCell ref="L61:L62"/>
    <mergeCell ref="M61:O61"/>
    <mergeCell ref="M62:O62"/>
    <mergeCell ref="L63:L64"/>
    <mergeCell ref="M63:O63"/>
    <mergeCell ref="M64:O64"/>
    <mergeCell ref="J50:O50"/>
    <mergeCell ref="B45:O45"/>
    <mergeCell ref="B46:C46"/>
    <mergeCell ref="D46:K46"/>
    <mergeCell ref="M46:O46"/>
    <mergeCell ref="B57:O57"/>
    <mergeCell ref="B58:O58"/>
    <mergeCell ref="B59:O59"/>
    <mergeCell ref="B60:K60"/>
    <mergeCell ref="L60:O60"/>
    <mergeCell ref="B51:O51"/>
    <mergeCell ref="B52:I52"/>
    <mergeCell ref="J52:K52"/>
    <mergeCell ref="B53:O53"/>
    <mergeCell ref="B55:O55"/>
    <mergeCell ref="B27:O27"/>
    <mergeCell ref="B29:C29"/>
    <mergeCell ref="D29:M29"/>
    <mergeCell ref="N29:O29"/>
    <mergeCell ref="B30:C30"/>
    <mergeCell ref="D30:M30"/>
    <mergeCell ref="N30:O30"/>
    <mergeCell ref="H15:I15"/>
    <mergeCell ref="J15:L15"/>
    <mergeCell ref="M15:M17"/>
    <mergeCell ref="N15:N18"/>
    <mergeCell ref="O15:O18"/>
    <mergeCell ref="G16:G18"/>
    <mergeCell ref="H16:H17"/>
    <mergeCell ref="J16:J18"/>
    <mergeCell ref="K16:K17"/>
    <mergeCell ref="B12:O12"/>
    <mergeCell ref="B13:O13"/>
    <mergeCell ref="B14:O14"/>
    <mergeCell ref="B15:B18"/>
    <mergeCell ref="C15:C18"/>
    <mergeCell ref="D15:D18"/>
    <mergeCell ref="E15:E18"/>
    <mergeCell ref="F15:F18"/>
    <mergeCell ref="B11:F11"/>
    <mergeCell ref="G11:O11"/>
    <mergeCell ref="B8:O8"/>
    <mergeCell ref="J9:L9"/>
    <mergeCell ref="M9:O9"/>
    <mergeCell ref="B10:O10"/>
    <mergeCell ref="B7:D7"/>
    <mergeCell ref="E7:F7"/>
    <mergeCell ref="G7:H7"/>
    <mergeCell ref="I7:K7"/>
    <mergeCell ref="L7:M7"/>
    <mergeCell ref="N7:O7"/>
    <mergeCell ref="B9:D9"/>
    <mergeCell ref="E9:I9"/>
    <mergeCell ref="B4:O4"/>
    <mergeCell ref="B5:C5"/>
    <mergeCell ref="D5:I5"/>
    <mergeCell ref="J5:K5"/>
    <mergeCell ref="L5:O5"/>
    <mergeCell ref="B6:O6"/>
    <mergeCell ref="B1:C1"/>
    <mergeCell ref="D1:J1"/>
    <mergeCell ref="B2:O2"/>
    <mergeCell ref="B3:C3"/>
    <mergeCell ref="L1:M1"/>
    <mergeCell ref="L3:O3"/>
    <mergeCell ref="D3:I3"/>
    <mergeCell ref="C91:O96"/>
    <mergeCell ref="B28:I28"/>
    <mergeCell ref="J28:K28"/>
    <mergeCell ref="L28:M28"/>
    <mergeCell ref="B33:I33"/>
    <mergeCell ref="J33:K33"/>
    <mergeCell ref="L33:M33"/>
    <mergeCell ref="B54:F54"/>
    <mergeCell ref="G54:O54"/>
    <mergeCell ref="B37:O44"/>
    <mergeCell ref="B36:O36"/>
    <mergeCell ref="B31:C31"/>
    <mergeCell ref="D31:M31"/>
    <mergeCell ref="N31:O31"/>
    <mergeCell ref="B32:C32"/>
    <mergeCell ref="D32:M32"/>
    <mergeCell ref="N32:O32"/>
    <mergeCell ref="B48:H48"/>
    <mergeCell ref="I48:O48"/>
    <mergeCell ref="B49:C49"/>
    <mergeCell ref="D49:H49"/>
    <mergeCell ref="J49:O49"/>
    <mergeCell ref="B50:C50"/>
    <mergeCell ref="D50:H50"/>
  </mergeCells>
  <phoneticPr fontId="1" type="noConversion"/>
  <dataValidations count="1">
    <dataValidation type="list" allowBlank="1" showInputMessage="1" showErrorMessage="1" sqref="B30:C32 B35 D35 F35 H35 J35 L35 N35" xr:uid="{D01D908B-CC7C-449E-9525-4A31D2103D40}">
      <formula1>$B$19:$B$26</formula1>
    </dataValidation>
  </dataValidations>
  <pageMargins left="0.17499999999999999" right="0.17499999999999999" top="0.984251969" bottom="0.62" header="0.49212598499999999" footer="0.49212598499999999"/>
  <pageSetup paperSize="9" scale="96" orientation="portrait" r:id="rId1"/>
  <headerFooter alignWithMargins="0">
    <oddHeader>&amp;L&amp;G&amp;R&amp;"Arial,Negrito"&amp;14LAUDO DE VISTORIA FINAL - RISCOS NOMEADOS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9</xdr:col>
                    <xdr:colOff>47625</xdr:colOff>
                    <xdr:row>32</xdr:row>
                    <xdr:rowOff>9525</xdr:rowOff>
                  </from>
                  <to>
                    <xdr:col>9</xdr:col>
                    <xdr:colOff>361950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10</xdr:col>
                    <xdr:colOff>66675</xdr:colOff>
                    <xdr:row>32</xdr:row>
                    <xdr:rowOff>28575</xdr:rowOff>
                  </from>
                  <to>
                    <xdr:col>10</xdr:col>
                    <xdr:colOff>504825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12</xdr:col>
                    <xdr:colOff>47625</xdr:colOff>
                    <xdr:row>55</xdr:row>
                    <xdr:rowOff>9525</xdr:rowOff>
                  </from>
                  <to>
                    <xdr:col>12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12</xdr:col>
                    <xdr:colOff>466725</xdr:colOff>
                    <xdr:row>55</xdr:row>
                    <xdr:rowOff>28575</xdr:rowOff>
                  </from>
                  <to>
                    <xdr:col>13</xdr:col>
                    <xdr:colOff>247650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9</xdr:col>
                    <xdr:colOff>47625</xdr:colOff>
                    <xdr:row>51</xdr:row>
                    <xdr:rowOff>9525</xdr:rowOff>
                  </from>
                  <to>
                    <xdr:col>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10</xdr:col>
                    <xdr:colOff>66675</xdr:colOff>
                    <xdr:row>51</xdr:row>
                    <xdr:rowOff>28575</xdr:rowOff>
                  </from>
                  <to>
                    <xdr:col>10</xdr:col>
                    <xdr:colOff>504825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9</xdr:col>
                    <xdr:colOff>200025</xdr:colOff>
                    <xdr:row>27</xdr:row>
                    <xdr:rowOff>9525</xdr:rowOff>
                  </from>
                  <to>
                    <xdr:col>10</xdr:col>
                    <xdr:colOff>114300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10</xdr:col>
                    <xdr:colOff>219075</xdr:colOff>
                    <xdr:row>27</xdr:row>
                    <xdr:rowOff>28575</xdr:rowOff>
                  </from>
                  <to>
                    <xdr:col>11</xdr:col>
                    <xdr:colOff>76200</xdr:colOff>
                    <xdr:row>27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B6F79A-B6CD-4EE2-BCC2-ADFD7826408D}">
          <x14:formula1>
            <xm:f>Parametros!$E$2:$E$4</xm:f>
          </x14:formula1>
          <xm:sqref>C19:C26</xm:sqref>
        </x14:dataValidation>
        <x14:dataValidation type="list" allowBlank="1" showInputMessage="1" showErrorMessage="1" xr:uid="{983A2C1D-8E01-4B96-8E06-0E5C47A3C744}">
          <x14:formula1>
            <xm:f>DescontoUmidade!$A$4:$A$118</xm:f>
          </x14:formula1>
          <xm:sqref>J19:J26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S117"/>
  <sheetViews>
    <sheetView tabSelected="1" showRuler="0" view="pageLayout" topLeftCell="A10" zoomScale="115" zoomScaleNormal="100" zoomScaleSheetLayoutView="85" zoomScalePageLayoutView="115" workbookViewId="0">
      <selection activeCell="B99" sqref="B99"/>
    </sheetView>
  </sheetViews>
  <sheetFormatPr defaultColWidth="9.140625" defaultRowHeight="12.75"/>
  <cols>
    <col min="1" max="1" width="1.7109375" style="1" customWidth="1"/>
    <col min="2" max="2" width="5.42578125" style="1" customWidth="1"/>
    <col min="3" max="3" width="7" style="1" customWidth="1"/>
    <col min="4" max="4" width="7.42578125" style="1" customWidth="1"/>
    <col min="5" max="5" width="8" style="1" customWidth="1"/>
    <col min="6" max="6" width="7.28515625" style="1" customWidth="1"/>
    <col min="7" max="7" width="7" style="1" customWidth="1"/>
    <col min="8" max="8" width="9.42578125" style="1" customWidth="1"/>
    <col min="9" max="9" width="9" style="1" customWidth="1"/>
    <col min="10" max="10" width="8.7109375" style="1" customWidth="1"/>
    <col min="11" max="11" width="8.140625" style="1" customWidth="1"/>
    <col min="12" max="12" width="9.85546875" style="1" customWidth="1"/>
    <col min="13" max="13" width="11" style="1" customWidth="1"/>
    <col min="14" max="14" width="1.7109375" style="1" customWidth="1"/>
    <col min="15" max="16384" width="9.140625" style="1"/>
  </cols>
  <sheetData>
    <row r="1" spans="1:14" ht="6" customHeight="1">
      <c r="A1" s="206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4" ht="15.75" customHeight="1">
      <c r="A2" s="69"/>
      <c r="B2" s="2">
        <v>1</v>
      </c>
      <c r="C2" s="573" t="s">
        <v>44</v>
      </c>
      <c r="D2" s="573"/>
      <c r="E2" s="573"/>
      <c r="F2" s="573"/>
      <c r="G2" s="573"/>
      <c r="H2" s="573"/>
      <c r="I2" s="573"/>
      <c r="J2" s="573"/>
      <c r="K2" s="573"/>
      <c r="L2" s="3"/>
      <c r="M2" s="3"/>
      <c r="N2" s="209"/>
    </row>
    <row r="3" spans="1:14" ht="10.5" customHeight="1">
      <c r="A3" s="69"/>
      <c r="B3" s="2"/>
      <c r="C3" s="573"/>
      <c r="D3" s="573"/>
      <c r="E3" s="573"/>
      <c r="F3" s="573"/>
      <c r="G3" s="573"/>
      <c r="H3" s="573"/>
      <c r="I3" s="573"/>
      <c r="J3" s="573"/>
      <c r="K3" s="573"/>
      <c r="L3" s="3"/>
      <c r="M3" s="3"/>
      <c r="N3" s="209"/>
    </row>
    <row r="4" spans="1:14" s="7" customFormat="1" ht="13.5" customHeight="1">
      <c r="A4" s="210"/>
      <c r="B4" s="205"/>
      <c r="C4" s="5" t="s">
        <v>34</v>
      </c>
      <c r="D4" s="5"/>
      <c r="E4" s="577" t="s">
        <v>43</v>
      </c>
      <c r="F4" s="577"/>
      <c r="G4" s="577"/>
      <c r="H4" s="577"/>
      <c r="I4" s="577"/>
      <c r="J4" s="577"/>
      <c r="K4" s="6"/>
      <c r="L4" s="4"/>
      <c r="M4" s="4"/>
      <c r="N4" s="211"/>
    </row>
    <row r="5" spans="1:14" s="7" customFormat="1" ht="19.5" customHeight="1">
      <c r="A5" s="210"/>
      <c r="B5" s="4"/>
      <c r="C5" s="8" t="s">
        <v>35</v>
      </c>
      <c r="D5" s="9"/>
      <c r="E5" s="577"/>
      <c r="F5" s="577"/>
      <c r="G5" s="577"/>
      <c r="H5" s="577"/>
      <c r="I5" s="577"/>
      <c r="J5" s="577"/>
      <c r="K5" s="10"/>
      <c r="L5" s="4"/>
      <c r="M5" s="4"/>
      <c r="N5" s="211"/>
    </row>
    <row r="6" spans="1:14" ht="6" customHeight="1">
      <c r="A6" s="212"/>
      <c r="B6" s="32"/>
      <c r="C6" s="32"/>
      <c r="D6" s="60"/>
      <c r="E6" s="578"/>
      <c r="F6" s="578"/>
      <c r="G6" s="578"/>
      <c r="H6" s="578"/>
      <c r="I6" s="578"/>
      <c r="J6" s="578"/>
      <c r="K6" s="32"/>
      <c r="L6" s="32"/>
      <c r="M6" s="32"/>
      <c r="N6" s="213"/>
    </row>
    <row r="7" spans="1:14" ht="4.5" customHeight="1">
      <c r="A7" s="21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215"/>
    </row>
    <row r="8" spans="1:14" ht="18" customHeight="1">
      <c r="A8" s="70"/>
      <c r="B8" s="562" t="s">
        <v>54</v>
      </c>
      <c r="C8" s="563"/>
      <c r="D8" s="579">
        <f>'Plan 1 Preliminar'!C2</f>
        <v>0</v>
      </c>
      <c r="E8" s="579"/>
      <c r="F8" s="579"/>
      <c r="G8" s="579"/>
      <c r="H8" s="580"/>
      <c r="I8" s="101" t="s">
        <v>62</v>
      </c>
      <c r="J8" s="581">
        <f>'Plan 1 Preliminar'!I2</f>
        <v>0</v>
      </c>
      <c r="K8" s="582"/>
      <c r="L8" s="101" t="s">
        <v>61</v>
      </c>
      <c r="M8" s="137">
        <f>'Plan 1 Preliminar'!L2</f>
        <v>0</v>
      </c>
      <c r="N8" s="209"/>
    </row>
    <row r="9" spans="1:14" ht="4.5" customHeight="1">
      <c r="A9" s="6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09"/>
    </row>
    <row r="10" spans="1:14" ht="18" customHeight="1">
      <c r="A10" s="69"/>
      <c r="B10" s="562" t="s">
        <v>55</v>
      </c>
      <c r="C10" s="563"/>
      <c r="D10" s="583">
        <f>'Plan 1 Preliminar'!C4</f>
        <v>0</v>
      </c>
      <c r="E10" s="583"/>
      <c r="F10" s="583"/>
      <c r="G10" s="583"/>
      <c r="H10" s="583"/>
      <c r="I10" s="11" t="s">
        <v>0</v>
      </c>
      <c r="J10" s="561">
        <f>'Plan 1 Preliminar'!J4</f>
        <v>0</v>
      </c>
      <c r="K10" s="561"/>
      <c r="L10" s="561"/>
      <c r="M10" s="569"/>
      <c r="N10" s="209"/>
    </row>
    <row r="11" spans="1:14" ht="4.5" customHeight="1">
      <c r="A11" s="6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09"/>
    </row>
    <row r="12" spans="1:14" ht="18" customHeight="1">
      <c r="A12" s="69"/>
      <c r="B12" s="562" t="s">
        <v>56</v>
      </c>
      <c r="C12" s="563"/>
      <c r="D12" s="561" t="str">
        <f>'Plan 1 Preliminar'!B6</f>
        <v>soja</v>
      </c>
      <c r="E12" s="561"/>
      <c r="F12" s="561"/>
      <c r="G12" s="561"/>
      <c r="H12" s="561"/>
      <c r="I12" s="561"/>
      <c r="J12" s="561"/>
      <c r="K12" s="561"/>
      <c r="L12" s="561"/>
      <c r="M12" s="569"/>
      <c r="N12" s="209"/>
    </row>
    <row r="13" spans="1:14" ht="3.75" customHeight="1">
      <c r="A13" s="6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09"/>
    </row>
    <row r="14" spans="1:14" ht="18" customHeight="1">
      <c r="A14" s="69"/>
      <c r="B14" s="562" t="s">
        <v>136</v>
      </c>
      <c r="C14" s="563"/>
      <c r="D14" s="570">
        <f>'Plan 1 Preliminar'!H8</f>
        <v>0</v>
      </c>
      <c r="E14" s="570"/>
      <c r="F14" s="570"/>
      <c r="G14" s="563" t="s">
        <v>135</v>
      </c>
      <c r="H14" s="563"/>
      <c r="I14" s="570">
        <f>'Plan 1 Preliminar'!C8</f>
        <v>0</v>
      </c>
      <c r="J14" s="570"/>
      <c r="K14" s="563" t="s">
        <v>137</v>
      </c>
      <c r="L14" s="563"/>
      <c r="M14" s="195">
        <f>'Plan 1 Preliminar'!L8</f>
        <v>0</v>
      </c>
      <c r="N14" s="209"/>
    </row>
    <row r="15" spans="1:14" ht="4.5" customHeight="1">
      <c r="A15" s="6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09"/>
    </row>
    <row r="16" spans="1:14" ht="18" customHeight="1">
      <c r="A16" s="69"/>
      <c r="B16" s="562" t="s">
        <v>146</v>
      </c>
      <c r="C16" s="563"/>
      <c r="D16" s="563"/>
      <c r="E16" s="571"/>
      <c r="F16" s="571"/>
      <c r="G16" s="397" t="s">
        <v>147</v>
      </c>
      <c r="H16" s="397"/>
      <c r="I16" s="549"/>
      <c r="J16" s="549"/>
      <c r="K16" s="572" t="s">
        <v>148</v>
      </c>
      <c r="L16" s="572"/>
      <c r="M16" s="13"/>
      <c r="N16" s="209"/>
    </row>
    <row r="17" spans="1:14" ht="3" customHeight="1">
      <c r="A17" s="6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09"/>
    </row>
    <row r="18" spans="1:14" ht="18" customHeight="1">
      <c r="A18" s="214"/>
      <c r="B18" s="62" t="s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215"/>
    </row>
    <row r="19" spans="1:14" ht="3" customHeight="1">
      <c r="A19" s="6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09"/>
    </row>
    <row r="20" spans="1:14" ht="15" customHeight="1">
      <c r="A20" s="69"/>
      <c r="B20" s="585" t="s">
        <v>2</v>
      </c>
      <c r="C20" s="14" t="s">
        <v>3</v>
      </c>
      <c r="D20" s="14" t="s">
        <v>57</v>
      </c>
      <c r="E20" s="14" t="s">
        <v>4</v>
      </c>
      <c r="F20" s="14" t="s">
        <v>5</v>
      </c>
      <c r="G20" s="598" t="s">
        <v>60</v>
      </c>
      <c r="H20" s="15" t="s">
        <v>6</v>
      </c>
      <c r="I20" s="14" t="s">
        <v>7</v>
      </c>
      <c r="J20" s="14" t="s">
        <v>8</v>
      </c>
      <c r="K20" s="58" t="s">
        <v>46</v>
      </c>
      <c r="L20" s="16" t="s">
        <v>48</v>
      </c>
      <c r="M20" s="14" t="s">
        <v>48</v>
      </c>
      <c r="N20" s="209"/>
    </row>
    <row r="21" spans="1:14" ht="15" customHeight="1">
      <c r="A21" s="69"/>
      <c r="B21" s="586"/>
      <c r="C21" s="17" t="s">
        <v>9</v>
      </c>
      <c r="D21" s="17" t="s">
        <v>10</v>
      </c>
      <c r="E21" s="17" t="s">
        <v>10</v>
      </c>
      <c r="F21" s="17" t="s">
        <v>11</v>
      </c>
      <c r="G21" s="599"/>
      <c r="H21" s="18" t="s">
        <v>36</v>
      </c>
      <c r="I21" s="17" t="s">
        <v>37</v>
      </c>
      <c r="J21" s="17" t="s">
        <v>58</v>
      </c>
      <c r="K21" s="59" t="s">
        <v>47</v>
      </c>
      <c r="L21" s="19" t="s">
        <v>49</v>
      </c>
      <c r="M21" s="17" t="s">
        <v>50</v>
      </c>
      <c r="N21" s="209"/>
    </row>
    <row r="22" spans="1:14" ht="15" customHeight="1">
      <c r="A22" s="69"/>
      <c r="B22" s="197"/>
      <c r="C22" s="198"/>
      <c r="D22" s="199"/>
      <c r="E22" s="199"/>
      <c r="F22" s="197"/>
      <c r="G22" s="197"/>
      <c r="H22" s="40"/>
      <c r="I22" s="197"/>
      <c r="J22" s="200"/>
      <c r="K22" s="40"/>
      <c r="L22" s="201"/>
      <c r="M22" s="202"/>
      <c r="N22" s="216"/>
    </row>
    <row r="23" spans="1:14" ht="15" customHeight="1">
      <c r="A23" s="69"/>
      <c r="B23" s="23"/>
      <c r="C23" s="201"/>
      <c r="D23" s="203"/>
      <c r="E23" s="203"/>
      <c r="F23" s="23"/>
      <c r="G23" s="23"/>
      <c r="H23" s="35"/>
      <c r="I23" s="23"/>
      <c r="J23" s="23"/>
      <c r="K23" s="50"/>
      <c r="L23" s="198"/>
      <c r="M23" s="201"/>
      <c r="N23" s="216"/>
    </row>
    <row r="24" spans="1:14" ht="15" customHeight="1">
      <c r="A24" s="69"/>
      <c r="B24" s="197"/>
      <c r="C24" s="198"/>
      <c r="D24" s="199"/>
      <c r="E24" s="199"/>
      <c r="F24" s="197"/>
      <c r="G24" s="197"/>
      <c r="H24" s="40"/>
      <c r="I24" s="197"/>
      <c r="J24" s="197"/>
      <c r="K24" s="54"/>
      <c r="L24" s="201"/>
      <c r="M24" s="201"/>
      <c r="N24" s="216"/>
    </row>
    <row r="25" spans="1:14" ht="15" customHeight="1">
      <c r="A25" s="69"/>
      <c r="B25" s="23"/>
      <c r="C25" s="201"/>
      <c r="D25" s="203"/>
      <c r="E25" s="203"/>
      <c r="F25" s="23"/>
      <c r="G25" s="23"/>
      <c r="H25" s="35"/>
      <c r="I25" s="23"/>
      <c r="J25" s="23"/>
      <c r="K25" s="50"/>
      <c r="L25" s="198"/>
      <c r="M25" s="201"/>
      <c r="N25" s="216"/>
    </row>
    <row r="26" spans="1:14" ht="15" customHeight="1">
      <c r="A26" s="69"/>
      <c r="B26" s="197"/>
      <c r="C26" s="198"/>
      <c r="D26" s="199"/>
      <c r="E26" s="199"/>
      <c r="F26" s="197"/>
      <c r="G26" s="197"/>
      <c r="H26" s="40"/>
      <c r="I26" s="197"/>
      <c r="J26" s="197"/>
      <c r="K26" s="54"/>
      <c r="L26" s="201"/>
      <c r="M26" s="201"/>
      <c r="N26" s="216"/>
    </row>
    <row r="27" spans="1:14" ht="15" customHeight="1">
      <c r="A27" s="69"/>
      <c r="B27" s="23"/>
      <c r="C27" s="201"/>
      <c r="D27" s="203"/>
      <c r="E27" s="203"/>
      <c r="F27" s="23"/>
      <c r="G27" s="23"/>
      <c r="H27" s="35"/>
      <c r="I27" s="23"/>
      <c r="J27" s="23"/>
      <c r="K27" s="50"/>
      <c r="L27" s="198"/>
      <c r="M27" s="201"/>
      <c r="N27" s="216"/>
    </row>
    <row r="28" spans="1:14" ht="15" customHeight="1">
      <c r="A28" s="69"/>
      <c r="B28" s="197"/>
      <c r="C28" s="198"/>
      <c r="D28" s="199"/>
      <c r="E28" s="199"/>
      <c r="F28" s="197"/>
      <c r="G28" s="197"/>
      <c r="H28" s="40"/>
      <c r="I28" s="197"/>
      <c r="J28" s="197"/>
      <c r="K28" s="54"/>
      <c r="L28" s="201"/>
      <c r="M28" s="201"/>
      <c r="N28" s="216"/>
    </row>
    <row r="29" spans="1:14" ht="15" customHeight="1">
      <c r="A29" s="69"/>
      <c r="B29" s="23" t="s">
        <v>12</v>
      </c>
      <c r="C29" s="196">
        <f>SUM(C22:C28)</f>
        <v>0</v>
      </c>
      <c r="D29" s="20"/>
      <c r="E29" s="20"/>
      <c r="F29" s="20"/>
      <c r="G29" s="20"/>
      <c r="H29" s="12"/>
      <c r="I29" s="20"/>
      <c r="J29" s="20"/>
      <c r="K29" s="21"/>
      <c r="L29" s="196">
        <f>SUM(L22:L28)</f>
        <v>0</v>
      </c>
      <c r="M29" s="196">
        <f>SUM(M22:M28)</f>
        <v>0</v>
      </c>
      <c r="N29" s="216"/>
    </row>
    <row r="30" spans="1:14" ht="3" customHeight="1">
      <c r="A30" s="6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09"/>
    </row>
    <row r="31" spans="1:14" ht="9.9499999999999993" customHeight="1">
      <c r="A31" s="217" t="s">
        <v>38</v>
      </c>
      <c r="B31" s="3"/>
      <c r="C31" s="3"/>
      <c r="D31" s="3"/>
      <c r="E31" s="3"/>
      <c r="F31" s="3"/>
      <c r="G31" s="3"/>
      <c r="H31" s="24"/>
      <c r="I31" s="3"/>
      <c r="J31" s="3"/>
      <c r="K31" s="3"/>
      <c r="L31" s="24"/>
      <c r="M31" s="3"/>
      <c r="N31" s="209"/>
    </row>
    <row r="32" spans="1:14" ht="9.9499999999999993" customHeight="1">
      <c r="A32" s="217" t="s">
        <v>29</v>
      </c>
      <c r="B32" s="3"/>
      <c r="C32" s="3"/>
      <c r="D32" s="3"/>
      <c r="E32" s="3"/>
      <c r="F32" s="3"/>
      <c r="G32" s="3"/>
      <c r="H32" s="24"/>
      <c r="I32" s="3"/>
      <c r="J32" s="3"/>
      <c r="K32" s="3"/>
      <c r="L32" s="24"/>
      <c r="M32" s="3"/>
      <c r="N32" s="209"/>
    </row>
    <row r="33" spans="1:19" ht="9.9499999999999993" customHeight="1">
      <c r="A33" s="217" t="s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25"/>
      <c r="M33" s="3"/>
      <c r="N33" s="209"/>
    </row>
    <row r="34" spans="1:19" ht="5.25" customHeight="1">
      <c r="A34" s="217"/>
      <c r="B34" s="3"/>
      <c r="C34" s="3"/>
      <c r="D34" s="3"/>
      <c r="E34" s="3"/>
      <c r="F34" s="3"/>
      <c r="G34" s="3"/>
      <c r="H34" s="3"/>
      <c r="I34" s="3"/>
      <c r="J34" s="3"/>
      <c r="K34" s="3"/>
      <c r="L34" s="25"/>
      <c r="M34" s="3"/>
      <c r="N34" s="209"/>
    </row>
    <row r="35" spans="1:19" ht="9.9499999999999993" customHeight="1">
      <c r="A35" s="217" t="s">
        <v>39</v>
      </c>
      <c r="B35" s="3"/>
      <c r="C35" s="3"/>
      <c r="D35" s="24"/>
      <c r="E35" s="24"/>
      <c r="F35" s="24"/>
      <c r="G35" s="3"/>
      <c r="H35" s="24" t="s">
        <v>59</v>
      </c>
      <c r="I35" s="3"/>
      <c r="J35" s="3"/>
      <c r="K35" s="3"/>
      <c r="L35" s="24"/>
      <c r="M35" s="24"/>
      <c r="N35" s="209"/>
    </row>
    <row r="36" spans="1:19" ht="11.25" customHeight="1" thickBot="1">
      <c r="A36" s="218" t="s">
        <v>149</v>
      </c>
      <c r="B36" s="219"/>
      <c r="C36" s="220"/>
      <c r="D36" s="221"/>
      <c r="E36" s="221"/>
      <c r="F36" s="221"/>
      <c r="G36" s="220"/>
      <c r="H36" s="221" t="s">
        <v>150</v>
      </c>
      <c r="I36" s="220"/>
      <c r="J36" s="220"/>
      <c r="K36" s="220"/>
      <c r="L36" s="219"/>
      <c r="M36" s="222"/>
      <c r="N36" s="223"/>
    </row>
    <row r="37" spans="1:19" ht="2.25" customHeight="1">
      <c r="A37" s="3"/>
      <c r="C37" s="61"/>
      <c r="D37" s="61"/>
      <c r="E37" s="61"/>
      <c r="F37" s="61"/>
      <c r="G37" s="61"/>
      <c r="H37" s="61"/>
      <c r="I37" s="3"/>
      <c r="J37" s="3"/>
      <c r="K37" s="3"/>
      <c r="L37" s="24"/>
      <c r="M37" s="3"/>
      <c r="N37" s="3"/>
    </row>
    <row r="38" spans="1:19" ht="16.5" customHeight="1">
      <c r="A38" s="594" t="s">
        <v>18</v>
      </c>
      <c r="B38" s="595"/>
      <c r="C38" s="595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6"/>
    </row>
    <row r="39" spans="1:19" ht="15" customHeight="1">
      <c r="A39" s="587" t="s">
        <v>40</v>
      </c>
      <c r="B39" s="588"/>
      <c r="C39" s="588"/>
      <c r="D39" s="588"/>
      <c r="E39" s="588"/>
      <c r="F39" s="588"/>
      <c r="G39" s="589"/>
      <c r="H39" s="591" t="s">
        <v>27</v>
      </c>
      <c r="I39" s="592"/>
      <c r="J39" s="592"/>
      <c r="K39" s="592"/>
      <c r="L39" s="593"/>
      <c r="M39" s="564" t="s">
        <v>28</v>
      </c>
      <c r="N39" s="565"/>
    </row>
    <row r="40" spans="1:19" ht="15" customHeight="1">
      <c r="A40" s="12"/>
      <c r="B40" s="67"/>
      <c r="C40" s="139"/>
      <c r="D40" s="138"/>
      <c r="E40" s="140"/>
      <c r="F40" s="138"/>
      <c r="G40" s="68"/>
      <c r="H40" s="566"/>
      <c r="I40" s="590"/>
      <c r="J40" s="590"/>
      <c r="K40" s="590"/>
      <c r="L40" s="567"/>
      <c r="M40" s="566"/>
      <c r="N40" s="567"/>
    </row>
    <row r="41" spans="1:19" ht="3" customHeight="1">
      <c r="A41" s="3"/>
      <c r="B41" s="3"/>
      <c r="C41" s="3"/>
      <c r="D41" s="36"/>
      <c r="E41" s="3"/>
      <c r="F41" s="3"/>
      <c r="G41" s="3"/>
      <c r="H41" s="3"/>
      <c r="I41" s="3"/>
      <c r="J41" s="3"/>
      <c r="K41" s="3"/>
      <c r="L41" s="3"/>
      <c r="M41" s="3"/>
      <c r="N41" s="3"/>
      <c r="S41" s="26"/>
    </row>
    <row r="42" spans="1:19" ht="15" customHeight="1">
      <c r="A42" s="51"/>
      <c r="B42" s="52"/>
      <c r="C42" s="52"/>
      <c r="D42" s="15"/>
      <c r="E42" s="52"/>
      <c r="F42" s="52"/>
      <c r="G42" s="52"/>
      <c r="H42" s="52"/>
      <c r="I42" s="52"/>
      <c r="J42" s="52"/>
      <c r="K42" s="52"/>
      <c r="L42" s="52"/>
      <c r="M42" s="52"/>
      <c r="N42" s="53"/>
    </row>
    <row r="43" spans="1:19" ht="17.25" customHeight="1">
      <c r="A43" s="22"/>
      <c r="B43" s="575" t="s">
        <v>33</v>
      </c>
      <c r="C43" s="575"/>
      <c r="D43" s="575"/>
      <c r="E43" s="568"/>
      <c r="F43" s="568"/>
      <c r="G43" s="568"/>
      <c r="H43" s="568"/>
      <c r="I43" s="568"/>
      <c r="J43" s="568"/>
      <c r="K43" s="568"/>
      <c r="L43" s="568"/>
      <c r="M43" s="568"/>
      <c r="N43" s="55"/>
    </row>
    <row r="44" spans="1:19" ht="17.25" customHeight="1">
      <c r="A44" s="22"/>
      <c r="B44" s="28" t="s">
        <v>41</v>
      </c>
      <c r="C44" s="28"/>
      <c r="D44" s="28"/>
      <c r="E44" s="29"/>
      <c r="F44" s="600"/>
      <c r="G44" s="600"/>
      <c r="H44" s="600"/>
      <c r="I44" s="600"/>
      <c r="J44" s="600"/>
      <c r="K44" s="600"/>
      <c r="L44" s="600"/>
      <c r="M44" s="600"/>
      <c r="N44" s="55"/>
    </row>
    <row r="45" spans="1:19" ht="14.25" customHeight="1">
      <c r="A45" s="22"/>
      <c r="B45" s="576" t="s">
        <v>42</v>
      </c>
      <c r="C45" s="576"/>
      <c r="D45" s="576"/>
      <c r="E45" s="576"/>
      <c r="F45" s="601"/>
      <c r="G45" s="601"/>
      <c r="H45" s="601"/>
      <c r="I45" s="601"/>
      <c r="J45" s="601"/>
      <c r="K45" s="601"/>
      <c r="L45" s="601"/>
      <c r="M45" s="601"/>
      <c r="N45" s="55"/>
    </row>
    <row r="46" spans="1:19" ht="14.25" customHeight="1">
      <c r="A46" s="22"/>
      <c r="B46" s="576"/>
      <c r="C46" s="576"/>
      <c r="D46" s="576"/>
      <c r="E46" s="576"/>
      <c r="F46" s="27"/>
      <c r="G46" s="27"/>
      <c r="H46" s="27"/>
      <c r="I46" s="27"/>
      <c r="J46" s="27"/>
      <c r="K46" s="27"/>
      <c r="L46" s="27"/>
      <c r="M46" s="27"/>
      <c r="N46" s="55"/>
    </row>
    <row r="47" spans="1:19" ht="15" customHeight="1">
      <c r="A47" s="22"/>
      <c r="B47" s="27"/>
      <c r="C47" s="27"/>
      <c r="D47" s="30"/>
      <c r="E47" s="27"/>
      <c r="F47" s="27"/>
      <c r="G47" s="27"/>
      <c r="H47" s="27"/>
      <c r="I47" s="27"/>
      <c r="J47" s="27"/>
      <c r="K47" s="27"/>
      <c r="L47" s="27"/>
      <c r="M47" s="27"/>
      <c r="N47" s="55"/>
    </row>
    <row r="48" spans="1:19" ht="15" customHeight="1">
      <c r="A48" s="22"/>
      <c r="B48" s="31" t="s">
        <v>26</v>
      </c>
      <c r="C48" s="32"/>
      <c r="D48" s="18"/>
      <c r="E48" s="32"/>
      <c r="F48" s="32"/>
      <c r="G48" s="32"/>
      <c r="H48" s="32"/>
      <c r="I48" s="32"/>
      <c r="J48" s="32"/>
      <c r="K48" s="32"/>
      <c r="L48" s="32"/>
      <c r="M48" s="32"/>
      <c r="N48" s="55"/>
    </row>
    <row r="49" spans="1:14" ht="16.5" customHeight="1">
      <c r="A49" s="22"/>
      <c r="B49" s="33"/>
      <c r="C49" s="12"/>
      <c r="D49" s="34"/>
      <c r="E49" s="12"/>
      <c r="F49" s="33"/>
      <c r="G49" s="33"/>
      <c r="H49" s="12"/>
      <c r="I49" s="12"/>
      <c r="J49" s="12"/>
      <c r="K49" s="12"/>
      <c r="L49" s="12"/>
      <c r="M49" s="12"/>
      <c r="N49" s="55"/>
    </row>
    <row r="50" spans="1:14" ht="16.5" customHeight="1">
      <c r="A50" s="22"/>
      <c r="B50" s="33"/>
      <c r="C50" s="12"/>
      <c r="D50" s="34"/>
      <c r="E50" s="12"/>
      <c r="F50" s="33"/>
      <c r="G50" s="33"/>
      <c r="H50" s="12"/>
      <c r="I50" s="12"/>
      <c r="J50" s="12"/>
      <c r="K50" s="12"/>
      <c r="L50" s="12"/>
      <c r="M50" s="12"/>
      <c r="N50" s="55"/>
    </row>
    <row r="51" spans="1:14" ht="16.5" customHeight="1">
      <c r="A51" s="22"/>
      <c r="B51" s="12"/>
      <c r="C51" s="12"/>
      <c r="D51" s="34"/>
      <c r="E51" s="12"/>
      <c r="F51" s="33"/>
      <c r="G51" s="33"/>
      <c r="H51" s="12"/>
      <c r="I51" s="12"/>
      <c r="J51" s="12"/>
      <c r="K51" s="12"/>
      <c r="L51" s="12"/>
      <c r="M51" s="12"/>
      <c r="N51" s="55"/>
    </row>
    <row r="52" spans="1:14" ht="16.5" customHeight="1">
      <c r="A52" s="2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55"/>
    </row>
    <row r="53" spans="1:14" ht="16.5" customHeight="1">
      <c r="A53" s="22"/>
      <c r="B53" s="35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55"/>
    </row>
    <row r="54" spans="1:14" ht="16.5" customHeight="1">
      <c r="A54" s="2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55"/>
    </row>
    <row r="55" spans="1:14" ht="16.5" customHeight="1">
      <c r="A55" s="49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56"/>
    </row>
    <row r="56" spans="1:14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" customHeight="1">
      <c r="A57" s="3"/>
      <c r="B57" s="364" t="s">
        <v>25</v>
      </c>
      <c r="C57" s="364"/>
      <c r="D57" s="364"/>
      <c r="E57" s="364"/>
      <c r="F57" s="364"/>
      <c r="G57" s="364"/>
      <c r="H57" s="3"/>
      <c r="I57" s="364" t="s">
        <v>15</v>
      </c>
      <c r="J57" s="364"/>
      <c r="K57" s="364"/>
      <c r="L57" s="364"/>
      <c r="M57" s="364"/>
      <c r="N57" s="3"/>
    </row>
    <row r="58" spans="1:14" ht="9" customHeight="1">
      <c r="A58" s="3"/>
      <c r="B58" s="574" t="s">
        <v>16</v>
      </c>
      <c r="C58" s="574"/>
      <c r="D58" s="574"/>
      <c r="E58" s="574"/>
      <c r="F58" s="574"/>
      <c r="G58" s="574"/>
      <c r="H58" s="3"/>
      <c r="I58" s="574" t="s">
        <v>20</v>
      </c>
      <c r="J58" s="574"/>
      <c r="K58" s="574"/>
      <c r="L58" s="574"/>
      <c r="M58" s="574"/>
      <c r="N58" s="3"/>
    </row>
    <row r="59" spans="1:14" ht="10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6" customHeight="1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3"/>
    </row>
    <row r="61" spans="1:14" ht="16.5" customHeight="1">
      <c r="A61" s="22"/>
      <c r="B61" s="2">
        <v>2</v>
      </c>
      <c r="C61" s="573" t="s">
        <v>51</v>
      </c>
      <c r="D61" s="573"/>
      <c r="E61" s="573"/>
      <c r="F61" s="573"/>
      <c r="G61" s="573"/>
      <c r="H61" s="573"/>
      <c r="I61" s="573"/>
      <c r="J61" s="573"/>
      <c r="K61" s="573"/>
      <c r="L61" s="3"/>
      <c r="M61" s="3"/>
      <c r="N61" s="55"/>
    </row>
    <row r="62" spans="1:14" ht="12" customHeight="1">
      <c r="A62" s="22"/>
      <c r="B62" s="2"/>
      <c r="C62" s="573"/>
      <c r="D62" s="573"/>
      <c r="E62" s="573"/>
      <c r="F62" s="573"/>
      <c r="G62" s="573"/>
      <c r="H62" s="573"/>
      <c r="I62" s="573"/>
      <c r="J62" s="573"/>
      <c r="K62" s="573"/>
      <c r="L62" s="3"/>
      <c r="M62" s="3"/>
      <c r="N62" s="55"/>
    </row>
    <row r="63" spans="1:14" ht="13.5" customHeight="1">
      <c r="A63" s="22"/>
      <c r="B63" s="2"/>
      <c r="C63" s="37"/>
      <c r="D63" s="3"/>
      <c r="E63" s="597" t="s">
        <v>45</v>
      </c>
      <c r="F63" s="597"/>
      <c r="G63" s="597"/>
      <c r="H63" s="597"/>
      <c r="I63" s="597"/>
      <c r="J63" s="597"/>
      <c r="K63" s="37"/>
      <c r="L63" s="3"/>
      <c r="M63" s="3"/>
      <c r="N63" s="55"/>
    </row>
    <row r="64" spans="1:14" ht="18.75" customHeight="1">
      <c r="A64" s="22"/>
      <c r="B64" s="3"/>
      <c r="C64" s="38"/>
      <c r="D64" s="9"/>
      <c r="E64" s="597"/>
      <c r="F64" s="597"/>
      <c r="G64" s="597"/>
      <c r="H64" s="597"/>
      <c r="I64" s="597"/>
      <c r="J64" s="597"/>
      <c r="K64" s="39"/>
      <c r="L64" s="3"/>
      <c r="M64" s="3"/>
      <c r="N64" s="55"/>
    </row>
    <row r="65" spans="1:14" ht="5.25" customHeight="1">
      <c r="A65" s="49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56"/>
    </row>
    <row r="66" spans="1:14" ht="6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" customHeight="1">
      <c r="A67" s="21"/>
      <c r="B67" s="63" t="s">
        <v>23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13"/>
    </row>
    <row r="68" spans="1:14" ht="15" customHeight="1">
      <c r="A68" s="2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13"/>
    </row>
    <row r="69" spans="1:14" ht="15" customHeight="1">
      <c r="A69" s="21"/>
      <c r="B69" s="584"/>
      <c r="C69" s="584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13"/>
    </row>
    <row r="70" spans="1:14" ht="15" customHeight="1">
      <c r="A70" s="21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13"/>
    </row>
    <row r="71" spans="1:14" ht="15" customHeight="1">
      <c r="A71" s="21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13"/>
    </row>
    <row r="72" spans="1:14" ht="9" customHeight="1">
      <c r="A72" s="2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1:14" ht="15" customHeight="1">
      <c r="A73" s="51"/>
      <c r="B73" s="602" t="s">
        <v>19</v>
      </c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53"/>
    </row>
    <row r="74" spans="1:14" ht="15" customHeight="1">
      <c r="A74" s="22"/>
      <c r="B74" s="603"/>
      <c r="C74" s="603"/>
      <c r="D74" s="603"/>
      <c r="E74" s="603"/>
      <c r="F74" s="603"/>
      <c r="G74" s="603"/>
      <c r="H74" s="603"/>
      <c r="I74" s="603"/>
      <c r="J74" s="603"/>
      <c r="K74" s="603"/>
      <c r="L74" s="603"/>
      <c r="M74" s="603"/>
      <c r="N74" s="55"/>
    </row>
    <row r="75" spans="1:14" ht="15" customHeight="1">
      <c r="A75" s="22"/>
      <c r="B75" s="603"/>
      <c r="C75" s="603"/>
      <c r="D75" s="603"/>
      <c r="E75" s="603"/>
      <c r="F75" s="603"/>
      <c r="G75" s="603"/>
      <c r="H75" s="603"/>
      <c r="I75" s="603"/>
      <c r="J75" s="603"/>
      <c r="K75" s="603"/>
      <c r="L75" s="603"/>
      <c r="M75" s="603"/>
      <c r="N75" s="55"/>
    </row>
    <row r="76" spans="1:14" ht="15" customHeight="1">
      <c r="A76" s="22"/>
      <c r="B76" s="603"/>
      <c r="C76" s="603"/>
      <c r="D76" s="603"/>
      <c r="E76" s="603"/>
      <c r="F76" s="603"/>
      <c r="G76" s="603"/>
      <c r="H76" s="603"/>
      <c r="I76" s="603"/>
      <c r="J76" s="603"/>
      <c r="K76" s="603"/>
      <c r="L76" s="603"/>
      <c r="M76" s="603"/>
      <c r="N76" s="55"/>
    </row>
    <row r="77" spans="1:14" ht="15" customHeight="1">
      <c r="A77" s="22"/>
      <c r="B77" s="603"/>
      <c r="C77" s="603"/>
      <c r="D77" s="603"/>
      <c r="E77" s="603"/>
      <c r="F77" s="603"/>
      <c r="G77" s="603"/>
      <c r="H77" s="603"/>
      <c r="I77" s="603"/>
      <c r="J77" s="603"/>
      <c r="K77" s="603"/>
      <c r="L77" s="603"/>
      <c r="M77" s="603"/>
      <c r="N77" s="55"/>
    </row>
    <row r="78" spans="1:14" ht="15" customHeight="1">
      <c r="A78" s="22"/>
      <c r="B78" s="603"/>
      <c r="C78" s="603"/>
      <c r="D78" s="603"/>
      <c r="E78" s="603"/>
      <c r="F78" s="603"/>
      <c r="G78" s="603"/>
      <c r="H78" s="603"/>
      <c r="I78" s="603"/>
      <c r="J78" s="603"/>
      <c r="K78" s="603"/>
      <c r="L78" s="603"/>
      <c r="M78" s="603"/>
      <c r="N78" s="55"/>
    </row>
    <row r="79" spans="1:14" ht="3" customHeight="1">
      <c r="A79" s="2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55"/>
    </row>
    <row r="80" spans="1:14" ht="15" customHeight="1">
      <c r="A80" s="2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55"/>
    </row>
    <row r="81" spans="1:14" ht="15" customHeight="1">
      <c r="A81" s="2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55"/>
    </row>
    <row r="82" spans="1:14" ht="15" customHeight="1">
      <c r="A82" s="22"/>
      <c r="B82" s="3"/>
      <c r="C82" s="3"/>
      <c r="D82" s="3"/>
      <c r="E82" s="3"/>
      <c r="F82" s="3"/>
      <c r="G82" s="3"/>
      <c r="H82" s="3"/>
      <c r="I82" s="3"/>
      <c r="J82" s="3"/>
      <c r="K82" s="41"/>
      <c r="L82" s="3"/>
      <c r="M82" s="3"/>
      <c r="N82" s="55"/>
    </row>
    <row r="83" spans="1:14" ht="15" customHeight="1">
      <c r="A83" s="22"/>
      <c r="B83" s="3"/>
      <c r="C83" s="3"/>
      <c r="D83" s="3"/>
      <c r="E83" s="3"/>
      <c r="F83" s="3"/>
      <c r="G83" s="3"/>
      <c r="H83" s="3"/>
      <c r="I83" s="3"/>
      <c r="J83" s="3"/>
      <c r="K83" s="3"/>
      <c r="L83" s="604" t="s">
        <v>31</v>
      </c>
      <c r="M83" s="605"/>
      <c r="N83" s="55"/>
    </row>
    <row r="84" spans="1:14" ht="17.25" customHeight="1">
      <c r="A84" s="22"/>
      <c r="B84" s="3"/>
      <c r="C84" s="3"/>
      <c r="D84" s="3"/>
      <c r="E84" s="3"/>
      <c r="F84" s="3"/>
      <c r="G84" s="3"/>
      <c r="H84" s="3"/>
      <c r="I84" s="3"/>
      <c r="J84" s="3"/>
      <c r="K84" s="3"/>
      <c r="L84" s="42">
        <v>1</v>
      </c>
      <c r="M84" s="43"/>
      <c r="N84" s="55"/>
    </row>
    <row r="85" spans="1:14" ht="17.25" customHeight="1">
      <c r="A85" s="22"/>
      <c r="B85" s="3"/>
      <c r="C85" s="3"/>
      <c r="D85" s="3"/>
      <c r="E85" s="3"/>
      <c r="F85" s="3"/>
      <c r="G85" s="3"/>
      <c r="H85" s="3"/>
      <c r="I85" s="3"/>
      <c r="J85" s="3"/>
      <c r="K85" s="3"/>
      <c r="L85" s="42">
        <v>2</v>
      </c>
      <c r="M85" s="43"/>
      <c r="N85" s="55"/>
    </row>
    <row r="86" spans="1:14" ht="17.25" customHeight="1">
      <c r="A86" s="22"/>
      <c r="B86" s="3"/>
      <c r="C86" s="3"/>
      <c r="D86" s="3"/>
      <c r="E86" s="3"/>
      <c r="F86" s="3"/>
      <c r="G86" s="3"/>
      <c r="H86" s="3"/>
      <c r="I86" s="3"/>
      <c r="J86" s="3"/>
      <c r="K86" s="3"/>
      <c r="L86" s="42">
        <v>3</v>
      </c>
      <c r="M86" s="43"/>
      <c r="N86" s="55"/>
    </row>
    <row r="87" spans="1:14" ht="17.25" customHeight="1">
      <c r="A87" s="22"/>
      <c r="B87" s="3"/>
      <c r="C87" s="3"/>
      <c r="D87" s="3"/>
      <c r="E87" s="3"/>
      <c r="F87" s="3"/>
      <c r="G87" s="3"/>
      <c r="H87" s="3"/>
      <c r="I87" s="3"/>
      <c r="J87" s="3"/>
      <c r="K87" s="3"/>
      <c r="L87" s="42">
        <v>4</v>
      </c>
      <c r="M87" s="43"/>
      <c r="N87" s="55"/>
    </row>
    <row r="88" spans="1:14" ht="17.25" customHeight="1">
      <c r="A88" s="22"/>
      <c r="B88" s="3"/>
      <c r="C88" s="3"/>
      <c r="D88" s="3"/>
      <c r="E88" s="3"/>
      <c r="F88" s="3"/>
      <c r="G88" s="3"/>
      <c r="H88" s="3"/>
      <c r="I88" s="3"/>
      <c r="J88" s="3"/>
      <c r="K88" s="3"/>
      <c r="L88" s="42">
        <v>5</v>
      </c>
      <c r="M88" s="43"/>
      <c r="N88" s="55"/>
    </row>
    <row r="89" spans="1:14" ht="17.25" customHeight="1">
      <c r="A89" s="22"/>
      <c r="B89" s="3"/>
      <c r="C89" s="3"/>
      <c r="D89" s="3"/>
      <c r="E89" s="3"/>
      <c r="F89" s="3"/>
      <c r="G89" s="3"/>
      <c r="H89" s="3"/>
      <c r="I89" s="3"/>
      <c r="J89" s="3"/>
      <c r="K89" s="3"/>
      <c r="L89" s="42">
        <v>6</v>
      </c>
      <c r="M89" s="43"/>
      <c r="N89" s="55"/>
    </row>
    <row r="90" spans="1:14" ht="17.25" customHeight="1">
      <c r="A90" s="22"/>
      <c r="B90" s="3"/>
      <c r="C90" s="3"/>
      <c r="D90" s="3"/>
      <c r="E90" s="3"/>
      <c r="F90" s="3"/>
      <c r="G90" s="3"/>
      <c r="H90" s="3"/>
      <c r="I90" s="3"/>
      <c r="J90" s="3"/>
      <c r="K90" s="3"/>
      <c r="L90" s="42">
        <v>7</v>
      </c>
      <c r="M90" s="43"/>
      <c r="N90" s="55"/>
    </row>
    <row r="91" spans="1:14" ht="17.25" customHeight="1">
      <c r="A91" s="22"/>
      <c r="B91" s="3"/>
      <c r="C91" s="3"/>
      <c r="D91" s="3"/>
      <c r="E91" s="3"/>
      <c r="F91" s="3"/>
      <c r="G91" s="3"/>
      <c r="H91" s="3"/>
      <c r="I91" s="3"/>
      <c r="J91" s="3"/>
      <c r="K91" s="3"/>
      <c r="L91" s="42">
        <v>8</v>
      </c>
      <c r="M91" s="43"/>
      <c r="N91" s="55"/>
    </row>
    <row r="92" spans="1:14" ht="17.25" customHeight="1">
      <c r="A92" s="22"/>
      <c r="B92" s="3"/>
      <c r="C92" s="3"/>
      <c r="D92" s="3"/>
      <c r="E92" s="3"/>
      <c r="F92" s="3"/>
      <c r="G92" s="3"/>
      <c r="H92" s="3"/>
      <c r="I92" s="3"/>
      <c r="J92" s="3"/>
      <c r="K92" s="3"/>
      <c r="L92" s="42">
        <v>9</v>
      </c>
      <c r="M92" s="43"/>
      <c r="N92" s="55"/>
    </row>
    <row r="93" spans="1:14" ht="17.25" customHeight="1">
      <c r="A93" s="22"/>
      <c r="B93" s="44"/>
      <c r="C93" s="3"/>
      <c r="D93" s="3"/>
      <c r="E93" s="3"/>
      <c r="F93" s="3"/>
      <c r="G93" s="3"/>
      <c r="H93" s="3"/>
      <c r="I93" s="3"/>
      <c r="J93" s="3"/>
      <c r="K93" s="3"/>
      <c r="L93" s="45">
        <v>10</v>
      </c>
      <c r="M93" s="46"/>
      <c r="N93" s="55"/>
    </row>
    <row r="94" spans="1:14" ht="15" customHeight="1">
      <c r="A94" s="22"/>
      <c r="B94" s="44" t="s">
        <v>32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5"/>
    </row>
    <row r="95" spans="1:14" ht="13.5" customHeight="1">
      <c r="A95" s="22"/>
      <c r="B95" s="24" t="s">
        <v>53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5"/>
    </row>
    <row r="96" spans="1:14" ht="5.25" customHeight="1">
      <c r="A96" s="49"/>
      <c r="B96" s="64"/>
      <c r="C96" s="65"/>
      <c r="D96" s="65"/>
      <c r="E96" s="65"/>
      <c r="F96" s="64"/>
      <c r="G96" s="65"/>
      <c r="H96" s="65"/>
      <c r="I96" s="65"/>
      <c r="J96" s="64"/>
      <c r="K96" s="65"/>
      <c r="L96" s="65"/>
      <c r="M96" s="65"/>
      <c r="N96" s="56"/>
    </row>
    <row r="97" spans="1:14" ht="3.75" customHeight="1">
      <c r="A97" s="3"/>
      <c r="B97" s="27"/>
      <c r="C97" s="66"/>
      <c r="D97" s="66"/>
      <c r="E97" s="66"/>
      <c r="F97" s="27"/>
      <c r="G97" s="66"/>
      <c r="H97" s="66"/>
      <c r="I97" s="66"/>
      <c r="J97" s="27"/>
      <c r="K97" s="66"/>
      <c r="L97" s="66"/>
      <c r="M97" s="66"/>
      <c r="N97" s="3"/>
    </row>
    <row r="98" spans="1:14" ht="12.75" customHeight="1">
      <c r="A98" s="51"/>
      <c r="B98" s="595" t="s">
        <v>13</v>
      </c>
      <c r="C98" s="595"/>
      <c r="D98" s="595"/>
      <c r="E98" s="595"/>
      <c r="F98" s="595"/>
      <c r="G98" s="595"/>
      <c r="H98" s="595"/>
      <c r="I98" s="595"/>
      <c r="J98" s="595"/>
      <c r="K98" s="595"/>
      <c r="L98" s="595"/>
      <c r="M98" s="595"/>
      <c r="N98" s="53"/>
    </row>
    <row r="99" spans="1:14" ht="9.9499999999999993" customHeight="1">
      <c r="A99" s="22"/>
      <c r="B99" s="47" t="s">
        <v>141</v>
      </c>
      <c r="C99" s="559" t="s">
        <v>152</v>
      </c>
      <c r="D99" s="559"/>
      <c r="E99" s="559"/>
      <c r="F99" s="559"/>
      <c r="G99" s="559"/>
      <c r="H99" s="559"/>
      <c r="I99" s="559"/>
      <c r="J99" s="559"/>
      <c r="K99" s="559"/>
      <c r="L99" s="559"/>
      <c r="M99" s="560"/>
      <c r="N99" s="55"/>
    </row>
    <row r="100" spans="1:14" ht="9.9499999999999993" customHeight="1">
      <c r="A100" s="22"/>
      <c r="B100" s="550" t="s">
        <v>153</v>
      </c>
      <c r="C100" s="551"/>
      <c r="D100" s="551"/>
      <c r="E100" s="551"/>
      <c r="F100" s="551"/>
      <c r="G100" s="551"/>
      <c r="H100" s="551"/>
      <c r="I100" s="551"/>
      <c r="J100" s="551"/>
      <c r="K100" s="551"/>
      <c r="L100" s="551"/>
      <c r="M100" s="552"/>
      <c r="N100" s="55"/>
    </row>
    <row r="101" spans="1:14" ht="9.9499999999999993" customHeight="1">
      <c r="A101" s="22"/>
      <c r="B101" s="553" t="s">
        <v>17</v>
      </c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5"/>
      <c r="N101" s="55"/>
    </row>
    <row r="102" spans="1:14" ht="9.9499999999999993" customHeight="1">
      <c r="A102" s="22"/>
      <c r="B102" s="556" t="s">
        <v>52</v>
      </c>
      <c r="C102" s="557"/>
      <c r="D102" s="557"/>
      <c r="E102" s="557"/>
      <c r="F102" s="557"/>
      <c r="G102" s="557"/>
      <c r="H102" s="557"/>
      <c r="I102" s="557"/>
      <c r="J102" s="557"/>
      <c r="K102" s="557"/>
      <c r="L102" s="557"/>
      <c r="M102" s="558"/>
      <c r="N102" s="55"/>
    </row>
    <row r="103" spans="1:14" ht="9.9499999999999993" customHeight="1">
      <c r="A103" s="22"/>
      <c r="B103" s="48" t="s">
        <v>141</v>
      </c>
      <c r="C103" s="559" t="s">
        <v>151</v>
      </c>
      <c r="D103" s="559"/>
      <c r="E103" s="559"/>
      <c r="F103" s="559"/>
      <c r="G103" s="559"/>
      <c r="H103" s="559"/>
      <c r="I103" s="559"/>
      <c r="J103" s="559"/>
      <c r="K103" s="559"/>
      <c r="L103" s="559"/>
      <c r="M103" s="560"/>
      <c r="N103" s="55"/>
    </row>
    <row r="104" spans="1:14" ht="15" customHeight="1">
      <c r="A104" s="22"/>
      <c r="B104" s="48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5"/>
      <c r="N104" s="55"/>
    </row>
    <row r="105" spans="1:14" ht="15" customHeight="1">
      <c r="A105" s="22"/>
      <c r="B105" s="48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5"/>
      <c r="N105" s="55"/>
    </row>
    <row r="106" spans="1:14" ht="15" customHeight="1">
      <c r="A106" s="22"/>
      <c r="B106" s="49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8"/>
      <c r="N106" s="55"/>
    </row>
    <row r="107" spans="1:14" ht="3" customHeight="1">
      <c r="A107" s="2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5"/>
    </row>
    <row r="108" spans="1:14" ht="22.5" customHeight="1">
      <c r="A108" s="22"/>
      <c r="B108" s="50" t="s">
        <v>22</v>
      </c>
      <c r="C108" s="12"/>
      <c r="D108" s="12"/>
      <c r="E108" s="12"/>
      <c r="F108" s="12"/>
      <c r="G108" s="561"/>
      <c r="H108" s="561"/>
      <c r="I108" s="561"/>
      <c r="J108" s="561"/>
      <c r="K108" s="141" t="s">
        <v>14</v>
      </c>
      <c r="L108" s="547"/>
      <c r="M108" s="548"/>
      <c r="N108" s="55"/>
    </row>
    <row r="109" spans="1:14" ht="3.75" customHeight="1">
      <c r="A109" s="22"/>
      <c r="B109" s="40"/>
      <c r="C109" s="3"/>
      <c r="D109" s="3"/>
      <c r="E109" s="3"/>
      <c r="F109" s="3"/>
      <c r="G109" s="3"/>
      <c r="H109" s="3"/>
      <c r="I109" s="3"/>
      <c r="J109" s="3"/>
      <c r="K109" s="40"/>
      <c r="L109" s="3"/>
      <c r="M109" s="3"/>
      <c r="N109" s="55"/>
    </row>
    <row r="110" spans="1:14" ht="20.25" customHeight="1">
      <c r="A110" s="22"/>
      <c r="B110" s="50" t="s">
        <v>21</v>
      </c>
      <c r="C110" s="12"/>
      <c r="D110" s="547"/>
      <c r="E110" s="547"/>
      <c r="F110" s="547"/>
      <c r="G110" s="547"/>
      <c r="H110" s="547"/>
      <c r="I110" s="547"/>
      <c r="J110" s="547"/>
      <c r="K110" s="547"/>
      <c r="L110" s="547"/>
      <c r="M110" s="548"/>
      <c r="N110" s="55"/>
    </row>
    <row r="111" spans="1:14" ht="8.25" customHeight="1">
      <c r="A111" s="2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5"/>
    </row>
    <row r="112" spans="1:14" ht="15" customHeight="1">
      <c r="A112" s="22"/>
      <c r="B112" s="51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3"/>
      <c r="N112" s="55"/>
    </row>
    <row r="113" spans="1:14" ht="13.5" customHeight="1">
      <c r="A113" s="22"/>
      <c r="B113" s="54" t="s">
        <v>24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55"/>
      <c r="N113" s="55"/>
    </row>
    <row r="114" spans="1:14" ht="6" customHeight="1">
      <c r="A114" s="22"/>
      <c r="B114" s="49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56"/>
      <c r="N114" s="55"/>
    </row>
    <row r="115" spans="1:14" ht="8.25" customHeight="1">
      <c r="A115" s="49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56"/>
    </row>
    <row r="116" spans="1:14" ht="36" customHeight="1">
      <c r="A116" s="3"/>
      <c r="B116" s="364" t="s">
        <v>25</v>
      </c>
      <c r="C116" s="364"/>
      <c r="D116" s="364"/>
      <c r="E116" s="364"/>
      <c r="F116" s="364"/>
      <c r="G116" s="364"/>
      <c r="H116" s="3"/>
      <c r="I116" s="364" t="s">
        <v>15</v>
      </c>
      <c r="J116" s="364"/>
      <c r="K116" s="364"/>
      <c r="L116" s="364"/>
      <c r="M116" s="364"/>
      <c r="N116" s="3"/>
    </row>
    <row r="117" spans="1:14" ht="21.75" customHeight="1">
      <c r="A117" s="3"/>
      <c r="B117" s="574" t="s">
        <v>16</v>
      </c>
      <c r="C117" s="574"/>
      <c r="D117" s="574"/>
      <c r="E117" s="574"/>
      <c r="F117" s="574"/>
      <c r="G117" s="574"/>
      <c r="H117" s="57"/>
      <c r="I117" s="574" t="s">
        <v>20</v>
      </c>
      <c r="J117" s="574"/>
      <c r="K117" s="574"/>
      <c r="L117" s="574"/>
      <c r="M117" s="574"/>
      <c r="N117" s="3"/>
    </row>
  </sheetData>
  <mergeCells count="64">
    <mergeCell ref="I116:M116"/>
    <mergeCell ref="I117:M117"/>
    <mergeCell ref="B116:G116"/>
    <mergeCell ref="B117:G117"/>
    <mergeCell ref="B73:M73"/>
    <mergeCell ref="B74:M74"/>
    <mergeCell ref="B75:M75"/>
    <mergeCell ref="B76:M76"/>
    <mergeCell ref="B77:M77"/>
    <mergeCell ref="B78:M78"/>
    <mergeCell ref="B98:M98"/>
    <mergeCell ref="L83:M83"/>
    <mergeCell ref="C103:M103"/>
    <mergeCell ref="C104:M104"/>
    <mergeCell ref="C105:M105"/>
    <mergeCell ref="C106:M106"/>
    <mergeCell ref="C2:K3"/>
    <mergeCell ref="C61:K62"/>
    <mergeCell ref="B57:G57"/>
    <mergeCell ref="B58:G58"/>
    <mergeCell ref="I57:M57"/>
    <mergeCell ref="I58:M58"/>
    <mergeCell ref="B43:D43"/>
    <mergeCell ref="B45:E46"/>
    <mergeCell ref="E4:J6"/>
    <mergeCell ref="D8:H8"/>
    <mergeCell ref="J8:K8"/>
    <mergeCell ref="D10:H10"/>
    <mergeCell ref="B12:C12"/>
    <mergeCell ref="D14:F14"/>
    <mergeCell ref="B20:B21"/>
    <mergeCell ref="A39:G39"/>
    <mergeCell ref="B8:C8"/>
    <mergeCell ref="B10:C10"/>
    <mergeCell ref="M39:N39"/>
    <mergeCell ref="M40:N40"/>
    <mergeCell ref="E43:M43"/>
    <mergeCell ref="J10:M10"/>
    <mergeCell ref="D12:M12"/>
    <mergeCell ref="I14:J14"/>
    <mergeCell ref="B16:D16"/>
    <mergeCell ref="E16:F16"/>
    <mergeCell ref="K14:L14"/>
    <mergeCell ref="G14:H14"/>
    <mergeCell ref="B14:C14"/>
    <mergeCell ref="G16:H16"/>
    <mergeCell ref="K16:L16"/>
    <mergeCell ref="H40:L40"/>
    <mergeCell ref="D110:M110"/>
    <mergeCell ref="I16:J16"/>
    <mergeCell ref="B100:M100"/>
    <mergeCell ref="B101:M101"/>
    <mergeCell ref="B102:M102"/>
    <mergeCell ref="C99:M99"/>
    <mergeCell ref="G108:J108"/>
    <mergeCell ref="L108:M108"/>
    <mergeCell ref="B71:M71"/>
    <mergeCell ref="H39:L39"/>
    <mergeCell ref="A38:N38"/>
    <mergeCell ref="B69:M69"/>
    <mergeCell ref="E63:J64"/>
    <mergeCell ref="G20:G21"/>
    <mergeCell ref="F44:M44"/>
    <mergeCell ref="F45:M45"/>
  </mergeCells>
  <phoneticPr fontId="1" type="noConversion"/>
  <pageMargins left="0.23" right="5.2083333333333336E-2" top="0.21" bottom="3.125E-2" header="0.2" footer="0.22"/>
  <pageSetup paperSize="9" firstPageNumber="9" orientation="portrait" useFirstPageNumber="1" r:id="rId1"/>
  <headerFooter alignWithMargins="0"/>
  <rowBreaks count="1" manualBreakCount="1">
    <brk id="59" max="13" man="1"/>
  </rowBreaks>
  <colBreaks count="1" manualBreakCount="1">
    <brk id="14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4</xdr:row>
                    <xdr:rowOff>19050</xdr:rowOff>
                  </from>
                  <to>
                    <xdr:col>2</xdr:col>
                    <xdr:colOff>190500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</xdr:row>
                    <xdr:rowOff>95250</xdr:rowOff>
                  </from>
                  <to>
                    <xdr:col>2</xdr:col>
                    <xdr:colOff>180975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57150</xdr:colOff>
                    <xdr:row>39</xdr:row>
                    <xdr:rowOff>9525</xdr:rowOff>
                  </from>
                  <to>
                    <xdr:col>3</xdr:col>
                    <xdr:colOff>371475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476250</xdr:colOff>
                    <xdr:row>39</xdr:row>
                    <xdr:rowOff>28575</xdr:rowOff>
                  </from>
                  <to>
                    <xdr:col>4</xdr:col>
                    <xdr:colOff>390525</xdr:colOff>
                    <xdr:row>39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7BDDD8-E840-4079-B45F-53725D27F8CF}">
          <x14:formula1>
            <xm:f>Parametros!$C$2:$C$3</xm:f>
          </x14:formula1>
          <xm:sqref>I22:I28</xm:sqref>
        </x14:dataValidation>
        <x14:dataValidation type="list" allowBlank="1" showInputMessage="1" showErrorMessage="1" xr:uid="{A66F90A6-3CAB-4838-9E7C-84E07ADD40D7}">
          <x14:formula1>
            <xm:f>Parametros!$H$2:$H$4</xm:f>
          </x14:formula1>
          <xm:sqref>H22:H28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D0D1-FE3C-4D7A-B051-CF3E102A9A5C}">
  <sheetPr codeName="Planilha4"/>
  <dimension ref="A1:C118"/>
  <sheetViews>
    <sheetView workbookViewId="0">
      <selection activeCell="J5" sqref="J5"/>
    </sheetView>
  </sheetViews>
  <sheetFormatPr defaultRowHeight="12.75"/>
  <cols>
    <col min="1" max="1" width="6.85546875" bestFit="1" customWidth="1"/>
    <col min="2" max="3" width="8" bestFit="1" customWidth="1"/>
  </cols>
  <sheetData>
    <row r="1" spans="1:3">
      <c r="A1" s="608" t="s">
        <v>167</v>
      </c>
      <c r="B1" s="609"/>
      <c r="C1" s="610"/>
    </row>
    <row r="2" spans="1:3" ht="31.5">
      <c r="A2" s="606" t="s">
        <v>168</v>
      </c>
      <c r="B2" s="167" t="s">
        <v>169</v>
      </c>
      <c r="C2" s="168" t="s">
        <v>170</v>
      </c>
    </row>
    <row r="3" spans="1:3" ht="21.75" thickBot="1">
      <c r="A3" s="607"/>
      <c r="B3" s="169" t="s">
        <v>171</v>
      </c>
      <c r="C3" s="170" t="s">
        <v>172</v>
      </c>
    </row>
    <row r="4" spans="1:3">
      <c r="A4" s="171">
        <v>13</v>
      </c>
      <c r="B4" s="172">
        <v>0</v>
      </c>
      <c r="C4" s="173">
        <v>0</v>
      </c>
    </row>
    <row r="5" spans="1:3">
      <c r="A5" s="174">
        <v>13.2</v>
      </c>
      <c r="B5" s="175">
        <v>0.23</v>
      </c>
      <c r="C5" s="176">
        <v>0</v>
      </c>
    </row>
    <row r="6" spans="1:3">
      <c r="A6" s="174">
        <v>13.4</v>
      </c>
      <c r="B6" s="175">
        <v>0.46</v>
      </c>
      <c r="C6" s="176">
        <v>0</v>
      </c>
    </row>
    <row r="7" spans="1:3">
      <c r="A7" s="174">
        <v>13.6</v>
      </c>
      <c r="B7" s="175">
        <v>0.69</v>
      </c>
      <c r="C7" s="176">
        <v>0</v>
      </c>
    </row>
    <row r="8" spans="1:3">
      <c r="A8" s="174">
        <v>13.8</v>
      </c>
      <c r="B8" s="175">
        <v>0.92</v>
      </c>
      <c r="C8" s="176">
        <v>0</v>
      </c>
    </row>
    <row r="9" spans="1:3">
      <c r="A9" s="174">
        <v>14</v>
      </c>
      <c r="B9" s="175">
        <v>1.1499999999999999</v>
      </c>
      <c r="C9" s="176">
        <v>0</v>
      </c>
    </row>
    <row r="10" spans="1:3">
      <c r="A10" s="174">
        <v>14.2</v>
      </c>
      <c r="B10" s="175">
        <v>1.38</v>
      </c>
      <c r="C10" s="176">
        <v>0.23</v>
      </c>
    </row>
    <row r="11" spans="1:3">
      <c r="A11" s="174">
        <v>14.4</v>
      </c>
      <c r="B11" s="175">
        <v>1.61</v>
      </c>
      <c r="C11" s="176">
        <v>0.47</v>
      </c>
    </row>
    <row r="12" spans="1:3">
      <c r="A12" s="174">
        <v>14.6</v>
      </c>
      <c r="B12" s="175">
        <v>1.84</v>
      </c>
      <c r="C12" s="176">
        <v>0.7</v>
      </c>
    </row>
    <row r="13" spans="1:3">
      <c r="A13" s="174">
        <v>14.8</v>
      </c>
      <c r="B13" s="175">
        <v>2.0699999999999998</v>
      </c>
      <c r="C13" s="176">
        <v>0.93</v>
      </c>
    </row>
    <row r="14" spans="1:3">
      <c r="A14" s="174">
        <v>15</v>
      </c>
      <c r="B14" s="175">
        <v>2.2999999999999998</v>
      </c>
      <c r="C14" s="176">
        <v>1.1599999999999999</v>
      </c>
    </row>
    <row r="15" spans="1:3">
      <c r="A15" s="174">
        <v>15.2</v>
      </c>
      <c r="B15" s="175">
        <v>2.5299999999999998</v>
      </c>
      <c r="C15" s="176">
        <v>1.4</v>
      </c>
    </row>
    <row r="16" spans="1:3">
      <c r="A16" s="174">
        <v>15.4</v>
      </c>
      <c r="B16" s="175">
        <v>2.76</v>
      </c>
      <c r="C16" s="176">
        <v>1.63</v>
      </c>
    </row>
    <row r="17" spans="1:3">
      <c r="A17" s="174">
        <v>15.6</v>
      </c>
      <c r="B17" s="175">
        <v>2.99</v>
      </c>
      <c r="C17" s="176">
        <v>1.86</v>
      </c>
    </row>
    <row r="18" spans="1:3">
      <c r="A18" s="174">
        <v>15.8</v>
      </c>
      <c r="B18" s="175">
        <v>3.22</v>
      </c>
      <c r="C18" s="176">
        <v>2.09</v>
      </c>
    </row>
    <row r="19" spans="1:3">
      <c r="A19" s="174">
        <v>16</v>
      </c>
      <c r="B19" s="175">
        <v>3.45</v>
      </c>
      <c r="C19" s="176">
        <v>2.33</v>
      </c>
    </row>
    <row r="20" spans="1:3">
      <c r="A20" s="174">
        <v>16.2</v>
      </c>
      <c r="B20" s="175">
        <v>3.68</v>
      </c>
      <c r="C20" s="176">
        <v>2.56</v>
      </c>
    </row>
    <row r="21" spans="1:3">
      <c r="A21" s="174">
        <v>16.399999999999999</v>
      </c>
      <c r="B21" s="175">
        <v>3.91</v>
      </c>
      <c r="C21" s="176">
        <v>2.79</v>
      </c>
    </row>
    <row r="22" spans="1:3">
      <c r="A22" s="174">
        <v>16.600000000000001</v>
      </c>
      <c r="B22" s="175">
        <v>4.1399999999999997</v>
      </c>
      <c r="C22" s="176">
        <v>3.02</v>
      </c>
    </row>
    <row r="23" spans="1:3">
      <c r="A23" s="174">
        <v>16.8</v>
      </c>
      <c r="B23" s="175">
        <v>4.37</v>
      </c>
      <c r="C23" s="176">
        <v>3.26</v>
      </c>
    </row>
    <row r="24" spans="1:3">
      <c r="A24" s="174">
        <v>17</v>
      </c>
      <c r="B24" s="175">
        <v>4.5999999999999996</v>
      </c>
      <c r="C24" s="176">
        <v>3.49</v>
      </c>
    </row>
    <row r="25" spans="1:3">
      <c r="A25" s="174">
        <v>17.2</v>
      </c>
      <c r="B25" s="175">
        <v>4.83</v>
      </c>
      <c r="C25" s="176">
        <v>3.72</v>
      </c>
    </row>
    <row r="26" spans="1:3" ht="13.5" thickBot="1">
      <c r="A26" s="177">
        <v>17.399999999999999</v>
      </c>
      <c r="B26" s="178">
        <v>5.0599999999999996</v>
      </c>
      <c r="C26" s="179">
        <v>3.95</v>
      </c>
    </row>
    <row r="27" spans="1:3">
      <c r="A27" s="171">
        <v>17.600000000000001</v>
      </c>
      <c r="B27" s="172">
        <v>5.29</v>
      </c>
      <c r="C27" s="173">
        <v>4.1900000000000004</v>
      </c>
    </row>
    <row r="28" spans="1:3">
      <c r="A28" s="174">
        <v>17.8</v>
      </c>
      <c r="B28" s="175">
        <v>5.52</v>
      </c>
      <c r="C28" s="176">
        <v>4.42</v>
      </c>
    </row>
    <row r="29" spans="1:3">
      <c r="A29" s="174">
        <v>18</v>
      </c>
      <c r="B29" s="175">
        <v>5.75</v>
      </c>
      <c r="C29" s="176">
        <v>4.6500000000000004</v>
      </c>
    </row>
    <row r="30" spans="1:3">
      <c r="A30" s="174">
        <v>18.2</v>
      </c>
      <c r="B30" s="175">
        <v>5.98</v>
      </c>
      <c r="C30" s="176">
        <v>4.88</v>
      </c>
    </row>
    <row r="31" spans="1:3">
      <c r="A31" s="174">
        <v>18.399999999999999</v>
      </c>
      <c r="B31" s="175">
        <v>6.21</v>
      </c>
      <c r="C31" s="176">
        <v>5.12</v>
      </c>
    </row>
    <row r="32" spans="1:3">
      <c r="A32" s="174">
        <v>18.600000000000001</v>
      </c>
      <c r="B32" s="175">
        <v>6.44</v>
      </c>
      <c r="C32" s="176">
        <v>5.35</v>
      </c>
    </row>
    <row r="33" spans="1:3">
      <c r="A33" s="174">
        <v>18.8</v>
      </c>
      <c r="B33" s="175">
        <v>6.67</v>
      </c>
      <c r="C33" s="176">
        <v>5.58</v>
      </c>
    </row>
    <row r="34" spans="1:3">
      <c r="A34" s="174">
        <v>19</v>
      </c>
      <c r="B34" s="175">
        <v>6.9</v>
      </c>
      <c r="C34" s="176">
        <v>5.81</v>
      </c>
    </row>
    <row r="35" spans="1:3">
      <c r="A35" s="174">
        <v>19.2</v>
      </c>
      <c r="B35" s="175">
        <v>7.13</v>
      </c>
      <c r="C35" s="176">
        <v>6.05</v>
      </c>
    </row>
    <row r="36" spans="1:3">
      <c r="A36" s="174">
        <v>19.399999999999999</v>
      </c>
      <c r="B36" s="175">
        <v>7.36</v>
      </c>
      <c r="C36" s="176">
        <v>6.28</v>
      </c>
    </row>
    <row r="37" spans="1:3">
      <c r="A37" s="174">
        <v>19.600000000000001</v>
      </c>
      <c r="B37" s="175">
        <v>7.59</v>
      </c>
      <c r="C37" s="176">
        <v>6.51</v>
      </c>
    </row>
    <row r="38" spans="1:3">
      <c r="A38" s="174">
        <v>19.8</v>
      </c>
      <c r="B38" s="175">
        <v>7.82</v>
      </c>
      <c r="C38" s="176">
        <v>6.74</v>
      </c>
    </row>
    <row r="39" spans="1:3">
      <c r="A39" s="174">
        <v>20</v>
      </c>
      <c r="B39" s="175">
        <v>8.0500000000000007</v>
      </c>
      <c r="C39" s="176">
        <v>6.98</v>
      </c>
    </row>
    <row r="40" spans="1:3">
      <c r="A40" s="174">
        <v>20.2</v>
      </c>
      <c r="B40" s="175">
        <v>8.2799999999999994</v>
      </c>
      <c r="C40" s="176">
        <v>7.21</v>
      </c>
    </row>
    <row r="41" spans="1:3">
      <c r="A41" s="174">
        <v>20.399999999999999</v>
      </c>
      <c r="B41" s="175">
        <v>8.51</v>
      </c>
      <c r="C41" s="176">
        <v>7.44</v>
      </c>
    </row>
    <row r="42" spans="1:3">
      <c r="A42" s="174">
        <v>20.6</v>
      </c>
      <c r="B42" s="175">
        <v>8.74</v>
      </c>
      <c r="C42" s="176">
        <v>7.67</v>
      </c>
    </row>
    <row r="43" spans="1:3">
      <c r="A43" s="174">
        <v>20.8</v>
      </c>
      <c r="B43" s="175">
        <v>8.9700000000000006</v>
      </c>
      <c r="C43" s="176">
        <v>7.91</v>
      </c>
    </row>
    <row r="44" spans="1:3">
      <c r="A44" s="174">
        <v>21</v>
      </c>
      <c r="B44" s="175">
        <v>9.1999999999999993</v>
      </c>
      <c r="C44" s="176">
        <v>8.14</v>
      </c>
    </row>
    <row r="45" spans="1:3">
      <c r="A45" s="174">
        <v>21.2</v>
      </c>
      <c r="B45" s="175">
        <v>9.43</v>
      </c>
      <c r="C45" s="176">
        <v>8.3699999999999992</v>
      </c>
    </row>
    <row r="46" spans="1:3">
      <c r="A46" s="174">
        <v>21.4</v>
      </c>
      <c r="B46" s="175">
        <v>9.66</v>
      </c>
      <c r="C46" s="176">
        <v>8.6</v>
      </c>
    </row>
    <row r="47" spans="1:3">
      <c r="A47" s="174">
        <v>21.6</v>
      </c>
      <c r="B47" s="175">
        <v>9.89</v>
      </c>
      <c r="C47" s="176">
        <v>8.84</v>
      </c>
    </row>
    <row r="48" spans="1:3">
      <c r="A48" s="174">
        <v>21.8</v>
      </c>
      <c r="B48" s="175">
        <v>10.11</v>
      </c>
      <c r="C48" s="176">
        <v>9.07</v>
      </c>
    </row>
    <row r="49" spans="1:3" ht="13.5" thickBot="1">
      <c r="A49" s="177">
        <v>22</v>
      </c>
      <c r="B49" s="178">
        <v>10.34</v>
      </c>
      <c r="C49" s="179">
        <v>9.3000000000000007</v>
      </c>
    </row>
    <row r="50" spans="1:3">
      <c r="A50" s="171">
        <v>22.2</v>
      </c>
      <c r="B50" s="172">
        <v>10.57</v>
      </c>
      <c r="C50" s="173">
        <v>9.5299999999999994</v>
      </c>
    </row>
    <row r="51" spans="1:3">
      <c r="A51" s="174">
        <v>22.4</v>
      </c>
      <c r="B51" s="175">
        <v>10.8</v>
      </c>
      <c r="C51" s="176">
        <v>9.77</v>
      </c>
    </row>
    <row r="52" spans="1:3">
      <c r="A52" s="174">
        <v>22.6</v>
      </c>
      <c r="B52" s="175">
        <v>11.03</v>
      </c>
      <c r="C52" s="176">
        <v>10</v>
      </c>
    </row>
    <row r="53" spans="1:3">
      <c r="A53" s="174">
        <v>22.8</v>
      </c>
      <c r="B53" s="175">
        <v>11.26</v>
      </c>
      <c r="C53" s="176">
        <v>10.23</v>
      </c>
    </row>
    <row r="54" spans="1:3">
      <c r="A54" s="174">
        <v>23</v>
      </c>
      <c r="B54" s="175">
        <v>11.49</v>
      </c>
      <c r="C54" s="176">
        <v>10.47</v>
      </c>
    </row>
    <row r="55" spans="1:3">
      <c r="A55" s="174">
        <v>23.2</v>
      </c>
      <c r="B55" s="175">
        <v>11.72</v>
      </c>
      <c r="C55" s="176">
        <v>10.7</v>
      </c>
    </row>
    <row r="56" spans="1:3">
      <c r="A56" s="174">
        <v>23.4</v>
      </c>
      <c r="B56" s="175">
        <v>11.95</v>
      </c>
      <c r="C56" s="176">
        <v>10.93</v>
      </c>
    </row>
    <row r="57" spans="1:3">
      <c r="A57" s="174">
        <v>23.6</v>
      </c>
      <c r="B57" s="175">
        <v>12.18</v>
      </c>
      <c r="C57" s="176">
        <v>11.16</v>
      </c>
    </row>
    <row r="58" spans="1:3">
      <c r="A58" s="174">
        <v>23.8</v>
      </c>
      <c r="B58" s="175">
        <v>12.41</v>
      </c>
      <c r="C58" s="176">
        <v>11.4</v>
      </c>
    </row>
    <row r="59" spans="1:3">
      <c r="A59" s="174">
        <v>24</v>
      </c>
      <c r="B59" s="175">
        <v>12.64</v>
      </c>
      <c r="C59" s="176">
        <v>11.63</v>
      </c>
    </row>
    <row r="60" spans="1:3">
      <c r="A60" s="174">
        <v>24.2</v>
      </c>
      <c r="B60" s="175">
        <v>12.87</v>
      </c>
      <c r="C60" s="176">
        <v>11.86</v>
      </c>
    </row>
    <row r="61" spans="1:3">
      <c r="A61" s="174">
        <v>24.4</v>
      </c>
      <c r="B61" s="175">
        <v>13.1</v>
      </c>
      <c r="C61" s="176">
        <v>12.09</v>
      </c>
    </row>
    <row r="62" spans="1:3">
      <c r="A62" s="174">
        <v>24.6</v>
      </c>
      <c r="B62" s="175">
        <v>13.33</v>
      </c>
      <c r="C62" s="176">
        <v>12.33</v>
      </c>
    </row>
    <row r="63" spans="1:3">
      <c r="A63" s="174">
        <v>24.8</v>
      </c>
      <c r="B63" s="175">
        <v>13.45</v>
      </c>
      <c r="C63" s="176">
        <v>12.44</v>
      </c>
    </row>
    <row r="64" spans="1:3">
      <c r="A64" s="174">
        <v>25</v>
      </c>
      <c r="B64" s="175">
        <v>13.79</v>
      </c>
      <c r="C64" s="176">
        <v>12.79</v>
      </c>
    </row>
    <row r="65" spans="1:3">
      <c r="A65" s="174">
        <v>25.2</v>
      </c>
      <c r="B65" s="175">
        <v>14.02</v>
      </c>
      <c r="C65" s="176">
        <v>13.02</v>
      </c>
    </row>
    <row r="66" spans="1:3">
      <c r="A66" s="174">
        <v>25.4</v>
      </c>
      <c r="B66" s="175">
        <v>14.25</v>
      </c>
      <c r="C66" s="176">
        <v>13.25</v>
      </c>
    </row>
    <row r="67" spans="1:3">
      <c r="A67" s="174">
        <v>25.6</v>
      </c>
      <c r="B67" s="175">
        <v>14.48</v>
      </c>
      <c r="C67" s="176">
        <v>13.48</v>
      </c>
    </row>
    <row r="68" spans="1:3">
      <c r="A68" s="174">
        <v>25.8</v>
      </c>
      <c r="B68" s="175">
        <v>14.71</v>
      </c>
      <c r="C68" s="176">
        <v>13.72</v>
      </c>
    </row>
    <row r="69" spans="1:3">
      <c r="A69" s="174">
        <v>26</v>
      </c>
      <c r="B69" s="175">
        <v>14.94</v>
      </c>
      <c r="C69" s="176">
        <v>13.95</v>
      </c>
    </row>
    <row r="70" spans="1:3">
      <c r="A70" s="174">
        <v>26.2</v>
      </c>
      <c r="B70" s="175">
        <v>15.17</v>
      </c>
      <c r="C70" s="176">
        <v>14.18</v>
      </c>
    </row>
    <row r="71" spans="1:3">
      <c r="A71" s="174">
        <v>26.4</v>
      </c>
      <c r="B71" s="175">
        <v>15.4</v>
      </c>
      <c r="C71" s="176">
        <v>14.41</v>
      </c>
    </row>
    <row r="72" spans="1:3" ht="13.5" thickBot="1">
      <c r="A72" s="177">
        <v>26.6</v>
      </c>
      <c r="B72" s="178">
        <v>15.63</v>
      </c>
      <c r="C72" s="179">
        <v>14.65</v>
      </c>
    </row>
    <row r="73" spans="1:3">
      <c r="A73" s="171">
        <v>26.8</v>
      </c>
      <c r="B73" s="172">
        <v>15.86</v>
      </c>
      <c r="C73" s="173">
        <v>14.88</v>
      </c>
    </row>
    <row r="74" spans="1:3">
      <c r="A74" s="174">
        <v>27</v>
      </c>
      <c r="B74" s="175">
        <v>16.100000000000001</v>
      </c>
      <c r="C74" s="176">
        <v>15.11</v>
      </c>
    </row>
    <row r="75" spans="1:3">
      <c r="A75" s="174">
        <v>27.2</v>
      </c>
      <c r="B75" s="175">
        <v>16.32</v>
      </c>
      <c r="C75" s="176">
        <v>15.34</v>
      </c>
    </row>
    <row r="76" spans="1:3">
      <c r="A76" s="174">
        <v>27.4</v>
      </c>
      <c r="B76" s="175">
        <v>16.55</v>
      </c>
      <c r="C76" s="176">
        <v>15.58</v>
      </c>
    </row>
    <row r="77" spans="1:3">
      <c r="A77" s="174">
        <v>27.6</v>
      </c>
      <c r="B77" s="175">
        <v>16.78</v>
      </c>
      <c r="C77" s="176">
        <v>15.81</v>
      </c>
    </row>
    <row r="78" spans="1:3">
      <c r="A78" s="174">
        <v>27.8</v>
      </c>
      <c r="B78" s="175">
        <v>17</v>
      </c>
      <c r="C78" s="176">
        <v>16.04</v>
      </c>
    </row>
    <row r="79" spans="1:3">
      <c r="A79" s="174">
        <v>28</v>
      </c>
      <c r="B79" s="175">
        <v>17.239999999999998</v>
      </c>
      <c r="C79" s="176">
        <v>16.27</v>
      </c>
    </row>
    <row r="80" spans="1:3">
      <c r="A80" s="174">
        <v>28.2</v>
      </c>
      <c r="B80" s="175">
        <v>17.46</v>
      </c>
      <c r="C80" s="176">
        <v>16.510000000000002</v>
      </c>
    </row>
    <row r="81" spans="1:3">
      <c r="A81" s="174">
        <v>28.4</v>
      </c>
      <c r="B81" s="175">
        <v>17.7</v>
      </c>
      <c r="C81" s="176">
        <v>16.739999999999998</v>
      </c>
    </row>
    <row r="82" spans="1:3">
      <c r="A82" s="174">
        <v>28.6</v>
      </c>
      <c r="B82" s="175">
        <v>17.93</v>
      </c>
      <c r="C82" s="176">
        <v>16.97</v>
      </c>
    </row>
    <row r="83" spans="1:3">
      <c r="A83" s="174">
        <v>28.8</v>
      </c>
      <c r="B83" s="175">
        <v>18.16</v>
      </c>
      <c r="C83" s="176">
        <v>17.2</v>
      </c>
    </row>
    <row r="84" spans="1:3">
      <c r="A84" s="174">
        <v>29</v>
      </c>
      <c r="B84" s="175">
        <v>18.39</v>
      </c>
      <c r="C84" s="176">
        <v>17.440000000000001</v>
      </c>
    </row>
    <row r="85" spans="1:3">
      <c r="A85" s="174">
        <v>29.2</v>
      </c>
      <c r="B85" s="175">
        <v>18.62</v>
      </c>
      <c r="C85" s="176">
        <v>17.670000000000002</v>
      </c>
    </row>
    <row r="86" spans="1:3">
      <c r="A86" s="174">
        <v>29.4</v>
      </c>
      <c r="B86" s="175">
        <v>18.850000000000001</v>
      </c>
      <c r="C86" s="176">
        <v>17.899999999999999</v>
      </c>
    </row>
    <row r="87" spans="1:3">
      <c r="A87" s="174">
        <v>29.6</v>
      </c>
      <c r="B87" s="175">
        <v>19.079999999999998</v>
      </c>
      <c r="C87" s="176">
        <v>18.13</v>
      </c>
    </row>
    <row r="88" spans="1:3">
      <c r="A88" s="174">
        <v>29.8</v>
      </c>
      <c r="B88" s="175">
        <v>19.309999999999999</v>
      </c>
      <c r="C88" s="176">
        <v>18.37</v>
      </c>
    </row>
    <row r="89" spans="1:3">
      <c r="A89" s="174">
        <v>30</v>
      </c>
      <c r="B89" s="175">
        <v>19.54</v>
      </c>
      <c r="C89" s="176">
        <v>18.600000000000001</v>
      </c>
    </row>
    <row r="90" spans="1:3">
      <c r="A90" s="174">
        <v>30.2</v>
      </c>
      <c r="B90" s="175">
        <v>19.760000000000002</v>
      </c>
      <c r="C90" s="176">
        <v>18.829999999999998</v>
      </c>
    </row>
    <row r="91" spans="1:3">
      <c r="A91" s="174">
        <v>30.4</v>
      </c>
      <c r="B91" s="175">
        <v>20</v>
      </c>
      <c r="C91" s="176">
        <v>19.059999999999999</v>
      </c>
    </row>
    <row r="92" spans="1:3">
      <c r="A92" s="174">
        <v>30.6</v>
      </c>
      <c r="B92" s="175">
        <v>20.22</v>
      </c>
      <c r="C92" s="176">
        <v>19.3</v>
      </c>
    </row>
    <row r="93" spans="1:3">
      <c r="A93" s="174">
        <v>30.8</v>
      </c>
      <c r="B93" s="175">
        <v>20.45</v>
      </c>
      <c r="C93" s="176">
        <v>19.53</v>
      </c>
    </row>
    <row r="94" spans="1:3">
      <c r="A94" s="174">
        <v>31</v>
      </c>
      <c r="B94" s="175">
        <v>20.69</v>
      </c>
      <c r="C94" s="176">
        <v>19.760000000000002</v>
      </c>
    </row>
    <row r="95" spans="1:3" ht="13.5" thickBot="1">
      <c r="A95" s="177">
        <v>31.2</v>
      </c>
      <c r="B95" s="178">
        <v>20.91</v>
      </c>
      <c r="C95" s="179">
        <v>20</v>
      </c>
    </row>
    <row r="96" spans="1:3">
      <c r="A96" s="171">
        <v>31.4</v>
      </c>
      <c r="B96" s="172">
        <v>21.14</v>
      </c>
      <c r="C96" s="173">
        <v>20.23</v>
      </c>
    </row>
    <row r="97" spans="1:3">
      <c r="A97" s="174">
        <v>31.6</v>
      </c>
      <c r="B97" s="175">
        <v>21.37</v>
      </c>
      <c r="C97" s="176">
        <v>20.46</v>
      </c>
    </row>
    <row r="98" spans="1:3">
      <c r="A98" s="174">
        <v>31.8</v>
      </c>
      <c r="B98" s="175">
        <v>21.6</v>
      </c>
      <c r="C98" s="176">
        <v>20.69</v>
      </c>
    </row>
    <row r="99" spans="1:3">
      <c r="A99" s="174">
        <v>32</v>
      </c>
      <c r="B99" s="175">
        <v>21.84</v>
      </c>
      <c r="C99" s="176">
        <v>20.93</v>
      </c>
    </row>
    <row r="100" spans="1:3">
      <c r="A100" s="174">
        <v>32.200000000000003</v>
      </c>
      <c r="B100" s="175">
        <v>22.06</v>
      </c>
      <c r="C100" s="176">
        <v>21.16</v>
      </c>
    </row>
    <row r="101" spans="1:3">
      <c r="A101" s="174">
        <v>32.4</v>
      </c>
      <c r="B101" s="175">
        <v>22.3</v>
      </c>
      <c r="C101" s="176">
        <v>21.39</v>
      </c>
    </row>
    <row r="102" spans="1:3">
      <c r="A102" s="174">
        <v>32.6</v>
      </c>
      <c r="B102" s="175">
        <v>22.52</v>
      </c>
      <c r="C102" s="176">
        <v>21.62</v>
      </c>
    </row>
    <row r="103" spans="1:3">
      <c r="A103" s="174">
        <v>32.799999999999997</v>
      </c>
      <c r="B103" s="175">
        <v>22.75</v>
      </c>
      <c r="C103" s="176">
        <v>21.86</v>
      </c>
    </row>
    <row r="104" spans="1:3">
      <c r="A104" s="174">
        <v>33</v>
      </c>
      <c r="B104" s="175">
        <v>22.99</v>
      </c>
      <c r="C104" s="176">
        <v>22.09</v>
      </c>
    </row>
    <row r="105" spans="1:3">
      <c r="A105" s="174">
        <v>33.200000000000003</v>
      </c>
      <c r="B105" s="175">
        <v>23.21</v>
      </c>
      <c r="C105" s="176">
        <v>22.32</v>
      </c>
    </row>
    <row r="106" spans="1:3">
      <c r="A106" s="174">
        <v>33.4</v>
      </c>
      <c r="B106" s="175">
        <v>23.44</v>
      </c>
      <c r="C106" s="176">
        <v>22.55</v>
      </c>
    </row>
    <row r="107" spans="1:3">
      <c r="A107" s="174">
        <v>33.6</v>
      </c>
      <c r="B107" s="175">
        <v>23.67</v>
      </c>
      <c r="C107" s="176">
        <v>22.79</v>
      </c>
    </row>
    <row r="108" spans="1:3">
      <c r="A108" s="174">
        <v>33.799999999999997</v>
      </c>
      <c r="B108" s="175">
        <v>23.9</v>
      </c>
      <c r="C108" s="176">
        <v>23.13</v>
      </c>
    </row>
    <row r="109" spans="1:3">
      <c r="A109" s="174">
        <v>34</v>
      </c>
      <c r="B109" s="175">
        <v>24.14</v>
      </c>
      <c r="C109" s="176">
        <v>23.25</v>
      </c>
    </row>
    <row r="110" spans="1:3">
      <c r="A110" s="174">
        <v>34.200000000000003</v>
      </c>
      <c r="B110" s="175">
        <v>24.36</v>
      </c>
      <c r="C110" s="176">
        <v>23.48</v>
      </c>
    </row>
    <row r="111" spans="1:3">
      <c r="A111" s="174">
        <v>34.4</v>
      </c>
      <c r="B111" s="175">
        <v>24.59</v>
      </c>
      <c r="C111" s="176">
        <v>23.72</v>
      </c>
    </row>
    <row r="112" spans="1:3">
      <c r="A112" s="174">
        <v>34.6</v>
      </c>
      <c r="B112" s="175">
        <v>24.82</v>
      </c>
      <c r="C112" s="176">
        <v>23.95</v>
      </c>
    </row>
    <row r="113" spans="1:3">
      <c r="A113" s="174">
        <v>34.799999999999997</v>
      </c>
      <c r="B113" s="175">
        <v>25.05</v>
      </c>
      <c r="C113" s="176">
        <v>24.18</v>
      </c>
    </row>
    <row r="114" spans="1:3">
      <c r="A114" s="174">
        <v>35</v>
      </c>
      <c r="B114" s="175">
        <v>25.26</v>
      </c>
      <c r="C114" s="176">
        <v>24.41</v>
      </c>
    </row>
    <row r="115" spans="1:3">
      <c r="A115" s="174">
        <v>35.200000000000003</v>
      </c>
      <c r="B115" s="175">
        <v>25.51</v>
      </c>
      <c r="C115" s="176">
        <v>24.65</v>
      </c>
    </row>
    <row r="116" spans="1:3">
      <c r="A116" s="174">
        <v>35.4</v>
      </c>
      <c r="B116" s="175">
        <v>25.75</v>
      </c>
      <c r="C116" s="176">
        <v>24.88</v>
      </c>
    </row>
    <row r="117" spans="1:3">
      <c r="A117" s="174">
        <v>35.6</v>
      </c>
      <c r="B117" s="175">
        <v>26</v>
      </c>
      <c r="C117" s="176">
        <v>25.12</v>
      </c>
    </row>
    <row r="118" spans="1:3" ht="13.5" thickBot="1">
      <c r="A118" s="177">
        <v>35.799999999999997</v>
      </c>
      <c r="B118" s="178">
        <v>26.23</v>
      </c>
      <c r="C118" s="179">
        <v>25.36</v>
      </c>
    </row>
  </sheetData>
  <mergeCells count="2">
    <mergeCell ref="A2:A3"/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0AF0-B510-4180-948B-73926E10E775}">
  <sheetPr codeName="Planilha5"/>
  <dimension ref="A1:I4"/>
  <sheetViews>
    <sheetView workbookViewId="0">
      <selection activeCell="B4" sqref="B4"/>
    </sheetView>
  </sheetViews>
  <sheetFormatPr defaultRowHeight="12.75"/>
  <sheetData>
    <row r="1" spans="1:9">
      <c r="A1" s="144" t="s">
        <v>155</v>
      </c>
      <c r="C1" s="144" t="s">
        <v>159</v>
      </c>
      <c r="E1" s="144" t="s">
        <v>161</v>
      </c>
      <c r="H1" s="144" t="s">
        <v>180</v>
      </c>
    </row>
    <row r="2" spans="1:9">
      <c r="A2" s="144" t="s">
        <v>156</v>
      </c>
      <c r="C2" s="144" t="s">
        <v>160</v>
      </c>
      <c r="E2" s="144" t="s">
        <v>162</v>
      </c>
      <c r="H2" s="144" t="s">
        <v>181</v>
      </c>
      <c r="I2" s="144" t="s">
        <v>182</v>
      </c>
    </row>
    <row r="3" spans="1:9">
      <c r="A3" s="144" t="s">
        <v>157</v>
      </c>
      <c r="C3" s="144" t="s">
        <v>81</v>
      </c>
      <c r="E3" s="144" t="s">
        <v>163</v>
      </c>
      <c r="H3" s="144" t="s">
        <v>183</v>
      </c>
      <c r="I3" s="144" t="s">
        <v>184</v>
      </c>
    </row>
    <row r="4" spans="1:9">
      <c r="A4" s="144" t="s">
        <v>158</v>
      </c>
      <c r="B4" s="204" t="s">
        <v>187</v>
      </c>
      <c r="E4" s="144" t="s">
        <v>164</v>
      </c>
      <c r="H4" s="144" t="s">
        <v>185</v>
      </c>
      <c r="I4" s="144" t="s">
        <v>186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149bfb-9245-4ea2-b0e1-4ce70e81bb76">CCC@3fee60d9-66db-46f5-b1de-9981ee376584</_dlc_DocId>
    <_dlc_DocIdUrl xmlns="9c149bfb-9245-4ea2-b0e1-4ce70e81bb76">
      <Url>https://shp.swissre.com/sites/csclmbr/_layouts/15/DocIdRedir.aspx?ID=CCC%403fee60d9-66db-46f5-b1de-9981ee376584</Url>
      <Description>CCC@3fee60d9-66db-46f5-b1de-9981ee376584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767D0B825F946AC202AF29ABBF782" ma:contentTypeVersion="3" ma:contentTypeDescription="Create a new document." ma:contentTypeScope="" ma:versionID="df9e835142803bb217f5736f67079e01">
  <xsd:schema xmlns:xsd="http://www.w3.org/2001/XMLSchema" xmlns:xs="http://www.w3.org/2001/XMLSchema" xmlns:p="http://schemas.microsoft.com/office/2006/metadata/properties" xmlns:ns2="9c149bfb-9245-4ea2-b0e1-4ce70e81bb76" targetNamespace="http://schemas.microsoft.com/office/2006/metadata/properties" ma:root="true" ma:fieldsID="608039aaf180bafbbdd6d41d5096468d" ns2:_="">
    <xsd:import namespace="9c149bfb-9245-4ea2-b0e1-4ce70e81bb7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49bfb-9245-4ea2-b0e1-4ce70e81bb7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9B1639D-417F-4517-8D6A-E1CE8A652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5329D3-C6F0-40A4-99EC-F18342CBBC42}">
  <ds:schemaRefs>
    <ds:schemaRef ds:uri="http://schemas.microsoft.com/office/2006/metadata/properties"/>
    <ds:schemaRef ds:uri="http://purl.org/dc/dcmitype/"/>
    <ds:schemaRef ds:uri="http://purl.org/dc/elements/1.1/"/>
    <ds:schemaRef ds:uri="9c149bfb-9245-4ea2-b0e1-4ce70e81bb7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F60073E-88E4-4095-AED2-D58B87FDE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49bfb-9245-4ea2-b0e1-4ce70e81b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5E8C99-F4E2-4D10-9639-97304271FE7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 1 Preliminar</vt:lpstr>
      <vt:lpstr>Plan 2 Final</vt:lpstr>
      <vt:lpstr>Plan 3 Replantio</vt:lpstr>
      <vt:lpstr>DescontoUmidade</vt:lpstr>
      <vt:lpstr>Parametros</vt:lpstr>
      <vt:lpstr>'Plan 3 Replantio'!Area_de_impressao</vt:lpstr>
    </vt:vector>
  </TitlesOfParts>
  <Company>UBF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jbaldin</dc:creator>
  <cp:lastModifiedBy>Vinicius</cp:lastModifiedBy>
  <cp:lastPrinted>2021-06-07T17:32:49Z</cp:lastPrinted>
  <dcterms:created xsi:type="dcterms:W3CDTF">2005-06-10T14:41:42Z</dcterms:created>
  <dcterms:modified xsi:type="dcterms:W3CDTF">2021-06-07T17:40:53Z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3fee60d9-66db-46f5-b1de-9981ee376584</vt:lpwstr>
  </property>
  <property fmtid="{D5CDD505-2E9C-101B-9397-08002B2CF9AE}" pid="3" name="ContentTypeId">
    <vt:lpwstr>0x010100C17767D0B825F946AC202AF29ABBF782</vt:lpwstr>
  </property>
</Properties>
</file>