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 activeTab="2"/>
  </bookViews>
  <sheets>
    <sheet name="Sheet1" sheetId="1" r:id="rId1"/>
    <sheet name="Sheet2" sheetId="2" r:id="rId2"/>
    <sheet name="Sheet5" sheetId="5" r:id="rId3"/>
    <sheet name="Sheet6" sheetId="6" r:id="rId4"/>
    <sheet name="Sheet3" sheetId="3" r:id="rId5"/>
    <sheet name="Sheet4" sheetId="4" r:id="rId6"/>
  </sheets>
  <definedNames>
    <definedName name="_xlnm._FilterDatabase" localSheetId="1" hidden="1">Sheet2!$B$15:$D$22</definedName>
    <definedName name="_xlnm._FilterDatabase" localSheetId="5" hidden="1">Sheet4!$J$9:$K$18</definedName>
    <definedName name="_xlnm._FilterDatabase" localSheetId="2" hidden="1">Sheet5!$A$1:$C$8</definedName>
    <definedName name="_xlnm.Criteria" localSheetId="1">Sheet2!$E$26</definedName>
    <definedName name="_xlnm.Criteria" localSheetId="5">Sheet4!$C$2:$C$9</definedName>
    <definedName name="_xlnm.Criteria" localSheetId="2">Sheet5!$A$13:$C$14</definedName>
    <definedName name="_xlnm.Extract" localSheetId="1">Sheet2!$H$17:$J$27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6" l="1"/>
  <c r="D7" i="6"/>
  <c r="D4" i="6"/>
  <c r="D11" i="6" s="1"/>
  <c r="I11" i="5"/>
  <c r="I10" i="5"/>
  <c r="I9" i="5"/>
  <c r="I8" i="5"/>
  <c r="I7" i="5"/>
  <c r="I6" i="5"/>
  <c r="I5" i="5"/>
  <c r="C8" i="5"/>
  <c r="C6" i="5"/>
  <c r="C2" i="5"/>
  <c r="C4" i="5"/>
  <c r="C5" i="5"/>
  <c r="C3" i="5"/>
  <c r="C7" i="5"/>
  <c r="D22" i="2"/>
  <c r="D21" i="2"/>
  <c r="D20" i="2"/>
  <c r="D19" i="2"/>
  <c r="D18" i="2"/>
  <c r="D17" i="2"/>
  <c r="D16" i="2"/>
  <c r="G7" i="4"/>
  <c r="K18" i="4" l="1"/>
  <c r="K10" i="4"/>
  <c r="K15" i="4"/>
  <c r="K17" i="4"/>
  <c r="D9" i="4"/>
  <c r="K13" i="4"/>
  <c r="K14" i="4"/>
  <c r="K16" i="4" l="1"/>
  <c r="D3" i="4"/>
  <c r="D14" i="4"/>
  <c r="D4" i="4"/>
  <c r="D5" i="4"/>
  <c r="D6" i="4"/>
  <c r="D7" i="4"/>
  <c r="D8" i="4"/>
  <c r="E20" i="4"/>
  <c r="E21" i="4"/>
  <c r="E19" i="4"/>
  <c r="K11" i="4" l="1"/>
  <c r="K9" i="4"/>
  <c r="K12" i="4"/>
</calcChain>
</file>

<file path=xl/sharedStrings.xml><?xml version="1.0" encoding="utf-8"?>
<sst xmlns="http://schemas.openxmlformats.org/spreadsheetml/2006/main" count="168" uniqueCount="111">
  <si>
    <t>fdfgfgfgdgfghghfghfgghgfggggggggggggggggggggg</t>
  </si>
  <si>
    <t>zzzzzzzzzzzzzzzzzz</t>
  </si>
  <si>
    <t>fdfddffjgghgh</t>
  </si>
  <si>
    <t>dfsdsddsdsds</t>
  </si>
  <si>
    <t>dfdsdsfggfgf</t>
  </si>
  <si>
    <t>fgfgfgfgfgfgfg</t>
  </si>
  <si>
    <t>;;lghhgfgggggfgfgfr</t>
  </si>
  <si>
    <t>dfdfsdffdfdcxdfdsf</t>
  </si>
  <si>
    <t>dhdgsdssghs</t>
  </si>
  <si>
    <t>dsdsasdadsdsssdsdsddd\</t>
  </si>
  <si>
    <t>fddd</t>
  </si>
  <si>
    <t>cvcvvccvxcv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</si>
  <si>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</si>
  <si>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</si>
  <si>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</si>
  <si>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</si>
  <si>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</si>
  <si>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</si>
  <si>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</si>
  <si>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</si>
  <si>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</si>
  <si>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</si>
  <si>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</si>
  <si>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</si>
  <si>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</si>
  <si>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</si>
  <si>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</si>
  <si>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</si>
  <si>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</si>
  <si>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</si>
  <si>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</si>
  <si>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</si>
  <si>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</si>
  <si>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</si>
  <si>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</si>
  <si>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</si>
  <si>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</si>
  <si>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</si>
  <si>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</si>
  <si>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</si>
  <si>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</si>
  <si>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</si>
  <si>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</si>
  <si>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dedsds</t>
  </si>
  <si>
    <t>sdsddds</t>
  </si>
  <si>
    <t>ddssdsd</t>
  </si>
  <si>
    <t>absent</t>
  </si>
  <si>
    <t>present</t>
  </si>
  <si>
    <t>Working with Range Name</t>
  </si>
  <si>
    <t>s.no</t>
  </si>
  <si>
    <t>product</t>
  </si>
  <si>
    <t>price</t>
  </si>
  <si>
    <t>lengha</t>
  </si>
  <si>
    <t>shirt</t>
  </si>
  <si>
    <t>jean</t>
  </si>
  <si>
    <t>salwar</t>
  </si>
  <si>
    <t>t-shirt</t>
  </si>
  <si>
    <t>frock</t>
  </si>
  <si>
    <t>Discount</t>
  </si>
  <si>
    <t>Discount Price</t>
  </si>
  <si>
    <t>cell reference</t>
  </si>
  <si>
    <t>relative cell reference</t>
  </si>
  <si>
    <t>Absolute cell reference</t>
  </si>
  <si>
    <t>mixed cell reference</t>
  </si>
  <si>
    <t>Formula for basic data analysis</t>
  </si>
  <si>
    <t>net present value</t>
  </si>
  <si>
    <t>NPV(discount Price,cash)</t>
  </si>
  <si>
    <t>Fuction in Excel</t>
  </si>
  <si>
    <t xml:space="preserve">Aggregate </t>
  </si>
  <si>
    <t>string</t>
  </si>
  <si>
    <t>math</t>
  </si>
  <si>
    <t>Date and time</t>
  </si>
  <si>
    <t>max,maxa,min,mina,sum,sumif,sumifs,count,counta,countblank,average,averagea,average if,averageifs</t>
  </si>
  <si>
    <t>lower,upper,left,right,trim,mid,exact,find,replace,text,value,search,len</t>
  </si>
  <si>
    <t>abs,sqrt,floor,round,ceil,exp,log</t>
  </si>
  <si>
    <t>Aggregate function</t>
  </si>
  <si>
    <t>SUM</t>
  </si>
  <si>
    <t>SUMIF</t>
  </si>
  <si>
    <t>&gt;24</t>
  </si>
  <si>
    <t>SUMIFs</t>
  </si>
  <si>
    <t>SUMPRODUCT</t>
  </si>
  <si>
    <t>Item</t>
  </si>
  <si>
    <t>Cost Per Unit</t>
  </si>
  <si>
    <t>Quantity</t>
  </si>
  <si>
    <t>Tea</t>
  </si>
  <si>
    <t>coffee</t>
  </si>
  <si>
    <t>green tea</t>
  </si>
  <si>
    <t>COUNT</t>
  </si>
  <si>
    <t>COUNTA</t>
  </si>
  <si>
    <t>COUNTBLANK</t>
  </si>
  <si>
    <t>COUNTIF</t>
  </si>
  <si>
    <t>&gt;=700</t>
  </si>
  <si>
    <t>COUNTIFS</t>
  </si>
  <si>
    <t>&lt;1500</t>
  </si>
  <si>
    <t>s</t>
  </si>
  <si>
    <t>name</t>
  </si>
  <si>
    <t>course</t>
  </si>
  <si>
    <t>amount</t>
  </si>
  <si>
    <t>charan</t>
  </si>
  <si>
    <t>Data science and analytic</t>
  </si>
  <si>
    <t>sam</t>
  </si>
  <si>
    <t>Data software engineering</t>
  </si>
  <si>
    <t>pavithra</t>
  </si>
  <si>
    <t>Karthikeyan</t>
  </si>
  <si>
    <t>sherin</t>
  </si>
  <si>
    <t xml:space="preserve">full stack </t>
  </si>
  <si>
    <t>jagan</t>
  </si>
  <si>
    <t>Data science and analytic Total</t>
  </si>
  <si>
    <t>Data software engineering Total</t>
  </si>
  <si>
    <t>full stack 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</si>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</sst>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[$₹-449]\ #,##0.00"/>
  </numFmts>
  <fonts count="4" x14ac:knownFonts="1">
    <font>
      <sz val="16"/>
      <color theme="1"/>
      <name val="Times New Roman"/>
      <family val="2"/>
    </font>
    <font>
      <sz val="16"/>
      <color rgb="FFFF0000"/>
      <name val="Times New Roman"/>
      <family val="2"/>
    </font>
    <font>
      <sz val="16"/>
      <color theme="9"/>
      <name val="Times New Roman"/>
      <family val="2"/>
    </font>
    <font>
      <b/>
      <sz val="16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5" borderId="0" xfId="0" applyFill="1"/>
    <xf numFmtId="8" fontId="0" fillId="4" borderId="0" xfId="0" applyNumberFormat="1" applyFill="1"/>
    <xf numFmtId="0" fontId="0" fillId="0" borderId="0" xfId="0" applyAlignment="1"/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workbookViewId="0">
      <selection activeCell="C10" sqref="C10"/>
    </sheetView>
  </sheetViews>
  <sheetFormatPr defaultRowHeight="20.25" x14ac:dyDescent="0.3"/>
  <cols>
    <col min="1" max="1" width="15.90625" customWidth="1"/>
  </cols>
  <sheetData>
    <row r="1" spans="1:8" x14ac:dyDescent="0.3">
      <c r="A1" t="s">
        <v>2</v>
      </c>
    </row>
    <row r="2" spans="1:8" x14ac:dyDescent="0.3">
      <c r="E2" s="1"/>
    </row>
    <row r="3" spans="1:8" x14ac:dyDescent="0.3">
      <c r="C3" s="1"/>
    </row>
    <row r="4" spans="1:8" ht="40.5" x14ac:dyDescent="0.3">
      <c r="H4" s="2" t="s">
        <v>1</v>
      </c>
    </row>
    <row r="6" spans="1:8" ht="121.5" x14ac:dyDescent="0.3">
      <c r="F6" s="2" t="s">
        <v>0</v>
      </c>
    </row>
    <row r="7" spans="1:8" x14ac:dyDescent="0.3">
      <c r="B7" s="1"/>
    </row>
    <row r="9" spans="1:8" x14ac:dyDescent="0.3">
      <c r="F9" s="13"/>
      <c r="G9" s="13"/>
    </row>
  </sheetData>
  <mergeCells count="1">
    <mergeCell ref="F9:G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4"/>
  <sheetViews>
    <sheetView topLeftCell="B13" workbookViewId="0">
      <selection activeCell="F24" sqref="F24"/>
    </sheetView>
  </sheetViews>
  <sheetFormatPr defaultRowHeight="20.25" x14ac:dyDescent="0.3"/>
  <cols>
    <col min="1" max="1" width="10.54296875" bestFit="1" customWidth="1"/>
    <col min="2" max="2" width="10.26953125" bestFit="1" customWidth="1"/>
    <col min="3" max="3" width="11.6328125" bestFit="1" customWidth="1"/>
    <col min="4" max="4" width="16.26953125" customWidth="1"/>
    <col min="5" max="5" width="15.54296875" bestFit="1" customWidth="1"/>
    <col min="6" max="6" width="2.81640625" bestFit="1" customWidth="1"/>
    <col min="7" max="7" width="18.81640625" bestFit="1" customWidth="1"/>
    <col min="9" max="9" width="14.90625" bestFit="1" customWidth="1"/>
    <col min="10" max="10" width="13.453125" customWidth="1"/>
  </cols>
  <sheetData>
    <row r="1" spans="1:9" x14ac:dyDescent="0.3">
      <c r="A1" t="s">
        <v>3</v>
      </c>
    </row>
    <row r="2" spans="1:9" x14ac:dyDescent="0.3">
      <c r="B2" t="s">
        <v>4</v>
      </c>
    </row>
    <row r="3" spans="1:9" x14ac:dyDescent="0.3">
      <c r="C3" t="s">
        <v>5</v>
      </c>
    </row>
    <row r="5" spans="1:9" x14ac:dyDescent="0.3">
      <c r="E5" t="s">
        <v>6</v>
      </c>
      <c r="G5" t="s">
        <v>9</v>
      </c>
      <c r="I5" t="s">
        <v>7</v>
      </c>
    </row>
    <row r="6" spans="1:9" x14ac:dyDescent="0.3">
      <c r="I6" t="s">
        <v>8</v>
      </c>
    </row>
    <row r="7" spans="1:9" x14ac:dyDescent="0.3">
      <c r="F7">
        <v>21</v>
      </c>
    </row>
    <row r="12" spans="1:9" x14ac:dyDescent="0.3">
      <c r="D12" t="s">
        <v>10</v>
      </c>
    </row>
    <row r="15" spans="1:9" x14ac:dyDescent="0.3">
      <c r="B15" t="s">
        <v>50</v>
      </c>
      <c r="C15" t="s">
        <v>51</v>
      </c>
      <c r="D15" t="s">
        <v>59</v>
      </c>
    </row>
    <row r="16" spans="1:9" x14ac:dyDescent="0.3">
      <c r="B16" t="s">
        <v>52</v>
      </c>
      <c r="C16">
        <v>2500</v>
      </c>
      <c r="D16" s="7">
        <f>NPV($H$2,C16)</f>
        <v>2500</v>
      </c>
    </row>
    <row r="17" spans="2:10" x14ac:dyDescent="0.3">
      <c r="B17" t="s">
        <v>53</v>
      </c>
      <c r="C17">
        <v>700</v>
      </c>
      <c r="D17" s="7">
        <f t="shared" ref="D17:D22" si="0">NPV($H$2,C17)</f>
        <v>700</v>
      </c>
      <c r="H17" t="s">
        <v>50</v>
      </c>
      <c r="I17" t="s">
        <v>51</v>
      </c>
      <c r="J17" t="s">
        <v>59</v>
      </c>
    </row>
    <row r="18" spans="2:10" x14ac:dyDescent="0.3">
      <c r="B18" t="s">
        <v>54</v>
      </c>
      <c r="C18">
        <v>1000</v>
      </c>
      <c r="D18" s="7">
        <f t="shared" si="0"/>
        <v>1000</v>
      </c>
      <c r="H18" t="s">
        <v>52</v>
      </c>
      <c r="I18">
        <v>2500</v>
      </c>
      <c r="J18" s="7">
        <v>2500</v>
      </c>
    </row>
    <row r="19" spans="2:10" x14ac:dyDescent="0.3">
      <c r="B19" t="s">
        <v>55</v>
      </c>
      <c r="C19">
        <v>700</v>
      </c>
      <c r="D19" s="7">
        <f t="shared" si="0"/>
        <v>700</v>
      </c>
      <c r="H19" t="s">
        <v>53</v>
      </c>
      <c r="I19">
        <v>700</v>
      </c>
      <c r="J19" s="7">
        <v>700</v>
      </c>
    </row>
    <row r="20" spans="2:10" x14ac:dyDescent="0.3">
      <c r="B20" t="s">
        <v>56</v>
      </c>
      <c r="C20">
        <v>300</v>
      </c>
      <c r="D20" s="7">
        <f t="shared" si="0"/>
        <v>300</v>
      </c>
      <c r="H20" t="s">
        <v>54</v>
      </c>
      <c r="I20">
        <v>1000</v>
      </c>
      <c r="J20" s="7">
        <v>1000</v>
      </c>
    </row>
    <row r="21" spans="2:10" x14ac:dyDescent="0.3">
      <c r="B21" t="s">
        <v>57</v>
      </c>
      <c r="C21">
        <v>1500</v>
      </c>
      <c r="D21" s="7">
        <f t="shared" si="0"/>
        <v>1500</v>
      </c>
      <c r="H21" t="s">
        <v>55</v>
      </c>
      <c r="I21">
        <v>700</v>
      </c>
      <c r="J21" s="7">
        <v>700</v>
      </c>
    </row>
    <row r="22" spans="2:10" x14ac:dyDescent="0.3">
      <c r="B22" t="s">
        <v>52</v>
      </c>
      <c r="C22">
        <v>2500</v>
      </c>
      <c r="D22" s="7">
        <f t="shared" si="0"/>
        <v>2500</v>
      </c>
      <c r="H22" t="s">
        <v>56</v>
      </c>
      <c r="I22">
        <v>300</v>
      </c>
      <c r="J22" s="7">
        <v>300</v>
      </c>
    </row>
    <row r="23" spans="2:10" x14ac:dyDescent="0.3">
      <c r="H23" t="s">
        <v>57</v>
      </c>
      <c r="I23">
        <v>1500</v>
      </c>
      <c r="J23" s="7">
        <v>1500</v>
      </c>
    </row>
    <row r="24" spans="2:10" x14ac:dyDescent="0.3">
      <c r="H24" t="s">
        <v>52</v>
      </c>
      <c r="I24">
        <v>3000</v>
      </c>
      <c r="J24" s="7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"/>
  <sheetViews>
    <sheetView tabSelected="1" workbookViewId="0">
      <selection activeCell="G18" sqref="G18"/>
    </sheetView>
  </sheetViews>
  <sheetFormatPr defaultRowHeight="20.25" x14ac:dyDescent="0.3"/>
  <cols>
    <col min="3" max="3" width="12.90625" customWidth="1"/>
    <col min="9" max="9" width="15.453125" customWidth="1"/>
  </cols>
  <sheetData>
    <row r="1" spans="1:9" x14ac:dyDescent="0.3">
      <c r="A1" t="s">
        <v>50</v>
      </c>
      <c r="B1" t="s">
        <v>51</v>
      </c>
      <c r="C1" t="s">
        <v>59</v>
      </c>
    </row>
    <row r="2" spans="1:9" hidden="1" x14ac:dyDescent="0.3">
      <c r="A2" t="s">
        <v>56</v>
      </c>
      <c r="B2">
        <v>300</v>
      </c>
      <c r="C2" s="7">
        <f>NPV($H$2,B2)</f>
        <v>300</v>
      </c>
    </row>
    <row r="3" spans="1:9" hidden="1" x14ac:dyDescent="0.3">
      <c r="A3" t="s">
        <v>53</v>
      </c>
      <c r="B3">
        <v>700</v>
      </c>
      <c r="C3" s="7">
        <f>NPV($H$2,B3)</f>
        <v>700</v>
      </c>
    </row>
    <row r="4" spans="1:9" hidden="1" x14ac:dyDescent="0.3">
      <c r="A4" t="s">
        <v>55</v>
      </c>
      <c r="B4">
        <v>700</v>
      </c>
      <c r="C4" s="7">
        <f>NPV($H$2,B4)</f>
        <v>700</v>
      </c>
      <c r="G4" t="s">
        <v>50</v>
      </c>
      <c r="H4" t="s">
        <v>51</v>
      </c>
      <c r="I4" t="s">
        <v>59</v>
      </c>
    </row>
    <row r="5" spans="1:9" x14ac:dyDescent="0.3">
      <c r="A5" t="s">
        <v>52</v>
      </c>
      <c r="B5">
        <v>1000</v>
      </c>
      <c r="C5" s="7">
        <f>NPV($H$2,B5)</f>
        <v>1000</v>
      </c>
      <c r="F5" t="s">
        <v>94</v>
      </c>
      <c r="G5" t="s">
        <v>56</v>
      </c>
      <c r="H5">
        <v>300</v>
      </c>
      <c r="I5" s="7">
        <f>NPV($H$2,H5)</f>
        <v>300</v>
      </c>
    </row>
    <row r="6" spans="1:9" hidden="1" x14ac:dyDescent="0.3">
      <c r="A6" t="s">
        <v>52</v>
      </c>
      <c r="B6">
        <v>1500</v>
      </c>
      <c r="C6" s="7">
        <f>NPV($H$2,B6)</f>
        <v>1500</v>
      </c>
      <c r="G6" t="s">
        <v>53</v>
      </c>
      <c r="H6">
        <v>700</v>
      </c>
      <c r="I6" s="7">
        <f>NPV($H$2,H6)</f>
        <v>700</v>
      </c>
    </row>
    <row r="7" spans="1:9" hidden="1" x14ac:dyDescent="0.3">
      <c r="A7" t="s">
        <v>54</v>
      </c>
      <c r="B7">
        <v>2500</v>
      </c>
      <c r="C7" s="7">
        <f>NPV($H$2,B7)</f>
        <v>2500</v>
      </c>
      <c r="G7" t="s">
        <v>55</v>
      </c>
      <c r="H7">
        <v>700</v>
      </c>
      <c r="I7" s="7">
        <f>NPV($H$2,H7)</f>
        <v>700</v>
      </c>
    </row>
    <row r="8" spans="1:9" hidden="1" x14ac:dyDescent="0.3">
      <c r="A8" t="s">
        <v>57</v>
      </c>
      <c r="B8">
        <v>2500</v>
      </c>
      <c r="C8" s="7">
        <f>NPV($H$2,B8)</f>
        <v>2500</v>
      </c>
      <c r="G8" t="s">
        <v>52</v>
      </c>
      <c r="H8">
        <v>1000</v>
      </c>
      <c r="I8" s="7">
        <f>NPV($H$2,H8)</f>
        <v>1000</v>
      </c>
    </row>
    <row r="9" spans="1:9" x14ac:dyDescent="0.3">
      <c r="G9" t="s">
        <v>52</v>
      </c>
      <c r="H9">
        <v>1500</v>
      </c>
      <c r="I9" s="7">
        <f>NPV($H$2,H9)</f>
        <v>1500</v>
      </c>
    </row>
    <row r="10" spans="1:9" x14ac:dyDescent="0.3">
      <c r="G10" t="s">
        <v>54</v>
      </c>
      <c r="H10">
        <v>2500</v>
      </c>
      <c r="I10" s="7">
        <f>NPV($H$2,H10)</f>
        <v>2500</v>
      </c>
    </row>
    <row r="11" spans="1:9" x14ac:dyDescent="0.3">
      <c r="G11" t="s">
        <v>57</v>
      </c>
      <c r="H11">
        <v>2500</v>
      </c>
      <c r="I11" s="7">
        <f>NPV($H$2,H11)</f>
        <v>2500</v>
      </c>
    </row>
    <row r="13" spans="1:9" x14ac:dyDescent="0.3">
      <c r="A13" t="s">
        <v>50</v>
      </c>
      <c r="B13" t="s">
        <v>51</v>
      </c>
      <c r="C13" t="s">
        <v>59</v>
      </c>
    </row>
    <row r="14" spans="1:9" x14ac:dyDescent="0.3">
      <c r="A14" t="s">
        <v>52</v>
      </c>
      <c r="B14" t="s">
        <v>93</v>
      </c>
      <c r="C14" t="s">
        <v>93</v>
      </c>
    </row>
  </sheetData>
  <sortState ref="B2:C8">
    <sortCondition ref="C2:C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8" sqref="H8"/>
    </sheetView>
  </sheetViews>
  <sheetFormatPr defaultRowHeight="20.25" outlineLevelRow="2" x14ac:dyDescent="0.3"/>
  <cols>
    <col min="2" max="2" width="10.08984375" customWidth="1"/>
    <col min="3" max="3" width="22.26953125" customWidth="1"/>
  </cols>
  <sheetData>
    <row r="1" spans="1:4" x14ac:dyDescent="0.3">
      <c r="A1" t="s">
        <v>49</v>
      </c>
      <c r="B1" t="s">
        <v>95</v>
      </c>
      <c r="C1" t="s">
        <v>96</v>
      </c>
      <c r="D1" t="s">
        <v>97</v>
      </c>
    </row>
    <row r="2" spans="1:4" outlineLevel="2" x14ac:dyDescent="0.3">
      <c r="A2">
        <v>1</v>
      </c>
      <c r="B2" t="s">
        <v>98</v>
      </c>
      <c r="C2" t="s">
        <v>99</v>
      </c>
      <c r="D2">
        <v>70000</v>
      </c>
    </row>
    <row r="3" spans="1:4" outlineLevel="2" x14ac:dyDescent="0.3">
      <c r="A3">
        <v>5</v>
      </c>
      <c r="B3" t="s">
        <v>102</v>
      </c>
      <c r="C3" t="s">
        <v>99</v>
      </c>
      <c r="D3">
        <v>70000</v>
      </c>
    </row>
    <row r="4" spans="1:4" outlineLevel="1" x14ac:dyDescent="0.3">
      <c r="C4" s="15" t="s">
        <v>107</v>
      </c>
      <c r="D4">
        <f>SUBTOTAL(9,D2:D3)</f>
        <v>140000</v>
      </c>
    </row>
    <row r="5" spans="1:4" outlineLevel="2" x14ac:dyDescent="0.3">
      <c r="A5">
        <v>3</v>
      </c>
      <c r="B5" t="s">
        <v>100</v>
      </c>
      <c r="C5" t="s">
        <v>101</v>
      </c>
      <c r="D5">
        <v>100000</v>
      </c>
    </row>
    <row r="6" spans="1:4" outlineLevel="2" x14ac:dyDescent="0.3">
      <c r="A6">
        <v>6</v>
      </c>
      <c r="B6" t="s">
        <v>103</v>
      </c>
      <c r="C6" t="s">
        <v>101</v>
      </c>
      <c r="D6">
        <v>100000</v>
      </c>
    </row>
    <row r="7" spans="1:4" outlineLevel="1" x14ac:dyDescent="0.3">
      <c r="C7" s="15" t="s">
        <v>108</v>
      </c>
      <c r="D7">
        <f>SUBTOTAL(9,D5:D6)</f>
        <v>200000</v>
      </c>
    </row>
    <row r="8" spans="1:4" outlineLevel="2" x14ac:dyDescent="0.3">
      <c r="A8">
        <v>2</v>
      </c>
      <c r="B8" t="s">
        <v>104</v>
      </c>
      <c r="C8" t="s">
        <v>105</v>
      </c>
      <c r="D8">
        <v>90000</v>
      </c>
    </row>
    <row r="9" spans="1:4" outlineLevel="2" x14ac:dyDescent="0.3">
      <c r="A9">
        <v>4</v>
      </c>
      <c r="B9" t="s">
        <v>106</v>
      </c>
      <c r="C9" t="s">
        <v>105</v>
      </c>
      <c r="D9">
        <v>90000</v>
      </c>
    </row>
    <row r="10" spans="1:4" outlineLevel="1" x14ac:dyDescent="0.3">
      <c r="C10" s="15" t="s">
        <v>109</v>
      </c>
      <c r="D10">
        <f>SUBTOTAL(9,D8:D9)</f>
        <v>180000</v>
      </c>
    </row>
    <row r="11" spans="1:4" x14ac:dyDescent="0.3">
      <c r="C11" s="15" t="s">
        <v>110</v>
      </c>
      <c r="D11">
        <f>SUBTOTAL(9,D2:D9)</f>
        <v>520000</v>
      </c>
    </row>
  </sheetData>
  <sortState ref="A2:D7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3"/>
  <sheetViews>
    <sheetView workbookViewId="0">
      <selection activeCell="V12" sqref="V12"/>
    </sheetView>
  </sheetViews>
  <sheetFormatPr defaultRowHeight="20.25" x14ac:dyDescent="0.3"/>
  <cols>
    <col min="1" max="1" width="10.36328125" bestFit="1" customWidth="1"/>
    <col min="2" max="12" width="1.81640625" bestFit="1" customWidth="1"/>
    <col min="13" max="13" width="2.81640625" bestFit="1" customWidth="1"/>
    <col min="14" max="14" width="9.26953125" bestFit="1" customWidth="1"/>
    <col min="15" max="15" width="8.453125" bestFit="1" customWidth="1"/>
    <col min="16" max="16" width="5.08984375" bestFit="1" customWidth="1"/>
    <col min="17" max="17" width="2.81640625" bestFit="1" customWidth="1"/>
    <col min="18" max="18" width="1.81640625" bestFit="1" customWidth="1"/>
    <col min="19" max="20" width="2.81640625" bestFit="1" customWidth="1"/>
    <col min="21" max="21" width="5.81640625" bestFit="1" customWidth="1"/>
    <col min="22" max="22" width="6.6328125" bestFit="1" customWidth="1"/>
    <col min="26" max="26" width="6.1796875" bestFit="1" customWidth="1"/>
  </cols>
  <sheetData>
    <row r="1" spans="1:26" x14ac:dyDescent="0.3">
      <c r="A1" t="s">
        <v>11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 t="s">
        <v>12</v>
      </c>
      <c r="O1" t="s">
        <v>19</v>
      </c>
      <c r="P1" t="s">
        <v>31</v>
      </c>
      <c r="Q1">
        <v>2</v>
      </c>
      <c r="R1">
        <v>2</v>
      </c>
      <c r="S1">
        <v>2</v>
      </c>
      <c r="T1">
        <v>3</v>
      </c>
    </row>
    <row r="2" spans="1:26" x14ac:dyDescent="0.3">
      <c r="B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 t="s">
        <v>13</v>
      </c>
      <c r="O2" t="s">
        <v>20</v>
      </c>
      <c r="P2" t="s">
        <v>32</v>
      </c>
      <c r="Q2">
        <v>3</v>
      </c>
      <c r="R2">
        <v>3</v>
      </c>
      <c r="S2">
        <v>4</v>
      </c>
      <c r="T2">
        <v>6</v>
      </c>
    </row>
    <row r="3" spans="1:26" x14ac:dyDescent="0.3">
      <c r="B3">
        <v>1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 t="s">
        <v>14</v>
      </c>
      <c r="O3" t="s">
        <v>21</v>
      </c>
      <c r="P3" t="s">
        <v>33</v>
      </c>
      <c r="Q3">
        <v>4</v>
      </c>
      <c r="R3">
        <v>4</v>
      </c>
      <c r="S3">
        <v>6</v>
      </c>
      <c r="T3">
        <v>9</v>
      </c>
    </row>
    <row r="4" spans="1:26" x14ac:dyDescent="0.3">
      <c r="B4">
        <v>1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 t="s">
        <v>15</v>
      </c>
      <c r="O4" t="s">
        <v>22</v>
      </c>
      <c r="P4" t="s">
        <v>34</v>
      </c>
      <c r="Q4">
        <v>5</v>
      </c>
      <c r="R4">
        <v>5</v>
      </c>
      <c r="S4">
        <v>8</v>
      </c>
      <c r="T4">
        <v>12</v>
      </c>
      <c r="V4" s="4" t="s">
        <v>44</v>
      </c>
    </row>
    <row r="5" spans="1:26" x14ac:dyDescent="0.3">
      <c r="B5">
        <v>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16</v>
      </c>
      <c r="O5" t="s">
        <v>23</v>
      </c>
      <c r="P5" t="s">
        <v>35</v>
      </c>
      <c r="Q5">
        <v>6</v>
      </c>
      <c r="R5">
        <v>6</v>
      </c>
      <c r="S5">
        <v>10</v>
      </c>
      <c r="T5">
        <v>15</v>
      </c>
    </row>
    <row r="6" spans="1:26" x14ac:dyDescent="0.3">
      <c r="B6">
        <v>1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 t="s">
        <v>17</v>
      </c>
      <c r="O6" t="s">
        <v>24</v>
      </c>
      <c r="P6" t="s">
        <v>36</v>
      </c>
      <c r="Q6">
        <v>7</v>
      </c>
      <c r="R6">
        <v>7</v>
      </c>
      <c r="S6">
        <v>12</v>
      </c>
      <c r="T6">
        <v>18</v>
      </c>
      <c r="Z6" s="3" t="s">
        <v>46</v>
      </c>
    </row>
    <row r="7" spans="1:26" x14ac:dyDescent="0.3">
      <c r="B7">
        <v>1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 t="s">
        <v>18</v>
      </c>
      <c r="O7" t="s">
        <v>25</v>
      </c>
      <c r="P7" t="s">
        <v>37</v>
      </c>
      <c r="Q7">
        <v>8</v>
      </c>
      <c r="R7">
        <v>8</v>
      </c>
      <c r="S7">
        <v>14</v>
      </c>
      <c r="T7">
        <v>21</v>
      </c>
      <c r="U7" s="4" t="s">
        <v>43</v>
      </c>
      <c r="Z7" s="5" t="s">
        <v>47</v>
      </c>
    </row>
    <row r="8" spans="1:26" x14ac:dyDescent="0.3">
      <c r="B8">
        <v>1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O8" t="s">
        <v>26</v>
      </c>
      <c r="P8" t="s">
        <v>38</v>
      </c>
      <c r="Q8">
        <v>9</v>
      </c>
      <c r="S8">
        <v>16</v>
      </c>
      <c r="T8">
        <v>24</v>
      </c>
      <c r="V8" s="4" t="s">
        <v>45</v>
      </c>
      <c r="Z8" s="3" t="s">
        <v>46</v>
      </c>
    </row>
    <row r="9" spans="1:26" x14ac:dyDescent="0.3">
      <c r="B9">
        <v>1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O9" t="s">
        <v>27</v>
      </c>
      <c r="P9" t="s">
        <v>39</v>
      </c>
      <c r="Q9">
        <v>10</v>
      </c>
      <c r="S9">
        <v>18</v>
      </c>
      <c r="T9">
        <v>27</v>
      </c>
      <c r="Z9" s="3" t="s">
        <v>46</v>
      </c>
    </row>
    <row r="10" spans="1:26" x14ac:dyDescent="0.3">
      <c r="M10">
        <v>10</v>
      </c>
      <c r="O10" t="s">
        <v>28</v>
      </c>
      <c r="P10" t="s">
        <v>40</v>
      </c>
      <c r="Q10">
        <v>11</v>
      </c>
      <c r="S10">
        <v>20</v>
      </c>
      <c r="T10">
        <v>30</v>
      </c>
      <c r="X10" s="3"/>
    </row>
    <row r="11" spans="1:26" x14ac:dyDescent="0.3">
      <c r="M11">
        <v>11</v>
      </c>
      <c r="O11" t="s">
        <v>29</v>
      </c>
      <c r="P11" t="s">
        <v>41</v>
      </c>
      <c r="Q11">
        <v>12</v>
      </c>
      <c r="V11">
        <v>9</v>
      </c>
    </row>
    <row r="12" spans="1:26" x14ac:dyDescent="0.3">
      <c r="M12">
        <v>12</v>
      </c>
      <c r="O12" t="s">
        <v>30</v>
      </c>
      <c r="P12" t="s">
        <v>42</v>
      </c>
    </row>
    <row r="13" spans="1:26" x14ac:dyDescent="0.3">
      <c r="M13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B2" workbookViewId="0">
      <selection activeCell="B2" sqref="B2:D9"/>
    </sheetView>
  </sheetViews>
  <sheetFormatPr defaultRowHeight="20.25" x14ac:dyDescent="0.3"/>
  <cols>
    <col min="1" max="1" width="12.7265625" customWidth="1"/>
    <col min="4" max="4" width="13.08984375" customWidth="1"/>
    <col min="9" max="9" width="16.1796875" customWidth="1"/>
    <col min="10" max="10" width="20.26953125" customWidth="1"/>
    <col min="11" max="11" width="9.36328125" bestFit="1" customWidth="1"/>
  </cols>
  <sheetData>
    <row r="1" spans="1:11" x14ac:dyDescent="0.3">
      <c r="A1" s="13" t="s">
        <v>48</v>
      </c>
      <c r="B1" s="13"/>
      <c r="C1" s="13"/>
      <c r="D1" s="13"/>
      <c r="E1" s="13"/>
      <c r="F1" s="13"/>
      <c r="G1" s="13"/>
      <c r="I1" t="s">
        <v>81</v>
      </c>
      <c r="J1" t="s">
        <v>82</v>
      </c>
      <c r="K1" t="s">
        <v>83</v>
      </c>
    </row>
    <row r="2" spans="1:11" x14ac:dyDescent="0.3">
      <c r="A2" t="s">
        <v>49</v>
      </c>
      <c r="B2" t="s">
        <v>50</v>
      </c>
      <c r="C2" t="s">
        <v>51</v>
      </c>
      <c r="D2" t="s">
        <v>59</v>
      </c>
      <c r="G2" t="s">
        <v>58</v>
      </c>
      <c r="H2" s="6">
        <v>0.15</v>
      </c>
      <c r="I2" t="s">
        <v>84</v>
      </c>
      <c r="J2">
        <v>20</v>
      </c>
      <c r="K2">
        <v>9</v>
      </c>
    </row>
    <row r="3" spans="1:11" x14ac:dyDescent="0.3">
      <c r="A3">
        <v>1</v>
      </c>
      <c r="B3" t="s">
        <v>52</v>
      </c>
      <c r="C3">
        <v>2500</v>
      </c>
      <c r="D3" s="7">
        <f>NPV($H$2,C3)</f>
        <v>2173.913043478261</v>
      </c>
      <c r="I3" t="s">
        <v>85</v>
      </c>
      <c r="J3">
        <v>50</v>
      </c>
      <c r="K3">
        <v>5</v>
      </c>
    </row>
    <row r="4" spans="1:11" x14ac:dyDescent="0.3">
      <c r="A4">
        <v>2</v>
      </c>
      <c r="B4" t="s">
        <v>53</v>
      </c>
      <c r="C4">
        <v>700</v>
      </c>
      <c r="D4" s="7">
        <f t="shared" ref="D4:D9" si="0">NPV($H$2,C4)</f>
        <v>608.69565217391312</v>
      </c>
      <c r="I4" t="s">
        <v>86</v>
      </c>
      <c r="J4">
        <v>60</v>
      </c>
      <c r="K4">
        <v>7</v>
      </c>
    </row>
    <row r="5" spans="1:11" x14ac:dyDescent="0.3">
      <c r="A5">
        <v>3</v>
      </c>
      <c r="B5" t="s">
        <v>54</v>
      </c>
      <c r="C5">
        <v>1000</v>
      </c>
      <c r="D5" s="7">
        <f t="shared" si="0"/>
        <v>869.56521739130437</v>
      </c>
    </row>
    <row r="6" spans="1:11" x14ac:dyDescent="0.3">
      <c r="A6">
        <v>4</v>
      </c>
      <c r="B6" t="s">
        <v>55</v>
      </c>
      <c r="C6">
        <v>700</v>
      </c>
      <c r="D6" s="7">
        <f t="shared" si="0"/>
        <v>608.69565217391312</v>
      </c>
      <c r="H6" s="7">
        <v>34</v>
      </c>
    </row>
    <row r="7" spans="1:11" x14ac:dyDescent="0.3">
      <c r="A7">
        <v>5</v>
      </c>
      <c r="B7" t="s">
        <v>56</v>
      </c>
      <c r="C7">
        <v>300</v>
      </c>
      <c r="D7" s="7">
        <f t="shared" si="0"/>
        <v>260.86956521739131</v>
      </c>
      <c r="F7" s="8" t="s">
        <v>89</v>
      </c>
      <c r="G7" s="12" t="e">
        <f>COUNTBLANK(#REF!)</f>
        <v>#REF!</v>
      </c>
      <c r="H7">
        <v>67</v>
      </c>
    </row>
    <row r="8" spans="1:11" x14ac:dyDescent="0.3">
      <c r="A8">
        <v>6</v>
      </c>
      <c r="B8" t="s">
        <v>57</v>
      </c>
      <c r="C8">
        <v>1500</v>
      </c>
      <c r="D8" s="7">
        <f t="shared" si="0"/>
        <v>1304.3478260869567</v>
      </c>
      <c r="I8" s="14" t="s">
        <v>64</v>
      </c>
      <c r="J8" s="14"/>
      <c r="K8" s="14"/>
    </row>
    <row r="9" spans="1:11" x14ac:dyDescent="0.3">
      <c r="B9" t="s">
        <v>52</v>
      </c>
      <c r="C9">
        <v>3000</v>
      </c>
      <c r="D9" s="7">
        <f t="shared" si="0"/>
        <v>2608.6956521739135</v>
      </c>
      <c r="I9" s="9" t="s">
        <v>65</v>
      </c>
      <c r="J9" s="8" t="s">
        <v>89</v>
      </c>
      <c r="K9" s="12">
        <f>COUNTBLANK(B1:D1)</f>
        <v>3</v>
      </c>
    </row>
    <row r="10" spans="1:11" x14ac:dyDescent="0.3">
      <c r="I10" s="9" t="s">
        <v>75</v>
      </c>
      <c r="J10" s="8" t="s">
        <v>90</v>
      </c>
      <c r="K10" s="12">
        <f>COUNTIF(C1:C2,E5)</f>
        <v>0</v>
      </c>
    </row>
    <row r="11" spans="1:11" x14ac:dyDescent="0.3">
      <c r="I11" s="9" t="s">
        <v>75</v>
      </c>
      <c r="J11" s="8" t="s">
        <v>87</v>
      </c>
      <c r="K11" s="12">
        <f>COUNT(D1:D6)</f>
        <v>4</v>
      </c>
    </row>
    <row r="12" spans="1:11" x14ac:dyDescent="0.3">
      <c r="E12" t="s">
        <v>91</v>
      </c>
      <c r="I12" s="9" t="s">
        <v>75</v>
      </c>
      <c r="J12" s="8" t="s">
        <v>88</v>
      </c>
      <c r="K12" s="12">
        <f>COUNTA(B1:D4)</f>
        <v>9</v>
      </c>
    </row>
    <row r="13" spans="1:11" x14ac:dyDescent="0.3">
      <c r="A13" t="s">
        <v>60</v>
      </c>
      <c r="I13" s="9" t="s">
        <v>75</v>
      </c>
      <c r="J13" s="8" t="s">
        <v>77</v>
      </c>
      <c r="K13" s="12">
        <f>SUMIF(C21:D22,G17)</f>
        <v>0</v>
      </c>
    </row>
    <row r="14" spans="1:11" x14ac:dyDescent="0.3">
      <c r="B14" t="s">
        <v>61</v>
      </c>
      <c r="D14" s="7">
        <f>D3</f>
        <v>2173.913043478261</v>
      </c>
      <c r="J14" s="8" t="s">
        <v>76</v>
      </c>
      <c r="K14" s="10">
        <f>SUM(D23:D25)</f>
        <v>0</v>
      </c>
    </row>
    <row r="15" spans="1:11" x14ac:dyDescent="0.3">
      <c r="B15" t="s">
        <v>62</v>
      </c>
      <c r="G15" t="s">
        <v>78</v>
      </c>
      <c r="J15" s="8" t="s">
        <v>80</v>
      </c>
      <c r="K15" s="12">
        <f>SUMPRODUCT(J4:J6,K4:K6)</f>
        <v>420</v>
      </c>
    </row>
    <row r="16" spans="1:11" x14ac:dyDescent="0.3">
      <c r="B16" t="s">
        <v>63</v>
      </c>
      <c r="J16" s="8" t="s">
        <v>66</v>
      </c>
      <c r="K16" s="10">
        <f>NPV($H$2,C10)</f>
        <v>0</v>
      </c>
    </row>
    <row r="17" spans="1:11" x14ac:dyDescent="0.3">
      <c r="J17" s="8" t="s">
        <v>79</v>
      </c>
      <c r="K17" s="12">
        <f>SUMIFS(C8:C14,B8:B14,B8)</f>
        <v>1500</v>
      </c>
    </row>
    <row r="18" spans="1:11" x14ac:dyDescent="0.3">
      <c r="J18" s="8" t="s">
        <v>92</v>
      </c>
      <c r="K18">
        <f>COUNTIFS(C3:C9,C6,D3:D9,D4)</f>
        <v>2</v>
      </c>
    </row>
    <row r="19" spans="1:11" x14ac:dyDescent="0.3">
      <c r="A19" t="s">
        <v>61</v>
      </c>
      <c r="C19">
        <v>23</v>
      </c>
      <c r="D19">
        <v>24</v>
      </c>
      <c r="E19">
        <f>C19+D19</f>
        <v>47</v>
      </c>
    </row>
    <row r="20" spans="1:11" x14ac:dyDescent="0.3">
      <c r="C20">
        <v>25</v>
      </c>
      <c r="D20">
        <v>78</v>
      </c>
      <c r="E20">
        <f t="shared" ref="E20:E21" si="1">C20+D20</f>
        <v>103</v>
      </c>
    </row>
    <row r="21" spans="1:11" x14ac:dyDescent="0.3">
      <c r="C21">
        <v>45</v>
      </c>
      <c r="D21">
        <v>56</v>
      </c>
      <c r="E21">
        <f t="shared" si="1"/>
        <v>101</v>
      </c>
    </row>
    <row r="24" spans="1:11" x14ac:dyDescent="0.3">
      <c r="A24" s="13" t="s">
        <v>67</v>
      </c>
      <c r="B24" s="13"/>
      <c r="C24" s="13"/>
      <c r="D24" s="13"/>
    </row>
    <row r="25" spans="1:11" x14ac:dyDescent="0.3">
      <c r="A25" t="s">
        <v>68</v>
      </c>
      <c r="B25" s="11" t="s">
        <v>72</v>
      </c>
      <c r="C25" s="11"/>
      <c r="D25" s="11"/>
      <c r="E25" s="11"/>
      <c r="F25" s="11"/>
      <c r="G25" s="11"/>
      <c r="H25" s="11"/>
    </row>
    <row r="26" spans="1:11" x14ac:dyDescent="0.3">
      <c r="A26" t="s">
        <v>69</v>
      </c>
      <c r="B26" t="s">
        <v>73</v>
      </c>
    </row>
    <row r="27" spans="1:11" x14ac:dyDescent="0.3">
      <c r="A27" t="s">
        <v>70</v>
      </c>
      <c r="B27" t="s">
        <v>74</v>
      </c>
    </row>
    <row r="28" spans="1:11" x14ac:dyDescent="0.3">
      <c r="A28" t="s">
        <v>71</v>
      </c>
    </row>
  </sheetData>
  <sortState ref="J9:K17">
    <sortCondition ref="K9:K17"/>
  </sortState>
  <mergeCells count="3">
    <mergeCell ref="A1:G1"/>
    <mergeCell ref="I8:K8"/>
    <mergeCell ref="A24:D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Sheet2</vt:lpstr>
      <vt:lpstr>Sheet5</vt:lpstr>
      <vt:lpstr>Sheet6</vt:lpstr>
      <vt:lpstr>Sheet3</vt:lpstr>
      <vt:lpstr>Sheet4</vt:lpstr>
      <vt:lpstr>Sheet2!Criteria</vt:lpstr>
      <vt:lpstr>Sheet4!Criteria</vt:lpstr>
      <vt:lpstr>Sheet5!Criteria</vt:lpstr>
      <vt:lpstr>Sheet2!Extract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2024-01-08T02:40:45Z</dcterms:created>
  <dcterms:modified xsi:type="dcterms:W3CDTF">2024-01-22T02:44:32Z</dcterms:modified>
</cp:coreProperties>
</file>