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t\Desktop\"/>
    </mc:Choice>
  </mc:AlternateContent>
  <xr:revisionPtr revIDLastSave="0" documentId="8_{97CAF96D-38B0-4AA7-9EAC-292C86A6D5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 Sheet" sheetId="1" r:id="rId1"/>
    <sheet name="Registration Flow" sheetId="2" r:id="rId2"/>
    <sheet name="Login Flow" sheetId="4" r:id="rId3"/>
    <sheet name="Data" sheetId="3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4" l="1"/>
  <c r="N4" i="4"/>
  <c r="L34" i="1" s="1"/>
  <c r="N3" i="4"/>
  <c r="L32" i="1" s="1"/>
  <c r="P2" i="4"/>
  <c r="L31" i="1" s="1"/>
  <c r="N2" i="4"/>
  <c r="L30" i="1" s="1"/>
  <c r="P1" i="4"/>
  <c r="L33" i="1" s="1"/>
  <c r="N1" i="4"/>
  <c r="L29" i="1" s="1"/>
  <c r="P1" i="2"/>
  <c r="L21" i="1" s="1"/>
  <c r="F21" i="1" s="1"/>
  <c r="P2" i="2"/>
  <c r="L19" i="1" s="1"/>
  <c r="F19" i="1" s="1"/>
  <c r="N5" i="2"/>
  <c r="N4" i="2"/>
  <c r="L22" i="1" s="1"/>
  <c r="F22" i="1" s="1"/>
  <c r="N2" i="2"/>
  <c r="L18" i="1" s="1"/>
  <c r="F18" i="1" s="1"/>
  <c r="N1" i="2"/>
  <c r="L17" i="1" s="1"/>
  <c r="F17" i="1" s="1"/>
  <c r="N3" i="2"/>
  <c r="L20" i="1" s="1"/>
  <c r="F20" i="1" s="1"/>
  <c r="K30" i="1"/>
  <c r="K29" i="1"/>
  <c r="J21" i="1"/>
  <c r="J22" i="1"/>
  <c r="I18" i="1"/>
  <c r="K31" i="1"/>
  <c r="I21" i="1"/>
  <c r="I22" i="1"/>
  <c r="I32" i="1"/>
  <c r="J34" i="1"/>
  <c r="J30" i="1"/>
  <c r="K19" i="1"/>
  <c r="I31" i="1"/>
  <c r="K20" i="1"/>
  <c r="K17" i="1"/>
  <c r="J19" i="1"/>
  <c r="J18" i="1"/>
  <c r="J33" i="1"/>
  <c r="K18" i="1"/>
  <c r="I19" i="1"/>
  <c r="J29" i="1"/>
  <c r="J31" i="1"/>
  <c r="K22" i="1"/>
  <c r="I30" i="1"/>
  <c r="J20" i="1"/>
  <c r="I34" i="1"/>
  <c r="K21" i="1"/>
  <c r="J17" i="1"/>
  <c r="I33" i="1"/>
  <c r="K33" i="1"/>
  <c r="K34" i="1"/>
  <c r="I17" i="1"/>
  <c r="J32" i="1"/>
  <c r="K32" i="1"/>
  <c r="I29" i="1"/>
  <c r="I20" i="1"/>
  <c r="E22" i="1" l="1"/>
  <c r="E21" i="1"/>
  <c r="E20" i="1"/>
  <c r="E19" i="1"/>
  <c r="E18" i="1"/>
  <c r="E17" i="1"/>
  <c r="D22" i="1"/>
  <c r="D21" i="1"/>
  <c r="D18" i="1"/>
  <c r="D19" i="1"/>
  <c r="D20" i="1"/>
  <c r="D17" i="1"/>
  <c r="C22" i="1"/>
  <c r="C21" i="1"/>
  <c r="C20" i="1"/>
  <c r="C19" i="1"/>
  <c r="C18" i="1"/>
  <c r="C17" i="1"/>
  <c r="P4" i="4"/>
  <c r="P3" i="4"/>
  <c r="P3" i="2"/>
  <c r="L23" i="1" s="1"/>
  <c r="P4" i="2"/>
  <c r="P5" i="4" l="1"/>
  <c r="L35" i="1"/>
  <c r="F23" i="1" s="1"/>
  <c r="P5" i="2"/>
</calcChain>
</file>

<file path=xl/sharedStrings.xml><?xml version="1.0" encoding="utf-8"?>
<sst xmlns="http://schemas.openxmlformats.org/spreadsheetml/2006/main" count="195" uniqueCount="81">
  <si>
    <t>Project Name :</t>
  </si>
  <si>
    <t>Incubyte Assesment</t>
  </si>
  <si>
    <t>Jira Lables :</t>
  </si>
  <si>
    <t>Conflunence :</t>
  </si>
  <si>
    <t>Module Name :</t>
  </si>
  <si>
    <t>Devices / Version :</t>
  </si>
  <si>
    <t>Jira Link :</t>
  </si>
  <si>
    <t>PM :</t>
  </si>
  <si>
    <t>Engineer :</t>
  </si>
  <si>
    <t>Designer :</t>
  </si>
  <si>
    <t>QA Lead :</t>
  </si>
  <si>
    <t>Testers :</t>
  </si>
  <si>
    <t>Vinit Kubal</t>
  </si>
  <si>
    <t>Deploy Date :</t>
  </si>
  <si>
    <t>Actual Deploy Date :</t>
  </si>
  <si>
    <t>Branch :</t>
  </si>
  <si>
    <t>Total</t>
  </si>
  <si>
    <t>Registration Flow</t>
  </si>
  <si>
    <t xml:space="preserve">Priority : </t>
  </si>
  <si>
    <t>High</t>
  </si>
  <si>
    <t>Normal</t>
  </si>
  <si>
    <t>Low</t>
  </si>
  <si>
    <t>Pass</t>
  </si>
  <si>
    <t>Fail</t>
  </si>
  <si>
    <t>Fixed</t>
  </si>
  <si>
    <t>Blocked</t>
  </si>
  <si>
    <t>NA</t>
  </si>
  <si>
    <t>Needs QA</t>
  </si>
  <si>
    <t>Checks Completed</t>
  </si>
  <si>
    <t>Completion</t>
  </si>
  <si>
    <t>Login Flow</t>
  </si>
  <si>
    <t>Checked</t>
  </si>
  <si>
    <t>In Progress</t>
  </si>
  <si>
    <t>Sr. No</t>
  </si>
  <si>
    <t>Test ID</t>
  </si>
  <si>
    <t>Priority</t>
  </si>
  <si>
    <t>Test Case</t>
  </si>
  <si>
    <t>Steps</t>
  </si>
  <si>
    <t>Tester Intials</t>
  </si>
  <si>
    <t>Date (CTRL + ;[Semicolan]+Space)</t>
  </si>
  <si>
    <t>Expected Result</t>
  </si>
  <si>
    <t>Actual Result</t>
  </si>
  <si>
    <t>Status</t>
  </si>
  <si>
    <t>Bug</t>
  </si>
  <si>
    <t>Additional Comment</t>
  </si>
  <si>
    <t>T1</t>
  </si>
  <si>
    <t>User Able to fill the registration form</t>
  </si>
  <si>
    <t>1. Fill in the details for Personal Information (First Name Last Name).
2. Fill in the datails for Sign-In information (Email, Passwor, Confirm Password)
3. Hit the Create account button</t>
  </si>
  <si>
    <t>MM/DD/YYYY</t>
  </si>
  <si>
    <t>Users should be able to create new account</t>
  </si>
  <si>
    <t>T2</t>
  </si>
  <si>
    <t>System should not allow numeric values in First Name and Last Name textbox</t>
  </si>
  <si>
    <t>1. Fill the first name textbox with numeric value
2. Fill the last name textbox with numeric value</t>
  </si>
  <si>
    <t>T3</t>
  </si>
  <si>
    <t>Email structure checking</t>
  </si>
  <si>
    <t>1. Enter an inccorect email structure in the Email textbox</t>
  </si>
  <si>
    <t>System should not allow improper email structure the REGEX should check the email structure</t>
  </si>
  <si>
    <t>T4</t>
  </si>
  <si>
    <t>Password and Confirm Password string match</t>
  </si>
  <si>
    <t>1. Enter a string in the password textbox
2. Enter a different sting in the confirm Password tesxtbox</t>
  </si>
  <si>
    <t>System should give waring message to user if the string in password and confirm password and not same</t>
  </si>
  <si>
    <t>T5</t>
  </si>
  <si>
    <t>Structure of Password</t>
  </si>
  <si>
    <t>1. Enter a raandom string in password text box make sure its not in the below format one capital, one digit and one special char</t>
  </si>
  <si>
    <t>System should give a warning message to the user if they dont follow the password string strcture</t>
  </si>
  <si>
    <t>T6</t>
  </si>
  <si>
    <t>Hit Crate an account button without filling any detail</t>
  </si>
  <si>
    <t>System should highlight all the important textbox if they are not filled by the user</t>
  </si>
  <si>
    <t>User are able to login</t>
  </si>
  <si>
    <t>1. Enter an existing email in the email textbox
2. Enter a correct password 
3. Click Sign-In button
(User: vinit@gmail.com / Demo@1234)</t>
  </si>
  <si>
    <t>User should be able to login</t>
  </si>
  <si>
    <t>Check the regex of email textfield</t>
  </si>
  <si>
    <t>1. Enter an un structured string in the email textbox</t>
  </si>
  <si>
    <t>System should check the format of the email</t>
  </si>
  <si>
    <t>User should not be able to sign in</t>
  </si>
  <si>
    <t>1. Enter an non existing email in the email textbox
2. Enter a in correctpassword 
3. Click Sign-In button
(User: vinitt678@gmail.com / Demo@1222234)</t>
  </si>
  <si>
    <t>User should not be able to login</t>
  </si>
  <si>
    <t>Enter correct email ALL CAPS</t>
  </si>
  <si>
    <t>1. Enter an existing email in the email textbox all caps
2. Enter a correct password 
3. Click Sign-In button
(User: vinit@gmail.com / Demo@1234)</t>
  </si>
  <si>
    <t>Hit the sig in button without entering any details</t>
  </si>
  <si>
    <t>System should show all the important text field that are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</si>
</sst>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0" borderId="1" xfId="0" applyBorder="1"/>
    <xf numFmtId="0" fontId="0" fillId="7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16" borderId="1" xfId="0" applyFont="1" applyFill="1" applyBorder="1" applyAlignment="1"/>
    <xf numFmtId="0" fontId="5" fillId="16" borderId="1" xfId="0" applyFont="1" applyFill="1" applyBorder="1"/>
    <xf numFmtId="0" fontId="0" fillId="17" borderId="1" xfId="0" applyFont="1" applyFill="1" applyBorder="1"/>
    <xf numFmtId="0" fontId="6" fillId="16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4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16" borderId="1" xfId="0" applyFont="1" applyFill="1" applyBorder="1" applyAlignment="1">
      <alignment horizontal="center" wrapText="1"/>
    </xf>
    <xf numFmtId="0" fontId="6" fillId="16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5" borderId="2" xfId="0" applyFont="1" applyFill="1" applyBorder="1" applyAlignment="1">
      <alignment horizontal="center"/>
    </xf>
  </cellXfs>
  <cellStyles count="1">
    <cellStyle name="Normal" xfId="0" builtinId="0"/>
  </cellStyles>
  <dxfs count="5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6"/>
  <sheetViews>
    <sheetView tabSelected="1" workbookViewId="0">
      <selection activeCell="C2" sqref="C2:H3"/>
    </sheetView>
  </sheetViews>
  <sheetFormatPr defaultRowHeight="14.45"/>
  <cols>
    <col min="1" max="1" width="3.7109375" customWidth="1"/>
    <col min="2" max="2" width="16.140625" bestFit="1" customWidth="1"/>
    <col min="8" max="8" width="16.140625" bestFit="1" customWidth="1"/>
    <col min="10" max="10" width="14" bestFit="1" customWidth="1"/>
  </cols>
  <sheetData>
    <row r="2" spans="2:15" ht="15.75">
      <c r="B2" s="34" t="s">
        <v>0</v>
      </c>
      <c r="C2" s="35" t="s">
        <v>1</v>
      </c>
      <c r="D2" s="35"/>
      <c r="E2" s="35"/>
      <c r="F2" s="35"/>
      <c r="G2" s="35"/>
      <c r="H2" s="35"/>
      <c r="J2" s="25" t="s">
        <v>2</v>
      </c>
      <c r="K2" s="36"/>
      <c r="L2" s="36"/>
      <c r="M2" s="36"/>
      <c r="N2" s="36"/>
      <c r="O2" s="36"/>
    </row>
    <row r="3" spans="2:15">
      <c r="B3" s="34"/>
      <c r="C3" s="35"/>
      <c r="D3" s="35"/>
      <c r="E3" s="35"/>
      <c r="F3" s="35"/>
      <c r="G3" s="35"/>
      <c r="H3" s="35"/>
      <c r="J3" s="34" t="s">
        <v>3</v>
      </c>
      <c r="K3" s="35"/>
      <c r="L3" s="35"/>
      <c r="M3" s="35"/>
      <c r="N3" s="35"/>
      <c r="O3" s="35"/>
    </row>
    <row r="4" spans="2:15">
      <c r="B4" s="34" t="s">
        <v>4</v>
      </c>
      <c r="C4" s="35"/>
      <c r="D4" s="35"/>
      <c r="E4" s="35"/>
      <c r="F4" s="35"/>
      <c r="G4" s="35"/>
      <c r="H4" s="35"/>
      <c r="J4" s="34"/>
      <c r="K4" s="35"/>
      <c r="L4" s="35"/>
      <c r="M4" s="35"/>
      <c r="N4" s="35"/>
      <c r="O4" s="35"/>
    </row>
    <row r="5" spans="2:15">
      <c r="B5" s="34"/>
      <c r="C5" s="35"/>
      <c r="D5" s="35"/>
      <c r="E5" s="35"/>
      <c r="F5" s="35"/>
      <c r="G5" s="35"/>
      <c r="H5" s="35"/>
      <c r="J5" s="37" t="s">
        <v>5</v>
      </c>
      <c r="K5" s="35"/>
      <c r="L5" s="35"/>
      <c r="M5" s="35"/>
      <c r="N5" s="35"/>
      <c r="O5" s="35"/>
    </row>
    <row r="6" spans="2:15">
      <c r="B6" s="34" t="s">
        <v>6</v>
      </c>
      <c r="C6" s="35"/>
      <c r="D6" s="35"/>
      <c r="E6" s="35"/>
      <c r="F6" s="35"/>
      <c r="G6" s="35"/>
      <c r="H6" s="35"/>
      <c r="J6" s="37"/>
      <c r="K6" s="35"/>
      <c r="L6" s="35"/>
      <c r="M6" s="35"/>
      <c r="N6" s="35"/>
      <c r="O6" s="35"/>
    </row>
    <row r="7" spans="2:15">
      <c r="B7" s="34"/>
      <c r="C7" s="35"/>
      <c r="D7" s="35"/>
      <c r="E7" s="35"/>
      <c r="F7" s="35"/>
      <c r="G7" s="35"/>
      <c r="H7" s="35"/>
    </row>
    <row r="10" spans="2:15">
      <c r="B10" s="26" t="s">
        <v>7</v>
      </c>
      <c r="C10" s="36"/>
      <c r="D10" s="36"/>
      <c r="E10" s="36"/>
      <c r="F10" s="36"/>
      <c r="G10" s="36"/>
      <c r="I10" s="39" t="s">
        <v>8</v>
      </c>
      <c r="J10" s="39"/>
      <c r="K10" s="36"/>
      <c r="L10" s="36"/>
      <c r="M10" s="26" t="s">
        <v>9</v>
      </c>
      <c r="N10" s="36"/>
      <c r="O10" s="36"/>
    </row>
    <row r="11" spans="2:15">
      <c r="B11" s="26" t="s">
        <v>10</v>
      </c>
      <c r="C11" s="36"/>
      <c r="D11" s="36"/>
      <c r="E11" s="36"/>
      <c r="F11" s="36"/>
      <c r="G11" s="36"/>
      <c r="I11" s="39" t="s">
        <v>11</v>
      </c>
      <c r="J11" s="39"/>
      <c r="K11" s="36" t="s">
        <v>12</v>
      </c>
      <c r="L11" s="36"/>
      <c r="M11" s="36"/>
      <c r="N11" s="36"/>
      <c r="O11" s="36"/>
    </row>
    <row r="12" spans="2:15">
      <c r="B12" s="26" t="s">
        <v>13</v>
      </c>
      <c r="C12" s="36"/>
      <c r="D12" s="36"/>
      <c r="E12" s="36"/>
      <c r="F12" s="36"/>
      <c r="G12" s="36"/>
      <c r="I12" s="39" t="s">
        <v>14</v>
      </c>
      <c r="J12" s="39"/>
      <c r="K12" s="36"/>
      <c r="L12" s="36"/>
      <c r="M12" s="36"/>
      <c r="N12" s="36"/>
      <c r="O12" s="36"/>
    </row>
    <row r="15" spans="2:15">
      <c r="B15" s="26" t="s">
        <v>15</v>
      </c>
      <c r="C15" s="38" t="s">
        <v>16</v>
      </c>
      <c r="D15" s="38"/>
      <c r="E15" s="38"/>
      <c r="F15" s="38"/>
      <c r="H15" s="26" t="s">
        <v>15</v>
      </c>
      <c r="I15" s="38" t="s">
        <v>17</v>
      </c>
      <c r="J15" s="38"/>
      <c r="K15" s="38"/>
      <c r="L15" s="38"/>
    </row>
    <row r="16" spans="2:15">
      <c r="B16" s="26" t="s">
        <v>18</v>
      </c>
      <c r="C16" s="28" t="s">
        <v>19</v>
      </c>
      <c r="D16" s="28" t="s">
        <v>20</v>
      </c>
      <c r="E16" s="28" t="s">
        <v>21</v>
      </c>
      <c r="F16" s="28" t="s">
        <v>16</v>
      </c>
      <c r="H16" s="26" t="s">
        <v>18</v>
      </c>
      <c r="I16" s="28" t="s">
        <v>19</v>
      </c>
      <c r="J16" s="28" t="s">
        <v>20</v>
      </c>
      <c r="K16" s="28" t="s">
        <v>21</v>
      </c>
      <c r="L16" s="28" t="s">
        <v>16</v>
      </c>
    </row>
    <row r="17" spans="2:12">
      <c r="B17" s="29" t="s">
        <v>22</v>
      </c>
      <c r="C17" s="18">
        <f t="shared" ref="C17:F22" ca="1" si="0">I17+I29</f>
        <v>0</v>
      </c>
      <c r="D17" s="18">
        <f t="shared" ca="1" si="0"/>
        <v>0</v>
      </c>
      <c r="E17" s="18">
        <f t="shared" ca="1" si="0"/>
        <v>0</v>
      </c>
      <c r="F17" s="18">
        <f t="shared" si="0"/>
        <v>0</v>
      </c>
      <c r="H17" s="29" t="s">
        <v>22</v>
      </c>
      <c r="I17" s="18">
        <f ca="1">COUNTIFS(INDIRECT("'"&amp;$I$15&amp;"'!$C$7:$C$100"),$I$16,INDIRECT("'"&amp;$I$15&amp;"'!$J$7:$J$100"),H17)</f>
        <v>0</v>
      </c>
      <c r="J17" s="18">
        <f ca="1">COUNTIFS(INDIRECT("'"&amp;$I$15&amp;"'!$C$7:$C$100"),$J$16,INDIRECT("'"&amp;$I$15&amp;"'!$J$7:$J$100"),H17)</f>
        <v>0</v>
      </c>
      <c r="K17" s="18">
        <f ca="1">COUNTIFS(INDIRECT("'"&amp;$I$15&amp;"'!$C$7:$C$100"),$K$16,INDIRECT("'"&amp;$I$15&amp;"'!$J$7:$J$100"),H17)</f>
        <v>0</v>
      </c>
      <c r="L17" s="18">
        <f>'Registration Flow'!N1</f>
        <v>0</v>
      </c>
    </row>
    <row r="18" spans="2:12">
      <c r="B18" s="30" t="s">
        <v>23</v>
      </c>
      <c r="C18" s="18">
        <f t="shared" ca="1" si="0"/>
        <v>0</v>
      </c>
      <c r="D18" s="18">
        <f t="shared" ca="1" si="0"/>
        <v>0</v>
      </c>
      <c r="E18" s="18">
        <f t="shared" ca="1" si="0"/>
        <v>0</v>
      </c>
      <c r="F18" s="18">
        <f t="shared" si="0"/>
        <v>0</v>
      </c>
      <c r="H18" s="30" t="s">
        <v>23</v>
      </c>
      <c r="I18" s="18">
        <f t="shared" ref="I18:I22" ca="1" si="1">COUNTIFS(INDIRECT("'"&amp;$I$15&amp;"'!$C$7:$C$100"),$I$16,INDIRECT("'"&amp;$I$15&amp;"'!$J$7:$J$100"),H18)</f>
        <v>0</v>
      </c>
      <c r="J18" s="18">
        <f t="shared" ref="J18:J22" ca="1" si="2">COUNTIFS(INDIRECT("'"&amp;$I$15&amp;"'!$C$7:$C$100"),$J$16,INDIRECT("'"&amp;$I$15&amp;"'!$J$7:$J$100"),H18)</f>
        <v>0</v>
      </c>
      <c r="K18" s="18">
        <f t="shared" ref="K18:K22" ca="1" si="3">COUNTIFS(INDIRECT("'"&amp;$I$15&amp;"'!$C$7:$C$100"),$K$16,INDIRECT("'"&amp;$I$15&amp;"'!$J$7:$J$100"),H18)</f>
        <v>0</v>
      </c>
      <c r="L18" s="18">
        <f>'Registration Flow'!N2</f>
        <v>0</v>
      </c>
    </row>
    <row r="19" spans="2:12">
      <c r="B19" s="31" t="s">
        <v>24</v>
      </c>
      <c r="C19" s="18">
        <f t="shared" ca="1" si="0"/>
        <v>0</v>
      </c>
      <c r="D19" s="18">
        <f t="shared" ca="1" si="0"/>
        <v>0</v>
      </c>
      <c r="E19" s="18">
        <f t="shared" ca="1" si="0"/>
        <v>0</v>
      </c>
      <c r="F19" s="18">
        <f t="shared" si="0"/>
        <v>0</v>
      </c>
      <c r="H19" s="31" t="s">
        <v>24</v>
      </c>
      <c r="I19" s="18">
        <f t="shared" ca="1" si="1"/>
        <v>0</v>
      </c>
      <c r="J19" s="18">
        <f t="shared" ca="1" si="2"/>
        <v>0</v>
      </c>
      <c r="K19" s="18">
        <f t="shared" ca="1" si="3"/>
        <v>0</v>
      </c>
      <c r="L19" s="18">
        <f>'Registration Flow'!P2</f>
        <v>0</v>
      </c>
    </row>
    <row r="20" spans="2:12">
      <c r="B20" s="32" t="s">
        <v>25</v>
      </c>
      <c r="C20" s="18">
        <f t="shared" ca="1" si="0"/>
        <v>0</v>
      </c>
      <c r="D20" s="18">
        <f t="shared" ca="1" si="0"/>
        <v>0</v>
      </c>
      <c r="E20" s="18">
        <f t="shared" ca="1" si="0"/>
        <v>0</v>
      </c>
      <c r="F20" s="18">
        <f t="shared" si="0"/>
        <v>0</v>
      </c>
      <c r="H20" s="32" t="s">
        <v>25</v>
      </c>
      <c r="I20" s="18">
        <f t="shared" ca="1" si="1"/>
        <v>0</v>
      </c>
      <c r="J20" s="18">
        <f t="shared" ca="1" si="2"/>
        <v>0</v>
      </c>
      <c r="K20" s="18">
        <f t="shared" ca="1" si="3"/>
        <v>0</v>
      </c>
      <c r="L20" s="18">
        <f>'Registration Flow'!N3</f>
        <v>0</v>
      </c>
    </row>
    <row r="21" spans="2:12">
      <c r="B21" s="33" t="s">
        <v>26</v>
      </c>
      <c r="C21" s="18">
        <f t="shared" ca="1" si="0"/>
        <v>0</v>
      </c>
      <c r="D21" s="18">
        <f t="shared" ca="1" si="0"/>
        <v>0</v>
      </c>
      <c r="E21" s="18">
        <f t="shared" ca="1" si="0"/>
        <v>0</v>
      </c>
      <c r="F21" s="18">
        <f t="shared" si="0"/>
        <v>0</v>
      </c>
      <c r="H21" s="33" t="s">
        <v>26</v>
      </c>
      <c r="I21" s="18">
        <f t="shared" ca="1" si="1"/>
        <v>0</v>
      </c>
      <c r="J21" s="18">
        <f t="shared" ca="1" si="2"/>
        <v>0</v>
      </c>
      <c r="K21" s="18">
        <f t="shared" ca="1" si="3"/>
        <v>0</v>
      </c>
      <c r="L21" s="18">
        <f>'Registration Flow'!P1</f>
        <v>0</v>
      </c>
    </row>
    <row r="22" spans="2:12">
      <c r="B22" s="27" t="s">
        <v>27</v>
      </c>
      <c r="C22" s="18">
        <f t="shared" ca="1" si="0"/>
        <v>6</v>
      </c>
      <c r="D22" s="18">
        <f t="shared" ca="1" si="0"/>
        <v>5</v>
      </c>
      <c r="E22" s="18">
        <f t="shared" ca="1" si="0"/>
        <v>0</v>
      </c>
      <c r="F22" s="18">
        <f t="shared" si="0"/>
        <v>11</v>
      </c>
      <c r="H22" s="27" t="s">
        <v>27</v>
      </c>
      <c r="I22" s="18">
        <f t="shared" ca="1" si="1"/>
        <v>4</v>
      </c>
      <c r="J22" s="18">
        <f t="shared" ca="1" si="2"/>
        <v>2</v>
      </c>
      <c r="K22" s="18">
        <f t="shared" ca="1" si="3"/>
        <v>0</v>
      </c>
      <c r="L22" s="18">
        <f>'Registration Flow'!N4</f>
        <v>6</v>
      </c>
    </row>
    <row r="23" spans="2:12">
      <c r="B23" s="27" t="s">
        <v>28</v>
      </c>
      <c r="C23" s="18"/>
      <c r="D23" s="18"/>
      <c r="E23" s="18"/>
      <c r="F23" s="18">
        <f>L23+L35</f>
        <v>0</v>
      </c>
      <c r="H23" s="27" t="s">
        <v>28</v>
      </c>
      <c r="I23" s="18"/>
      <c r="J23" s="18"/>
      <c r="K23" s="18"/>
      <c r="L23" s="18">
        <f>'Registration Flow'!P3</f>
        <v>0</v>
      </c>
    </row>
    <row r="24" spans="2:12">
      <c r="B24" s="27" t="s">
        <v>29</v>
      </c>
      <c r="C24" s="18"/>
      <c r="D24" s="18"/>
      <c r="E24" s="18"/>
      <c r="F24" s="18"/>
      <c r="H24" s="27" t="s">
        <v>29</v>
      </c>
      <c r="I24" s="18"/>
      <c r="J24" s="18"/>
      <c r="K24" s="18"/>
      <c r="L24" s="18"/>
    </row>
    <row r="27" spans="2:12">
      <c r="H27" s="26" t="s">
        <v>15</v>
      </c>
      <c r="I27" s="38" t="s">
        <v>30</v>
      </c>
      <c r="J27" s="38"/>
      <c r="K27" s="38"/>
      <c r="L27" s="38"/>
    </row>
    <row r="28" spans="2:12">
      <c r="H28" s="26" t="s">
        <v>18</v>
      </c>
      <c r="I28" s="28" t="s">
        <v>19</v>
      </c>
      <c r="J28" s="28" t="s">
        <v>20</v>
      </c>
      <c r="K28" s="28" t="s">
        <v>21</v>
      </c>
      <c r="L28" s="28" t="s">
        <v>16</v>
      </c>
    </row>
    <row r="29" spans="2:12">
      <c r="H29" s="29" t="s">
        <v>22</v>
      </c>
      <c r="I29" s="18">
        <f ca="1">COUNTIFS(INDIRECT("'"&amp;$I$27&amp;"'!$C$7:$C$100"),$I$16,INDIRECT("'"&amp;$I$27&amp;"'!$J$7:$J$100"),H29)</f>
        <v>0</v>
      </c>
      <c r="J29" s="18">
        <f ca="1">COUNTIFS(INDIRECT("'"&amp;$I$27&amp;"'!$C$7:$C$100"),$J$16,INDIRECT("'"&amp;$I$27&amp;"'!$J$7:$J$100"),H29)</f>
        <v>0</v>
      </c>
      <c r="K29" s="18">
        <f ca="1">COUNTIFS(INDIRECT("'"&amp;$I$27&amp;"'!$C$7:$C$100"),$K$16,INDIRECT("'"&amp;$I$27&amp;"'!$J$7:$J$100"),H29)</f>
        <v>0</v>
      </c>
      <c r="L29" s="18">
        <f>'Login Flow'!N1</f>
        <v>0</v>
      </c>
    </row>
    <row r="30" spans="2:12">
      <c r="H30" s="30" t="s">
        <v>23</v>
      </c>
      <c r="I30" s="18">
        <f t="shared" ref="I30:I34" ca="1" si="4">COUNTIFS(INDIRECT("'"&amp;$I$27&amp;"'!$C$7:$C$100"),$I$16,INDIRECT("'"&amp;$I$27&amp;"'!$J$7:$J$100"),H30)</f>
        <v>0</v>
      </c>
      <c r="J30" s="18">
        <f t="shared" ref="J30:J34" ca="1" si="5">COUNTIFS(INDIRECT("'"&amp;$I$27&amp;"'!$C$7:$C$100"),$J$16,INDIRECT("'"&amp;$I$27&amp;"'!$J$7:$J$100"),H30)</f>
        <v>0</v>
      </c>
      <c r="K30" s="18">
        <f t="shared" ref="K30:K34" ca="1" si="6">COUNTIFS(INDIRECT("'"&amp;$I$27&amp;"'!$C$7:$C$100"),$K$16,INDIRECT("'"&amp;$I$27&amp;"'!$J$7:$J$100"),H30)</f>
        <v>0</v>
      </c>
      <c r="L30" s="18">
        <f>'Login Flow'!N2</f>
        <v>0</v>
      </c>
    </row>
    <row r="31" spans="2:12">
      <c r="H31" s="31" t="s">
        <v>24</v>
      </c>
      <c r="I31" s="18">
        <f t="shared" ca="1" si="4"/>
        <v>0</v>
      </c>
      <c r="J31" s="18">
        <f t="shared" ca="1" si="5"/>
        <v>0</v>
      </c>
      <c r="K31" s="18">
        <f t="shared" ca="1" si="6"/>
        <v>0</v>
      </c>
      <c r="L31" s="18">
        <f>'Login Flow'!P2</f>
        <v>0</v>
      </c>
    </row>
    <row r="32" spans="2:12">
      <c r="H32" s="32" t="s">
        <v>25</v>
      </c>
      <c r="I32" s="18">
        <f t="shared" ca="1" si="4"/>
        <v>0</v>
      </c>
      <c r="J32" s="18">
        <f t="shared" ca="1" si="5"/>
        <v>0</v>
      </c>
      <c r="K32" s="18">
        <f t="shared" ca="1" si="6"/>
        <v>0</v>
      </c>
      <c r="L32" s="18">
        <f>'Login Flow'!N3</f>
        <v>0</v>
      </c>
    </row>
    <row r="33" spans="8:12">
      <c r="H33" s="33" t="s">
        <v>26</v>
      </c>
      <c r="I33" s="18">
        <f t="shared" ca="1" si="4"/>
        <v>0</v>
      </c>
      <c r="J33" s="18">
        <f t="shared" ca="1" si="5"/>
        <v>0</v>
      </c>
      <c r="K33" s="18">
        <f t="shared" ca="1" si="6"/>
        <v>0</v>
      </c>
      <c r="L33" s="18">
        <f>'Login Flow'!P1</f>
        <v>0</v>
      </c>
    </row>
    <row r="34" spans="8:12">
      <c r="H34" s="27" t="s">
        <v>27</v>
      </c>
      <c r="I34" s="18">
        <f t="shared" ca="1" si="4"/>
        <v>2</v>
      </c>
      <c r="J34" s="18">
        <f t="shared" ca="1" si="5"/>
        <v>3</v>
      </c>
      <c r="K34" s="18">
        <f t="shared" ca="1" si="6"/>
        <v>0</v>
      </c>
      <c r="L34" s="18">
        <f>'Login Flow'!N4</f>
        <v>5</v>
      </c>
    </row>
    <row r="35" spans="8:12">
      <c r="H35" s="27" t="s">
        <v>28</v>
      </c>
      <c r="I35" s="18"/>
      <c r="J35" s="18"/>
      <c r="K35" s="18"/>
      <c r="L35" s="18">
        <f>'Login Flow'!P3</f>
        <v>0</v>
      </c>
    </row>
    <row r="36" spans="8:12">
      <c r="H36" s="27" t="s">
        <v>29</v>
      </c>
      <c r="I36" s="18"/>
      <c r="J36" s="18"/>
      <c r="K36" s="18"/>
      <c r="L36" s="18"/>
    </row>
  </sheetData>
  <mergeCells count="24">
    <mergeCell ref="I27:L27"/>
    <mergeCell ref="C15:F15"/>
    <mergeCell ref="I15:L15"/>
    <mergeCell ref="C12:G12"/>
    <mergeCell ref="I10:J10"/>
    <mergeCell ref="I11:J11"/>
    <mergeCell ref="I12:J12"/>
    <mergeCell ref="K10:L10"/>
    <mergeCell ref="C10:G10"/>
    <mergeCell ref="C11:G11"/>
    <mergeCell ref="N10:O10"/>
    <mergeCell ref="K11:O11"/>
    <mergeCell ref="K12:O12"/>
    <mergeCell ref="K2:O2"/>
    <mergeCell ref="J3:J4"/>
    <mergeCell ref="K3:O4"/>
    <mergeCell ref="J5:J6"/>
    <mergeCell ref="K5:O6"/>
    <mergeCell ref="B2:B3"/>
    <mergeCell ref="B4:B5"/>
    <mergeCell ref="B6:B7"/>
    <mergeCell ref="C2:H3"/>
    <mergeCell ref="C4:H5"/>
    <mergeCell ref="C6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workbookViewId="0">
      <selection sqref="A1:L5"/>
    </sheetView>
  </sheetViews>
  <sheetFormatPr defaultRowHeight="14.45"/>
  <cols>
    <col min="4" max="4" width="26.7109375" customWidth="1"/>
    <col min="5" max="5" width="22.7109375" customWidth="1"/>
    <col min="6" max="6" width="12.42578125" customWidth="1"/>
    <col min="7" max="7" width="16.7109375" customWidth="1"/>
    <col min="8" max="8" width="26.85546875" customWidth="1"/>
    <col min="9" max="9" width="21.7109375" customWidth="1"/>
    <col min="10" max="10" width="9.85546875" customWidth="1"/>
    <col min="11" max="11" width="8.7109375" customWidth="1"/>
    <col min="12" max="12" width="18.7109375" bestFit="1" customWidth="1"/>
    <col min="13" max="13" width="9.85546875" bestFit="1" customWidth="1"/>
    <col min="15" max="15" width="10.42578125" bestFit="1" customWidth="1"/>
  </cols>
  <sheetData>
    <row r="1" spans="1:16">
      <c r="A1" s="40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2" t="s">
        <v>22</v>
      </c>
      <c r="N1" s="12">
        <f>COUNTIF(J1:J100,M1)</f>
        <v>0</v>
      </c>
      <c r="O1" s="13" t="s">
        <v>26</v>
      </c>
      <c r="P1" s="13">
        <f>COUNTIF(J1:J100,O1)</f>
        <v>0</v>
      </c>
    </row>
    <row r="2" spans="1:16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14" t="s">
        <v>23</v>
      </c>
      <c r="N2" s="14">
        <f>COUNTIF(J2:J100,M2)</f>
        <v>0</v>
      </c>
      <c r="O2" s="15" t="s">
        <v>24</v>
      </c>
      <c r="P2" s="15">
        <f>COUNTIF(J2:J100,O2)</f>
        <v>0</v>
      </c>
    </row>
    <row r="3" spans="1:16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16" t="s">
        <v>25</v>
      </c>
      <c r="N3" s="16">
        <f>COUNTIF(J3:J20,M3)</f>
        <v>0</v>
      </c>
      <c r="O3" s="17" t="s">
        <v>31</v>
      </c>
      <c r="P3" s="17">
        <f>N1+N2+P2+P1</f>
        <v>0</v>
      </c>
    </row>
    <row r="4" spans="1:16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8" t="s">
        <v>27</v>
      </c>
      <c r="N4" s="18">
        <f>COUNTIF(J4:J100,M4)</f>
        <v>6</v>
      </c>
      <c r="O4" s="19" t="s">
        <v>16</v>
      </c>
      <c r="P4" s="19">
        <f>N1+N2+N3+N4+N5+P1+P2</f>
        <v>6</v>
      </c>
    </row>
    <row r="5" spans="1:16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20" t="s">
        <v>32</v>
      </c>
      <c r="N5" s="20">
        <f>COUNTIF(J5:J100,M5)</f>
        <v>0</v>
      </c>
      <c r="O5" s="21" t="s">
        <v>29</v>
      </c>
      <c r="P5" s="21">
        <f>SUM(P3/P4)*100</f>
        <v>0</v>
      </c>
    </row>
    <row r="6" spans="1:16" ht="27" customHeight="1">
      <c r="A6" s="1" t="s">
        <v>33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1" t="s">
        <v>39</v>
      </c>
      <c r="H6" s="1" t="s">
        <v>40</v>
      </c>
      <c r="I6" s="1" t="s">
        <v>41</v>
      </c>
      <c r="J6" s="1" t="s">
        <v>42</v>
      </c>
      <c r="K6" s="1" t="s">
        <v>43</v>
      </c>
      <c r="L6" s="1" t="s">
        <v>44</v>
      </c>
    </row>
    <row r="7" spans="1:16" s="10" customFormat="1" ht="137.25">
      <c r="A7" s="22">
        <v>1</v>
      </c>
      <c r="B7" s="22" t="s">
        <v>45</v>
      </c>
      <c r="C7" s="22" t="s">
        <v>19</v>
      </c>
      <c r="D7" s="22" t="s">
        <v>46</v>
      </c>
      <c r="E7" s="22" t="s">
        <v>47</v>
      </c>
      <c r="F7" s="22"/>
      <c r="G7" s="23" t="s">
        <v>48</v>
      </c>
      <c r="H7" s="22" t="s">
        <v>49</v>
      </c>
      <c r="I7" s="22"/>
      <c r="J7" s="22" t="s">
        <v>27</v>
      </c>
      <c r="K7" s="22"/>
      <c r="L7" s="22"/>
    </row>
    <row r="8" spans="1:16" ht="91.5">
      <c r="A8" s="18">
        <v>2</v>
      </c>
      <c r="B8" s="18" t="s">
        <v>50</v>
      </c>
      <c r="C8" s="18" t="s">
        <v>19</v>
      </c>
      <c r="D8" s="22" t="s">
        <v>51</v>
      </c>
      <c r="E8" s="22" t="s">
        <v>52</v>
      </c>
      <c r="F8" s="18"/>
      <c r="G8" s="23" t="s">
        <v>48</v>
      </c>
      <c r="H8" s="22" t="s">
        <v>51</v>
      </c>
      <c r="I8" s="18"/>
      <c r="J8" s="22" t="s">
        <v>27</v>
      </c>
      <c r="K8" s="18"/>
      <c r="L8" s="18"/>
    </row>
    <row r="9" spans="1:16" ht="60.75">
      <c r="A9" s="18">
        <v>3</v>
      </c>
      <c r="B9" s="18" t="s">
        <v>53</v>
      </c>
      <c r="C9" s="18" t="s">
        <v>19</v>
      </c>
      <c r="D9" s="22" t="s">
        <v>54</v>
      </c>
      <c r="E9" s="22" t="s">
        <v>55</v>
      </c>
      <c r="F9" s="18"/>
      <c r="G9" s="23" t="s">
        <v>48</v>
      </c>
      <c r="H9" s="22" t="s">
        <v>56</v>
      </c>
      <c r="I9" s="18"/>
      <c r="J9" s="22" t="s">
        <v>27</v>
      </c>
      <c r="K9" s="18"/>
      <c r="L9" s="18"/>
    </row>
    <row r="10" spans="1:16" ht="76.5">
      <c r="A10" s="18">
        <v>4</v>
      </c>
      <c r="B10" s="18" t="s">
        <v>57</v>
      </c>
      <c r="C10" s="18" t="s">
        <v>20</v>
      </c>
      <c r="D10" s="24" t="s">
        <v>58</v>
      </c>
      <c r="E10" s="22" t="s">
        <v>59</v>
      </c>
      <c r="F10" s="18"/>
      <c r="G10" s="23" t="s">
        <v>48</v>
      </c>
      <c r="H10" s="24" t="s">
        <v>60</v>
      </c>
      <c r="I10" s="18"/>
      <c r="J10" s="22" t="s">
        <v>27</v>
      </c>
      <c r="K10" s="18"/>
      <c r="L10" s="18"/>
    </row>
    <row r="11" spans="1:16" ht="91.5">
      <c r="A11" s="18">
        <v>5</v>
      </c>
      <c r="B11" s="18" t="s">
        <v>61</v>
      </c>
      <c r="C11" s="18" t="s">
        <v>20</v>
      </c>
      <c r="D11" s="24" t="s">
        <v>62</v>
      </c>
      <c r="E11" s="22" t="s">
        <v>63</v>
      </c>
      <c r="F11" s="18"/>
      <c r="G11" s="23" t="s">
        <v>48</v>
      </c>
      <c r="H11" s="24" t="s">
        <v>64</v>
      </c>
      <c r="I11" s="18"/>
      <c r="J11" s="22" t="s">
        <v>27</v>
      </c>
      <c r="K11" s="18"/>
      <c r="L11" s="18"/>
    </row>
    <row r="12" spans="1:16" ht="45.75">
      <c r="A12" s="18">
        <v>6</v>
      </c>
      <c r="B12" s="18" t="s">
        <v>65</v>
      </c>
      <c r="C12" s="18" t="s">
        <v>19</v>
      </c>
      <c r="D12" s="24" t="s">
        <v>66</v>
      </c>
      <c r="E12" s="24" t="s">
        <v>66</v>
      </c>
      <c r="F12" s="18"/>
      <c r="G12" s="23" t="s">
        <v>48</v>
      </c>
      <c r="H12" s="24" t="s">
        <v>67</v>
      </c>
      <c r="I12" s="18"/>
      <c r="J12" s="22" t="s">
        <v>27</v>
      </c>
      <c r="K12" s="18"/>
      <c r="L12" s="18"/>
    </row>
    <row r="13" spans="1:16" ht="15"/>
    <row r="14" spans="1:16" ht="15"/>
    <row r="15" spans="1:16" ht="15"/>
    <row r="16" spans="1:16" ht="15"/>
    <row r="17" ht="15"/>
    <row r="18" ht="15"/>
    <row r="19" ht="15"/>
    <row r="20" ht="15"/>
  </sheetData>
  <mergeCells count="1">
    <mergeCell ref="A1:L5"/>
  </mergeCells>
  <conditionalFormatting sqref="C7 E7">
    <cfRule type="cellIs" dxfId="53" priority="73" operator="equal">
      <formula>"Low"</formula>
    </cfRule>
    <cfRule type="cellIs" dxfId="52" priority="74" operator="equal">
      <formula>"Normal"</formula>
    </cfRule>
    <cfRule type="cellIs" dxfId="51" priority="75" operator="equal">
      <formula>"High"</formula>
    </cfRule>
  </conditionalFormatting>
  <conditionalFormatting sqref="C8:C9">
    <cfRule type="cellIs" dxfId="50" priority="70" operator="equal">
      <formula>"Low"</formula>
    </cfRule>
    <cfRule type="cellIs" dxfId="49" priority="71" operator="equal">
      <formula>"Normal"</formula>
    </cfRule>
    <cfRule type="cellIs" dxfId="48" priority="72" operator="equal">
      <formula>"High"</formula>
    </cfRule>
  </conditionalFormatting>
  <conditionalFormatting sqref="C10">
    <cfRule type="cellIs" dxfId="47" priority="67" operator="equal">
      <formula>"Low"</formula>
    </cfRule>
    <cfRule type="cellIs" dxfId="46" priority="68" operator="equal">
      <formula>"Normal"</formula>
    </cfRule>
    <cfRule type="cellIs" dxfId="45" priority="69" operator="equal">
      <formula>"High"</formula>
    </cfRule>
  </conditionalFormatting>
  <conditionalFormatting sqref="C11:C12">
    <cfRule type="cellIs" dxfId="44" priority="64" operator="equal">
      <formula>"Low"</formula>
    </cfRule>
    <cfRule type="cellIs" dxfId="43" priority="65" operator="equal">
      <formula>"Normal"</formula>
    </cfRule>
    <cfRule type="cellIs" dxfId="42" priority="66" operator="equal">
      <formula>"High"</formula>
    </cfRule>
  </conditionalFormatting>
  <conditionalFormatting sqref="J7:J12">
    <cfRule type="cellIs" dxfId="41" priority="46" operator="equal">
      <formula>"NA"</formula>
    </cfRule>
    <cfRule type="cellIs" dxfId="40" priority="47" operator="equal">
      <formula>"Fail"</formula>
    </cfRule>
    <cfRule type="cellIs" dxfId="39" priority="48" operator="equal">
      <formula>"In Progress"</formula>
    </cfRule>
    <cfRule type="cellIs" dxfId="38" priority="49" operator="equal">
      <formula>"Blocked"</formula>
    </cfRule>
    <cfRule type="cellIs" dxfId="37" priority="50" operator="equal">
      <formula>"Fixed"</formula>
    </cfRule>
    <cfRule type="cellIs" dxfId="36" priority="51" operator="equal">
      <formula>"Pass"</formula>
    </cfRule>
  </conditionalFormatting>
  <conditionalFormatting sqref="E8">
    <cfRule type="cellIs" dxfId="35" priority="37" operator="equal">
      <formula>"Low"</formula>
    </cfRule>
    <cfRule type="cellIs" dxfId="34" priority="38" operator="equal">
      <formula>"Normal"</formula>
    </cfRule>
    <cfRule type="cellIs" dxfId="33" priority="39" operator="equal">
      <formula>"High"</formula>
    </cfRule>
  </conditionalFormatting>
  <conditionalFormatting sqref="E9">
    <cfRule type="cellIs" dxfId="32" priority="34" operator="equal">
      <formula>"Low"</formula>
    </cfRule>
    <cfRule type="cellIs" dxfId="31" priority="35" operator="equal">
      <formula>"Normal"</formula>
    </cfRule>
    <cfRule type="cellIs" dxfId="30" priority="36" operator="equal">
      <formula>"High"</formula>
    </cfRule>
  </conditionalFormatting>
  <conditionalFormatting sqref="E10">
    <cfRule type="cellIs" dxfId="29" priority="31" operator="equal">
      <formula>"Low"</formula>
    </cfRule>
    <cfRule type="cellIs" dxfId="28" priority="32" operator="equal">
      <formula>"Normal"</formula>
    </cfRule>
    <cfRule type="cellIs" dxfId="27" priority="33" operator="equal">
      <formula>"High"</formula>
    </cfRule>
  </conditionalFormatting>
  <conditionalFormatting sqref="E11">
    <cfRule type="cellIs" dxfId="26" priority="28" operator="equal">
      <formula>"Low"</formula>
    </cfRule>
    <cfRule type="cellIs" dxfId="25" priority="29" operator="equal">
      <formula>"Normal"</formula>
    </cfRule>
    <cfRule type="cellIs" dxfId="24" priority="30" operator="equal">
      <formula>"High"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Data!$A$2:$A$4</xm:f>
          </x14:formula1>
          <xm:sqref>C7:C12</xm:sqref>
        </x14:dataValidation>
        <x14:dataValidation type="list" allowBlank="1" showInputMessage="1" showErrorMessage="1" xr:uid="{00000000-0002-0000-0100-000001000000}">
          <x14:formula1>
            <xm:f>Data!$B$2:$B$8</xm:f>
          </x14:formula1>
          <xm:sqref>J7:J12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04ED-4F60-495F-8A71-15E86A2CD49C}">
  <dimension ref="A1:P25"/>
  <sheetViews>
    <sheetView workbookViewId="0">
      <selection sqref="A1:L5"/>
    </sheetView>
  </sheetViews>
  <sheetFormatPr defaultRowHeight="14.45"/>
  <cols>
    <col min="4" max="4" width="26.7109375" customWidth="1"/>
    <col min="5" max="5" width="22.7109375" customWidth="1"/>
    <col min="6" max="6" width="12.42578125" customWidth="1"/>
    <col min="7" max="7" width="16.7109375" customWidth="1"/>
    <col min="8" max="8" width="26.85546875" customWidth="1"/>
    <col min="9" max="9" width="21.7109375" customWidth="1"/>
    <col min="10" max="10" width="9.85546875" customWidth="1"/>
    <col min="11" max="11" width="8.7109375" customWidth="1"/>
    <col min="12" max="12" width="18.7109375" bestFit="1" customWidth="1"/>
    <col min="13" max="13" width="9.85546875" bestFit="1" customWidth="1"/>
    <col min="15" max="15" width="10.42578125" bestFit="1" customWidth="1"/>
  </cols>
  <sheetData>
    <row r="1" spans="1:16">
      <c r="A1" s="40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2" t="s">
        <v>22</v>
      </c>
      <c r="N1" s="12">
        <f>COUNTIF(J1:J100,M1)</f>
        <v>0</v>
      </c>
      <c r="O1" s="13" t="s">
        <v>26</v>
      </c>
      <c r="P1" s="13">
        <f>COUNTIF(J1:J100,O1)</f>
        <v>0</v>
      </c>
    </row>
    <row r="2" spans="1:16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14" t="s">
        <v>23</v>
      </c>
      <c r="N2" s="14">
        <f>COUNTIF(J2:J100,M2)</f>
        <v>0</v>
      </c>
      <c r="O2" s="15" t="s">
        <v>24</v>
      </c>
      <c r="P2" s="15">
        <f>COUNTIF(J2:J100,O2)</f>
        <v>0</v>
      </c>
    </row>
    <row r="3" spans="1:16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16" t="s">
        <v>25</v>
      </c>
      <c r="N3" s="16">
        <f>COUNTIF(J3:J20,M3)</f>
        <v>0</v>
      </c>
      <c r="O3" s="17" t="s">
        <v>31</v>
      </c>
      <c r="P3" s="17">
        <f>N1+N2+P2+P1</f>
        <v>0</v>
      </c>
    </row>
    <row r="4" spans="1:16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8" t="s">
        <v>27</v>
      </c>
      <c r="N4" s="18">
        <f>COUNTIF(J4:J100,M4)</f>
        <v>5</v>
      </c>
      <c r="O4" s="19" t="s">
        <v>16</v>
      </c>
      <c r="P4" s="19">
        <f>N1+N2+N3+N4+N5+P1+P2</f>
        <v>5</v>
      </c>
    </row>
    <row r="5" spans="1:16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20" t="s">
        <v>32</v>
      </c>
      <c r="N5" s="20">
        <f>COUNTIF(J5:J100,M5)</f>
        <v>0</v>
      </c>
      <c r="O5" s="21" t="s">
        <v>29</v>
      </c>
      <c r="P5" s="21">
        <f>SUM(P3/P4)*100</f>
        <v>0</v>
      </c>
    </row>
    <row r="6" spans="1:16" ht="27" customHeight="1">
      <c r="A6" s="1" t="s">
        <v>33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1" t="s">
        <v>39</v>
      </c>
      <c r="H6" s="1" t="s">
        <v>40</v>
      </c>
      <c r="I6" s="1" t="s">
        <v>41</v>
      </c>
      <c r="J6" s="1" t="s">
        <v>42</v>
      </c>
      <c r="K6" s="1" t="s">
        <v>43</v>
      </c>
      <c r="L6" s="1" t="s">
        <v>44</v>
      </c>
    </row>
    <row r="7" spans="1:16" s="10" customFormat="1" ht="106.5">
      <c r="A7" s="22">
        <v>1</v>
      </c>
      <c r="B7" s="22" t="s">
        <v>45</v>
      </c>
      <c r="C7" s="22" t="s">
        <v>20</v>
      </c>
      <c r="D7" s="22" t="s">
        <v>68</v>
      </c>
      <c r="E7" s="22" t="s">
        <v>69</v>
      </c>
      <c r="F7" s="22"/>
      <c r="G7" s="23" t="s">
        <v>48</v>
      </c>
      <c r="H7" s="22" t="s">
        <v>70</v>
      </c>
      <c r="I7" s="22"/>
      <c r="J7" s="22" t="s">
        <v>27</v>
      </c>
      <c r="K7" s="22"/>
      <c r="L7" s="22"/>
    </row>
    <row r="8" spans="1:16" ht="45.75">
      <c r="A8" s="18">
        <v>2</v>
      </c>
      <c r="B8" s="18" t="s">
        <v>50</v>
      </c>
      <c r="C8" s="22" t="s">
        <v>20</v>
      </c>
      <c r="D8" s="22" t="s">
        <v>71</v>
      </c>
      <c r="E8" s="22" t="s">
        <v>72</v>
      </c>
      <c r="F8" s="18"/>
      <c r="G8" s="23" t="s">
        <v>48</v>
      </c>
      <c r="H8" s="22" t="s">
        <v>73</v>
      </c>
      <c r="I8" s="18"/>
      <c r="J8" s="22" t="s">
        <v>27</v>
      </c>
      <c r="K8" s="18"/>
      <c r="L8" s="18"/>
    </row>
    <row r="9" spans="1:16" ht="137.25">
      <c r="A9" s="18">
        <v>3</v>
      </c>
      <c r="B9" s="18" t="s">
        <v>53</v>
      </c>
      <c r="C9" s="22" t="s">
        <v>20</v>
      </c>
      <c r="D9" s="22" t="s">
        <v>74</v>
      </c>
      <c r="E9" s="22" t="s">
        <v>75</v>
      </c>
      <c r="F9" s="18"/>
      <c r="G9" s="23" t="s">
        <v>48</v>
      </c>
      <c r="H9" s="22" t="s">
        <v>76</v>
      </c>
      <c r="I9" s="18"/>
      <c r="J9" s="22" t="s">
        <v>27</v>
      </c>
      <c r="K9" s="18"/>
      <c r="L9" s="18"/>
    </row>
    <row r="10" spans="1:16" ht="121.5">
      <c r="A10" s="18">
        <v>4</v>
      </c>
      <c r="B10" s="18" t="s">
        <v>57</v>
      </c>
      <c r="C10" s="18" t="s">
        <v>19</v>
      </c>
      <c r="D10" s="22" t="s">
        <v>77</v>
      </c>
      <c r="E10" s="22" t="s">
        <v>78</v>
      </c>
      <c r="F10" s="18"/>
      <c r="G10" s="23" t="s">
        <v>48</v>
      </c>
      <c r="H10" s="22" t="s">
        <v>70</v>
      </c>
      <c r="I10" s="18"/>
      <c r="J10" s="22" t="s">
        <v>27</v>
      </c>
      <c r="K10" s="18"/>
      <c r="L10" s="18"/>
    </row>
    <row r="11" spans="1:16" ht="45.75">
      <c r="A11" s="18">
        <v>5</v>
      </c>
      <c r="B11" s="18" t="s">
        <v>61</v>
      </c>
      <c r="C11" s="18" t="s">
        <v>19</v>
      </c>
      <c r="D11" s="22" t="s">
        <v>79</v>
      </c>
      <c r="E11" s="22" t="s">
        <v>79</v>
      </c>
      <c r="F11" s="18"/>
      <c r="G11" s="23" t="s">
        <v>48</v>
      </c>
      <c r="H11" s="22" t="s">
        <v>80</v>
      </c>
      <c r="I11" s="18"/>
      <c r="J11" s="22" t="s">
        <v>27</v>
      </c>
      <c r="K11" s="18"/>
      <c r="L11" s="18"/>
    </row>
    <row r="12" spans="1:16" ht="15"/>
    <row r="13" spans="1:16" ht="15"/>
    <row r="14" spans="1:16" ht="15"/>
    <row r="15" spans="1:16" ht="15"/>
    <row r="16" spans="1:16" ht="15"/>
    <row r="17" ht="15"/>
    <row r="18" ht="15"/>
    <row r="19" ht="15"/>
    <row r="20" ht="15"/>
    <row r="21" ht="15"/>
    <row r="22" ht="15"/>
    <row r="23" ht="15"/>
    <row r="24" ht="15"/>
    <row r="25" ht="15"/>
  </sheetData>
  <mergeCells count="1">
    <mergeCell ref="A1:L5"/>
  </mergeCells>
  <conditionalFormatting sqref="E7 C7:C9">
    <cfRule type="cellIs" dxfId="23" priority="178" operator="equal">
      <formula>"Low"</formula>
    </cfRule>
    <cfRule type="cellIs" dxfId="22" priority="179" operator="equal">
      <formula>"Normal"</formula>
    </cfRule>
    <cfRule type="cellIs" dxfId="21" priority="180" operator="equal">
      <formula>"High"</formula>
    </cfRule>
  </conditionalFormatting>
  <conditionalFormatting sqref="C10">
    <cfRule type="cellIs" dxfId="20" priority="172" operator="equal">
      <formula>"Low"</formula>
    </cfRule>
    <cfRule type="cellIs" dxfId="19" priority="173" operator="equal">
      <formula>"Normal"</formula>
    </cfRule>
    <cfRule type="cellIs" dxfId="18" priority="174" operator="equal">
      <formula>"High"</formula>
    </cfRule>
  </conditionalFormatting>
  <conditionalFormatting sqref="C11">
    <cfRule type="cellIs" dxfId="17" priority="169" operator="equal">
      <formula>"Low"</formula>
    </cfRule>
    <cfRule type="cellIs" dxfId="16" priority="170" operator="equal">
      <formula>"Normal"</formula>
    </cfRule>
    <cfRule type="cellIs" dxfId="15" priority="171" operator="equal">
      <formula>"High"</formula>
    </cfRule>
  </conditionalFormatting>
  <conditionalFormatting sqref="J7:J11">
    <cfRule type="cellIs" dxfId="14" priority="151" operator="equal">
      <formula>"NA"</formula>
    </cfRule>
    <cfRule type="cellIs" dxfId="13" priority="152" operator="equal">
      <formula>"Fail"</formula>
    </cfRule>
    <cfRule type="cellIs" dxfId="12" priority="153" operator="equal">
      <formula>"In Progress"</formula>
    </cfRule>
    <cfRule type="cellIs" dxfId="11" priority="154" operator="equal">
      <formula>"Blocked"</formula>
    </cfRule>
    <cfRule type="cellIs" dxfId="10" priority="155" operator="equal">
      <formula>"Fixed"</formula>
    </cfRule>
    <cfRule type="cellIs" dxfId="9" priority="156" operator="equal">
      <formula>"Pass"</formula>
    </cfRule>
  </conditionalFormatting>
  <conditionalFormatting sqref="E8">
    <cfRule type="cellIs" dxfId="8" priority="109" operator="equal">
      <formula>"Low"</formula>
    </cfRule>
    <cfRule type="cellIs" dxfId="7" priority="110" operator="equal">
      <formula>"Normal"</formula>
    </cfRule>
    <cfRule type="cellIs" dxfId="6" priority="111" operator="equal">
      <formula>"High"</formula>
    </cfRule>
  </conditionalFormatting>
  <conditionalFormatting sqref="E9">
    <cfRule type="cellIs" dxfId="5" priority="4" operator="equal">
      <formula>"Low"</formula>
    </cfRule>
    <cfRule type="cellIs" dxfId="4" priority="5" operator="equal">
      <formula>"Normal"</formula>
    </cfRule>
    <cfRule type="cellIs" dxfId="3" priority="6" operator="equal">
      <formula>"High"</formula>
    </cfRule>
  </conditionalFormatting>
  <conditionalFormatting sqref="E10">
    <cfRule type="cellIs" dxfId="2" priority="1" operator="equal">
      <formula>"Low"</formula>
    </cfRule>
    <cfRule type="cellIs" dxfId="1" priority="2" operator="equal">
      <formula>"Normal"</formula>
    </cfRule>
    <cfRule type="cellIs" dxfId="0" priority="3" operator="equal">
      <formula>"High"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0DAE76-0A35-444E-8E79-857D646ED41D}">
          <x14:formula1>
            <xm:f>Data!$B$2:$B$8</xm:f>
          </x14:formula1>
          <xm:sqref>J7:J11</xm:sqref>
        </x14:dataValidation>
        <x14:dataValidation type="list" allowBlank="1" showInputMessage="1" showErrorMessage="1" xr:uid="{6491A4ED-C93D-4233-9D83-93F1C8DF1FC0}">
          <x14:formula1>
            <xm:f>Data!$A$2:$A$4</xm:f>
          </x14:formula1>
          <xm:sqref>C7:C11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2" sqref="A2"/>
    </sheetView>
  </sheetViews>
  <sheetFormatPr defaultRowHeight="14.45"/>
  <cols>
    <col min="2" max="2" width="9.85546875" bestFit="1" customWidth="1"/>
  </cols>
  <sheetData>
    <row r="1" spans="1:2">
      <c r="A1" t="s">
        <v>35</v>
      </c>
      <c r="B1" t="s">
        <v>42</v>
      </c>
    </row>
    <row r="2" spans="1:2">
      <c r="A2" s="3" t="s">
        <v>19</v>
      </c>
      <c r="B2" s="2" t="s">
        <v>22</v>
      </c>
    </row>
    <row r="3" spans="1:2">
      <c r="A3" s="8" t="s">
        <v>20</v>
      </c>
      <c r="B3" t="s">
        <v>27</v>
      </c>
    </row>
    <row r="4" spans="1:2">
      <c r="A4" s="9" t="s">
        <v>21</v>
      </c>
      <c r="B4" s="3" t="s">
        <v>23</v>
      </c>
    </row>
    <row r="5" spans="1:2">
      <c r="B5" s="4" t="s">
        <v>25</v>
      </c>
    </row>
    <row r="6" spans="1:2">
      <c r="B6" s="5" t="s">
        <v>24</v>
      </c>
    </row>
    <row r="7" spans="1:2">
      <c r="B7" s="6" t="s">
        <v>26</v>
      </c>
    </row>
    <row r="8" spans="1:2">
      <c r="B8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</dc:creator>
  <cp:keywords/>
  <dc:description/>
  <cp:lastModifiedBy/>
  <cp:revision/>
  <dcterms:created xsi:type="dcterms:W3CDTF">2021-01-12T23:39:06Z</dcterms:created>
  <dcterms:modified xsi:type="dcterms:W3CDTF">2024-12-15T17:11:22Z</dcterms:modified>
  <cp:category/>
  <cp:contentStatus/>
</cp:coreProperties>
</file>