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rchrom\Documents\PDF_Extract-main\excel_sample\"/>
    </mc:Choice>
  </mc:AlternateContent>
  <xr:revisionPtr revIDLastSave="0" documentId="13_ncr:1_{2A8F42AB-44BB-4D6F-86E8-ACC6B5A88C48}" xr6:coauthVersionLast="47" xr6:coauthVersionMax="47" xr10:uidLastSave="{00000000-0000-0000-0000-000000000000}"/>
  <bookViews>
    <workbookView xWindow="-120" yWindow="-120" windowWidth="29040" windowHeight="15840" tabRatio="781" xr2:uid="{00000000-000D-0000-FFFF-FFFF00000000}"/>
  </bookViews>
  <sheets>
    <sheet name="BANCO DE DADOS" sheetId="5" r:id="rId1"/>
    <sheet name="S2206LHCZ102_Shorts" sheetId="62" r:id="rId2"/>
    <sheet name="S2206LHCZ202_Shorts" sheetId="61" r:id="rId3"/>
    <sheet name="S2206LHSP101W_Jersey SS" sheetId="60" r:id="rId4"/>
    <sheet name="S2225M668_Grafic.T SS" sheetId="59" r:id="rId5"/>
    <sheet name="S2206LHCZ103_MiniKit" sheetId="58" r:id="rId6"/>
    <sheet name="S2206LHSP101_Jersey SS" sheetId="57" r:id="rId7"/>
    <sheet name="S2206LHFA202_Shorts" sheetId="56" r:id="rId8"/>
    <sheet name="S2206CHFA012_Grafic.T SS" sheetId="55" r:id="rId9"/>
    <sheet name="S2206LHCZ101W_Jersey SS" sheetId="54" r:id="rId10"/>
    <sheet name="S2006LHCZ101_Jersey SS" sheetId="1" r:id="rId11"/>
    <sheet name="S22080603_Tank" sheetId="53" r:id="rId12"/>
    <sheet name="F2006LHSP003_Jersey SS" sheetId="6" r:id="rId13"/>
    <sheet name="S2006LHFA201Y_Jersey SS" sheetId="2" r:id="rId14"/>
    <sheet name="S2006LHCZ103_Jersey SS" sheetId="4" r:id="rId15"/>
    <sheet name="F2006LHCZ303_Jersey SS" sheetId="7" r:id="rId16"/>
    <sheet name="F2006LHCZ301_Jersey SS" sheetId="9" r:id="rId17"/>
    <sheet name="S2006LHFA201_Jersey SS" sheetId="11" r:id="rId18"/>
    <sheet name="F2006LHSP003W_Jersey SS" sheetId="13" r:id="rId19"/>
    <sheet name="S2106LHSP101_Jersey SS" sheetId="14" r:id="rId20"/>
    <sheet name="S2106LHSP102_Shorts" sheetId="15" r:id="rId21"/>
    <sheet name="S2106LHSP101W_Jersey SS" sheetId="16" r:id="rId22"/>
    <sheet name="S2106LHSP101Y_Jersey SS" sheetId="17" r:id="rId23"/>
    <sheet name="S2106LHCZ102_Shorts" sheetId="18" r:id="rId24"/>
    <sheet name="S2106LHCZ101W_Jersey SS" sheetId="19" r:id="rId25"/>
    <sheet name="S2106LHCZ101_Jersey SS" sheetId="20" r:id="rId26"/>
    <sheet name="S2106LHSP105_Shorts" sheetId="21" r:id="rId27"/>
    <sheet name="S2106LHCZ202_Shorts" sheetId="22" r:id="rId28"/>
    <sheet name="S2106LHCZ105_Shorts" sheetId="23" r:id="rId29"/>
    <sheet name="S2106LHCZ103_Shorts" sheetId="24" r:id="rId30"/>
    <sheet name="F203CSIW209_Grafic.T SS" sheetId="25" r:id="rId31"/>
    <sheet name="F2025M800_Grafic.T SS" sheetId="26" r:id="rId32"/>
    <sheet name="F20AWGFX606_Grafic.T SS" sheetId="27" r:id="rId33"/>
    <sheet name="F2050MTR300G_Grafic.T SS" sheetId="28" r:id="rId34"/>
    <sheet name="F203CSPM209_Grafic.T SS" sheetId="30" r:id="rId35"/>
    <sheet name="F203CSPW225_Grafic.T SS" sheetId="31" r:id="rId36"/>
    <sheet name="S2025W902_Grafic.T SS" sheetId="32" r:id="rId37"/>
    <sheet name="F20AMGFX200_Grafic.T SS" sheetId="33" r:id="rId38"/>
    <sheet name="F20AGFXW105.Grafic.T SS" sheetId="36" r:id="rId39"/>
    <sheet name="S2050MTR323_TShirt SS" sheetId="37" r:id="rId40"/>
    <sheet name="F193CSPM165_Polo SS" sheetId="38" r:id="rId41"/>
    <sheet name="F20RUNMGFX105_Grafic.T SS" sheetId="39" r:id="rId42"/>
    <sheet name="F19AXGM930_Grafic.T SS" sheetId="40" r:id="rId43"/>
    <sheet name="F19AXGM929_Grafic.T SS" sheetId="41" r:id="rId44"/>
    <sheet name="F20AWGFX600_Grafic.T SS" sheetId="42" r:id="rId45"/>
    <sheet name="F20TMGFX161_Grafic.T SS_raglan" sheetId="43" r:id="rId46"/>
    <sheet name="S2154MBIC906A_Grafic.T" sheetId="44" r:id="rId47"/>
    <sheet name="S211CSIW507_Grafic.T SS" sheetId="45" r:id="rId48"/>
    <sheet name="S211CSIW143_Grafic.T SS" sheetId="46" r:id="rId49"/>
    <sheet name="S2125W980_TShirt SS" sheetId="47" r:id="rId50"/>
    <sheet name="S211CSIM136SJ_Grafic.T SS" sheetId="48" r:id="rId51"/>
    <sheet name="S211CSIW100_Dress" sheetId="49" r:id="rId52"/>
    <sheet name="S21BMGFX110_Grafic.T SS" sheetId="50" r:id="rId53"/>
    <sheet name="S2125M145_Grafic.T SS" sheetId="51" r:id="rId54"/>
    <sheet name="S221CSIW155_Grafic.T SS" sheetId="52" r:id="rId55"/>
  </sheets>
  <definedNames>
    <definedName name="_xlnm._FilterDatabase" localSheetId="0" hidden="1">'BANCO DE DADOS'!$A$1:$F$313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60" l="1"/>
  <c r="C18" i="60"/>
  <c r="D18" i="60"/>
  <c r="F18" i="60" s="1"/>
  <c r="E18" i="60"/>
  <c r="B19" i="60"/>
  <c r="C19" i="60"/>
  <c r="D19" i="60"/>
  <c r="F19" i="60" s="1"/>
  <c r="E19" i="60"/>
  <c r="B20" i="60"/>
  <c r="C20" i="60"/>
  <c r="D20" i="60"/>
  <c r="F20" i="60" s="1"/>
  <c r="E20" i="60"/>
  <c r="B21" i="60"/>
  <c r="C21" i="60"/>
  <c r="E21" i="60"/>
  <c r="B18" i="61"/>
  <c r="C18" i="61"/>
  <c r="D18" i="61"/>
  <c r="F18" i="61" s="1"/>
  <c r="E18" i="61"/>
  <c r="B19" i="61"/>
  <c r="C19" i="61"/>
  <c r="D19" i="61"/>
  <c r="F19" i="61" s="1"/>
  <c r="E19" i="61"/>
  <c r="B20" i="61"/>
  <c r="C20" i="61"/>
  <c r="D20" i="61"/>
  <c r="F20" i="61" s="1"/>
  <c r="E20" i="61"/>
  <c r="B21" i="61"/>
  <c r="C21" i="61"/>
  <c r="D21" i="61"/>
  <c r="F21" i="61" s="1"/>
  <c r="E21" i="61"/>
  <c r="B20" i="62"/>
  <c r="C20" i="62"/>
  <c r="E20" i="62"/>
  <c r="B21" i="62"/>
  <c r="C21" i="62"/>
  <c r="E21" i="62"/>
  <c r="D300" i="5"/>
  <c r="F300" i="5" s="1"/>
  <c r="D301" i="5"/>
  <c r="F301" i="5" s="1"/>
  <c r="D302" i="5"/>
  <c r="F302" i="5" s="1"/>
  <c r="D303" i="5"/>
  <c r="F303" i="5" s="1"/>
  <c r="D299" i="5"/>
  <c r="D20" i="62" s="1"/>
  <c r="F20" i="62" s="1"/>
  <c r="D298" i="5"/>
  <c r="F298" i="5" s="1"/>
  <c r="D297" i="5"/>
  <c r="D13" i="62" s="1"/>
  <c r="F13" i="62" s="1"/>
  <c r="D296" i="5"/>
  <c r="F296" i="5" s="1"/>
  <c r="D295" i="5"/>
  <c r="F295" i="5" s="1"/>
  <c r="E3" i="62"/>
  <c r="E4" i="62"/>
  <c r="E5" i="62"/>
  <c r="E6" i="62"/>
  <c r="E7" i="62"/>
  <c r="E8" i="62"/>
  <c r="E9" i="62"/>
  <c r="E10" i="62"/>
  <c r="E11" i="62"/>
  <c r="E12" i="62"/>
  <c r="E13" i="62"/>
  <c r="E14" i="62"/>
  <c r="E15" i="62"/>
  <c r="E16" i="62"/>
  <c r="E17" i="62"/>
  <c r="E18" i="62"/>
  <c r="E19" i="62"/>
  <c r="D3" i="62"/>
  <c r="F3" i="62" s="1"/>
  <c r="D4" i="62"/>
  <c r="F4" i="62" s="1"/>
  <c r="D5" i="62"/>
  <c r="F5" i="62" s="1"/>
  <c r="D6" i="62"/>
  <c r="F6" i="62" s="1"/>
  <c r="D7" i="62"/>
  <c r="F7" i="62" s="1"/>
  <c r="D8" i="62"/>
  <c r="F8" i="62" s="1"/>
  <c r="D9" i="62"/>
  <c r="F9" i="62" s="1"/>
  <c r="D10" i="62"/>
  <c r="F10" i="62" s="1"/>
  <c r="D14" i="62"/>
  <c r="F14" i="62" s="1"/>
  <c r="D15" i="62"/>
  <c r="F15" i="62" s="1"/>
  <c r="D16" i="62"/>
  <c r="F16" i="62" s="1"/>
  <c r="D17" i="62"/>
  <c r="F17" i="62" s="1"/>
  <c r="D18" i="62"/>
  <c r="F18" i="62" s="1"/>
  <c r="D19" i="62"/>
  <c r="F19" i="62" s="1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B3" i="62"/>
  <c r="B4" i="62"/>
  <c r="B5" i="62"/>
  <c r="B6" i="62"/>
  <c r="B7" i="62"/>
  <c r="B8" i="62"/>
  <c r="B9" i="62"/>
  <c r="B10" i="62"/>
  <c r="B11" i="62"/>
  <c r="B12" i="62"/>
  <c r="B13" i="62"/>
  <c r="B14" i="62"/>
  <c r="B15" i="62"/>
  <c r="B16" i="62"/>
  <c r="B17" i="62"/>
  <c r="B18" i="62"/>
  <c r="B19" i="62"/>
  <c r="E2" i="62"/>
  <c r="D2" i="62"/>
  <c r="F2" i="62" s="1"/>
  <c r="C2" i="62"/>
  <c r="B2" i="62"/>
  <c r="E17" i="61"/>
  <c r="D17" i="61"/>
  <c r="F17" i="61" s="1"/>
  <c r="C17" i="61"/>
  <c r="B17" i="61"/>
  <c r="E16" i="61"/>
  <c r="D16" i="61"/>
  <c r="F16" i="61" s="1"/>
  <c r="C16" i="61"/>
  <c r="B16" i="61"/>
  <c r="E15" i="61"/>
  <c r="D15" i="61"/>
  <c r="F15" i="61" s="1"/>
  <c r="C15" i="61"/>
  <c r="B15" i="61"/>
  <c r="E14" i="61"/>
  <c r="D14" i="61"/>
  <c r="F14" i="61" s="1"/>
  <c r="C14" i="61"/>
  <c r="B14" i="61"/>
  <c r="E13" i="61"/>
  <c r="D13" i="61"/>
  <c r="F13" i="61" s="1"/>
  <c r="C13" i="61"/>
  <c r="B13" i="61"/>
  <c r="E12" i="61"/>
  <c r="D12" i="61"/>
  <c r="F12" i="61" s="1"/>
  <c r="C12" i="61"/>
  <c r="B12" i="61"/>
  <c r="E11" i="61"/>
  <c r="D11" i="61"/>
  <c r="F11" i="61" s="1"/>
  <c r="C11" i="61"/>
  <c r="B11" i="61"/>
  <c r="E10" i="61"/>
  <c r="D10" i="61"/>
  <c r="F10" i="61" s="1"/>
  <c r="C10" i="61"/>
  <c r="B10" i="61"/>
  <c r="E9" i="61"/>
  <c r="C9" i="61"/>
  <c r="B9" i="61"/>
  <c r="E8" i="61"/>
  <c r="C8" i="61"/>
  <c r="B8" i="61"/>
  <c r="E7" i="61"/>
  <c r="D7" i="61"/>
  <c r="F7" i="61" s="1"/>
  <c r="C7" i="61"/>
  <c r="B7" i="61"/>
  <c r="E6" i="61"/>
  <c r="D6" i="61"/>
  <c r="F6" i="61" s="1"/>
  <c r="C6" i="61"/>
  <c r="B6" i="61"/>
  <c r="E5" i="61"/>
  <c r="D5" i="61"/>
  <c r="F5" i="61" s="1"/>
  <c r="C5" i="61"/>
  <c r="B5" i="61"/>
  <c r="E4" i="61"/>
  <c r="D4" i="61"/>
  <c r="F4" i="61" s="1"/>
  <c r="C4" i="61"/>
  <c r="B4" i="61"/>
  <c r="E3" i="61"/>
  <c r="D3" i="61"/>
  <c r="C3" i="61"/>
  <c r="B3" i="61"/>
  <c r="E2" i="61"/>
  <c r="D2" i="61"/>
  <c r="F2" i="61" s="1"/>
  <c r="C2" i="61"/>
  <c r="B2" i="61"/>
  <c r="E17" i="60"/>
  <c r="D17" i="60"/>
  <c r="F17" i="60" s="1"/>
  <c r="C17" i="60"/>
  <c r="B17" i="60"/>
  <c r="E16" i="60"/>
  <c r="D16" i="60"/>
  <c r="F16" i="60" s="1"/>
  <c r="C16" i="60"/>
  <c r="B16" i="60"/>
  <c r="E15" i="60"/>
  <c r="D15" i="60"/>
  <c r="F15" i="60" s="1"/>
  <c r="C15" i="60"/>
  <c r="B15" i="60"/>
  <c r="E14" i="60"/>
  <c r="D14" i="60"/>
  <c r="F14" i="60" s="1"/>
  <c r="C14" i="60"/>
  <c r="B14" i="60"/>
  <c r="E13" i="60"/>
  <c r="D13" i="60"/>
  <c r="F13" i="60" s="1"/>
  <c r="C13" i="60"/>
  <c r="B13" i="60"/>
  <c r="E12" i="60"/>
  <c r="C12" i="60"/>
  <c r="B12" i="60"/>
  <c r="E11" i="60"/>
  <c r="D11" i="60"/>
  <c r="F11" i="60" s="1"/>
  <c r="C11" i="60"/>
  <c r="B11" i="60"/>
  <c r="E10" i="60"/>
  <c r="D10" i="60"/>
  <c r="F10" i="60" s="1"/>
  <c r="C10" i="60"/>
  <c r="B10" i="60"/>
  <c r="E9" i="60"/>
  <c r="D9" i="60"/>
  <c r="F9" i="60" s="1"/>
  <c r="C9" i="60"/>
  <c r="B9" i="60"/>
  <c r="E8" i="60"/>
  <c r="D8" i="60"/>
  <c r="F8" i="60" s="1"/>
  <c r="C8" i="60"/>
  <c r="B8" i="60"/>
  <c r="E7" i="60"/>
  <c r="D7" i="60"/>
  <c r="F7" i="60" s="1"/>
  <c r="C7" i="60"/>
  <c r="B7" i="60"/>
  <c r="E6" i="60"/>
  <c r="D6" i="60"/>
  <c r="F6" i="60" s="1"/>
  <c r="C6" i="60"/>
  <c r="B6" i="60"/>
  <c r="E5" i="60"/>
  <c r="D5" i="60"/>
  <c r="F5" i="60" s="1"/>
  <c r="C5" i="60"/>
  <c r="B5" i="60"/>
  <c r="E4" i="60"/>
  <c r="D4" i="60"/>
  <c r="F4" i="60" s="1"/>
  <c r="C4" i="60"/>
  <c r="B4" i="60"/>
  <c r="E3" i="60"/>
  <c r="D3" i="60"/>
  <c r="F3" i="60" s="1"/>
  <c r="C3" i="60"/>
  <c r="B3" i="60"/>
  <c r="E2" i="60"/>
  <c r="D2" i="60"/>
  <c r="C2" i="60"/>
  <c r="B2" i="60"/>
  <c r="B22" i="57"/>
  <c r="C22" i="57"/>
  <c r="D22" i="57"/>
  <c r="F22" i="57" s="1"/>
  <c r="E22" i="57"/>
  <c r="B23" i="57"/>
  <c r="C23" i="57"/>
  <c r="E23" i="57"/>
  <c r="B15" i="55"/>
  <c r="C15" i="55"/>
  <c r="E15" i="55"/>
  <c r="B16" i="55"/>
  <c r="C16" i="55"/>
  <c r="D16" i="55"/>
  <c r="F16" i="55" s="1"/>
  <c r="E16" i="55"/>
  <c r="B17" i="55"/>
  <c r="C17" i="55"/>
  <c r="D17" i="55"/>
  <c r="F17" i="55" s="1"/>
  <c r="E17" i="55"/>
  <c r="F294" i="5"/>
  <c r="F293" i="5"/>
  <c r="F292" i="5"/>
  <c r="B18" i="56"/>
  <c r="C18" i="56"/>
  <c r="D18" i="56"/>
  <c r="F18" i="56" s="1"/>
  <c r="E18" i="56"/>
  <c r="B19" i="56"/>
  <c r="C19" i="56"/>
  <c r="D19" i="56"/>
  <c r="F19" i="56" s="1"/>
  <c r="E19" i="56"/>
  <c r="B20" i="56"/>
  <c r="C20" i="56"/>
  <c r="E20" i="56"/>
  <c r="B21" i="56"/>
  <c r="C21" i="56"/>
  <c r="D21" i="56"/>
  <c r="F21" i="56" s="1"/>
  <c r="E21" i="56"/>
  <c r="F291" i="5"/>
  <c r="F290" i="5"/>
  <c r="B18" i="57"/>
  <c r="C18" i="57"/>
  <c r="D18" i="57"/>
  <c r="F18" i="57" s="1"/>
  <c r="E18" i="57"/>
  <c r="B19" i="57"/>
  <c r="C19" i="57"/>
  <c r="D19" i="57"/>
  <c r="F19" i="57" s="1"/>
  <c r="E19" i="57"/>
  <c r="B20" i="57"/>
  <c r="C20" i="57"/>
  <c r="D20" i="57"/>
  <c r="F20" i="57" s="1"/>
  <c r="E20" i="57"/>
  <c r="B21" i="57"/>
  <c r="C21" i="57"/>
  <c r="D21" i="57"/>
  <c r="F21" i="57" s="1"/>
  <c r="E21" i="57"/>
  <c r="F289" i="5"/>
  <c r="F288" i="5"/>
  <c r="F287" i="5"/>
  <c r="F286" i="5"/>
  <c r="F276" i="5"/>
  <c r="F277" i="5"/>
  <c r="F278" i="5"/>
  <c r="F279" i="5"/>
  <c r="F280" i="5"/>
  <c r="F281" i="5"/>
  <c r="F282" i="5"/>
  <c r="F283" i="5"/>
  <c r="F284" i="5"/>
  <c r="F285" i="5"/>
  <c r="E46" i="58"/>
  <c r="D46" i="58"/>
  <c r="F46" i="58" s="1"/>
  <c r="C46" i="58"/>
  <c r="B46" i="58"/>
  <c r="E45" i="58"/>
  <c r="D45" i="58"/>
  <c r="F45" i="58" s="1"/>
  <c r="C45" i="58"/>
  <c r="B45" i="58"/>
  <c r="E44" i="58"/>
  <c r="D44" i="58"/>
  <c r="F44" i="58" s="1"/>
  <c r="C44" i="58"/>
  <c r="B44" i="58"/>
  <c r="E43" i="58"/>
  <c r="D43" i="58"/>
  <c r="F43" i="58" s="1"/>
  <c r="C43" i="58"/>
  <c r="B43" i="58"/>
  <c r="E42" i="58"/>
  <c r="D42" i="58"/>
  <c r="F42" i="58" s="1"/>
  <c r="C42" i="58"/>
  <c r="B42" i="58"/>
  <c r="E41" i="58"/>
  <c r="D41" i="58"/>
  <c r="F41" i="58" s="1"/>
  <c r="C41" i="58"/>
  <c r="B41" i="58"/>
  <c r="E40" i="58"/>
  <c r="D40" i="58"/>
  <c r="F40" i="58" s="1"/>
  <c r="C40" i="58"/>
  <c r="B40" i="58"/>
  <c r="E39" i="58"/>
  <c r="D39" i="58"/>
  <c r="F39" i="58" s="1"/>
  <c r="C39" i="58"/>
  <c r="B39" i="58"/>
  <c r="E38" i="58"/>
  <c r="D38" i="58"/>
  <c r="F38" i="58" s="1"/>
  <c r="C38" i="58"/>
  <c r="B38" i="58"/>
  <c r="E37" i="58"/>
  <c r="D37" i="58"/>
  <c r="F37" i="58" s="1"/>
  <c r="C37" i="58"/>
  <c r="B37" i="58"/>
  <c r="E36" i="58"/>
  <c r="D36" i="58"/>
  <c r="F36" i="58" s="1"/>
  <c r="C36" i="58"/>
  <c r="B36" i="58"/>
  <c r="E35" i="58"/>
  <c r="D35" i="58"/>
  <c r="F35" i="58" s="1"/>
  <c r="C35" i="58"/>
  <c r="B35" i="58"/>
  <c r="E34" i="58"/>
  <c r="D34" i="58"/>
  <c r="F34" i="58" s="1"/>
  <c r="C34" i="58"/>
  <c r="B34" i="58"/>
  <c r="E33" i="58"/>
  <c r="D33" i="58"/>
  <c r="F33" i="58" s="1"/>
  <c r="C33" i="58"/>
  <c r="B33" i="58"/>
  <c r="E32" i="58"/>
  <c r="D32" i="58"/>
  <c r="F32" i="58" s="1"/>
  <c r="C32" i="58"/>
  <c r="B32" i="58"/>
  <c r="E31" i="58"/>
  <c r="D31" i="58"/>
  <c r="F31" i="58" s="1"/>
  <c r="C31" i="58"/>
  <c r="B31" i="58"/>
  <c r="E30" i="58"/>
  <c r="D30" i="58"/>
  <c r="F30" i="58" s="1"/>
  <c r="C30" i="58"/>
  <c r="B30" i="58"/>
  <c r="E29" i="58"/>
  <c r="D29" i="58"/>
  <c r="F29" i="58" s="1"/>
  <c r="C29" i="58"/>
  <c r="B29" i="58"/>
  <c r="E28" i="58"/>
  <c r="D28" i="58"/>
  <c r="F28" i="58" s="1"/>
  <c r="C28" i="58"/>
  <c r="B28" i="58"/>
  <c r="E27" i="58"/>
  <c r="D27" i="58"/>
  <c r="C27" i="58"/>
  <c r="B27" i="58"/>
  <c r="B18" i="58"/>
  <c r="C18" i="58"/>
  <c r="D18" i="58"/>
  <c r="F18" i="58" s="1"/>
  <c r="E18" i="58"/>
  <c r="B19" i="58"/>
  <c r="C19" i="58"/>
  <c r="E19" i="58"/>
  <c r="B20" i="58"/>
  <c r="C20" i="58"/>
  <c r="D20" i="58"/>
  <c r="F20" i="58" s="1"/>
  <c r="E20" i="58"/>
  <c r="B21" i="58"/>
  <c r="C21" i="58"/>
  <c r="D21" i="58"/>
  <c r="F21" i="58" s="1"/>
  <c r="E21" i="58"/>
  <c r="E17" i="59"/>
  <c r="C17" i="59"/>
  <c r="B17" i="59"/>
  <c r="E16" i="59"/>
  <c r="D16" i="59"/>
  <c r="F16" i="59" s="1"/>
  <c r="C16" i="59"/>
  <c r="B16" i="59"/>
  <c r="E15" i="59"/>
  <c r="D15" i="59"/>
  <c r="F15" i="59" s="1"/>
  <c r="C15" i="59"/>
  <c r="B15" i="59"/>
  <c r="E14" i="59"/>
  <c r="D14" i="59"/>
  <c r="F14" i="59" s="1"/>
  <c r="C14" i="59"/>
  <c r="B14" i="59"/>
  <c r="E13" i="59"/>
  <c r="D13" i="59"/>
  <c r="F13" i="59" s="1"/>
  <c r="C13" i="59"/>
  <c r="B13" i="59"/>
  <c r="E12" i="59"/>
  <c r="D12" i="59"/>
  <c r="F12" i="59" s="1"/>
  <c r="C12" i="59"/>
  <c r="B12" i="59"/>
  <c r="E11" i="59"/>
  <c r="D11" i="59"/>
  <c r="F11" i="59" s="1"/>
  <c r="C11" i="59"/>
  <c r="B11" i="59"/>
  <c r="E10" i="59"/>
  <c r="D10" i="59"/>
  <c r="F10" i="59" s="1"/>
  <c r="C10" i="59"/>
  <c r="B10" i="59"/>
  <c r="E9" i="59"/>
  <c r="C9" i="59"/>
  <c r="B9" i="59"/>
  <c r="E8" i="59"/>
  <c r="D8" i="59"/>
  <c r="F8" i="59" s="1"/>
  <c r="C8" i="59"/>
  <c r="B8" i="59"/>
  <c r="E7" i="59"/>
  <c r="D7" i="59"/>
  <c r="F7" i="59" s="1"/>
  <c r="C7" i="59"/>
  <c r="B7" i="59"/>
  <c r="E6" i="59"/>
  <c r="D6" i="59"/>
  <c r="F6" i="59" s="1"/>
  <c r="C6" i="59"/>
  <c r="B6" i="59"/>
  <c r="E5" i="59"/>
  <c r="D5" i="59"/>
  <c r="F5" i="59" s="1"/>
  <c r="C5" i="59"/>
  <c r="B5" i="59"/>
  <c r="E4" i="59"/>
  <c r="D4" i="59"/>
  <c r="F4" i="59" s="1"/>
  <c r="C4" i="59"/>
  <c r="B4" i="59"/>
  <c r="E3" i="59"/>
  <c r="D3" i="59"/>
  <c r="F3" i="59" s="1"/>
  <c r="C3" i="59"/>
  <c r="B3" i="59"/>
  <c r="E2" i="59"/>
  <c r="D2" i="59"/>
  <c r="C2" i="59"/>
  <c r="B2" i="59"/>
  <c r="E17" i="58"/>
  <c r="D17" i="58"/>
  <c r="F17" i="58" s="1"/>
  <c r="C17" i="58"/>
  <c r="B17" i="58"/>
  <c r="E16" i="58"/>
  <c r="D16" i="58"/>
  <c r="F16" i="58" s="1"/>
  <c r="C16" i="58"/>
  <c r="B16" i="58"/>
  <c r="E15" i="58"/>
  <c r="D15" i="58"/>
  <c r="F15" i="58" s="1"/>
  <c r="C15" i="58"/>
  <c r="B15" i="58"/>
  <c r="E14" i="58"/>
  <c r="D14" i="58"/>
  <c r="F14" i="58" s="1"/>
  <c r="C14" i="58"/>
  <c r="B14" i="58"/>
  <c r="E13" i="58"/>
  <c r="D13" i="58"/>
  <c r="F13" i="58" s="1"/>
  <c r="C13" i="58"/>
  <c r="B13" i="58"/>
  <c r="E12" i="58"/>
  <c r="C12" i="58"/>
  <c r="B12" i="58"/>
  <c r="E11" i="58"/>
  <c r="D11" i="58"/>
  <c r="F11" i="58" s="1"/>
  <c r="C11" i="58"/>
  <c r="B11" i="58"/>
  <c r="E10" i="58"/>
  <c r="D10" i="58"/>
  <c r="F10" i="58" s="1"/>
  <c r="C10" i="58"/>
  <c r="B10" i="58"/>
  <c r="E9" i="58"/>
  <c r="D9" i="58"/>
  <c r="F9" i="58" s="1"/>
  <c r="C9" i="58"/>
  <c r="B9" i="58"/>
  <c r="E8" i="58"/>
  <c r="D8" i="58"/>
  <c r="F8" i="58" s="1"/>
  <c r="C8" i="58"/>
  <c r="B8" i="58"/>
  <c r="E7" i="58"/>
  <c r="D7" i="58"/>
  <c r="F7" i="58" s="1"/>
  <c r="C7" i="58"/>
  <c r="B7" i="58"/>
  <c r="E6" i="58"/>
  <c r="D6" i="58"/>
  <c r="F6" i="58" s="1"/>
  <c r="C6" i="58"/>
  <c r="B6" i="58"/>
  <c r="E5" i="58"/>
  <c r="D5" i="58"/>
  <c r="F5" i="58" s="1"/>
  <c r="C5" i="58"/>
  <c r="B5" i="58"/>
  <c r="E4" i="58"/>
  <c r="D4" i="58"/>
  <c r="F4" i="58" s="1"/>
  <c r="C4" i="58"/>
  <c r="B4" i="58"/>
  <c r="E3" i="58"/>
  <c r="D3" i="58"/>
  <c r="F3" i="58" s="1"/>
  <c r="C3" i="58"/>
  <c r="B3" i="58"/>
  <c r="E2" i="58"/>
  <c r="D2" i="58"/>
  <c r="C2" i="58"/>
  <c r="B2" i="58"/>
  <c r="E17" i="57"/>
  <c r="D17" i="57"/>
  <c r="F17" i="57" s="1"/>
  <c r="C17" i="57"/>
  <c r="B17" i="57"/>
  <c r="E16" i="57"/>
  <c r="D16" i="57"/>
  <c r="F16" i="57" s="1"/>
  <c r="C16" i="57"/>
  <c r="B16" i="57"/>
  <c r="E15" i="57"/>
  <c r="D15" i="57"/>
  <c r="F15" i="57" s="1"/>
  <c r="C15" i="57"/>
  <c r="B15" i="57"/>
  <c r="E14" i="57"/>
  <c r="C14" i="57"/>
  <c r="B14" i="57"/>
  <c r="E13" i="57"/>
  <c r="D13" i="57"/>
  <c r="F13" i="57" s="1"/>
  <c r="C13" i="57"/>
  <c r="B13" i="57"/>
  <c r="E12" i="57"/>
  <c r="D12" i="57"/>
  <c r="F12" i="57" s="1"/>
  <c r="C12" i="57"/>
  <c r="B12" i="57"/>
  <c r="E11" i="57"/>
  <c r="D11" i="57"/>
  <c r="F11" i="57" s="1"/>
  <c r="C11" i="57"/>
  <c r="B11" i="57"/>
  <c r="E10" i="57"/>
  <c r="D10" i="57"/>
  <c r="F10" i="57" s="1"/>
  <c r="C10" i="57"/>
  <c r="B10" i="57"/>
  <c r="E9" i="57"/>
  <c r="D9" i="57"/>
  <c r="F9" i="57" s="1"/>
  <c r="C9" i="57"/>
  <c r="B9" i="57"/>
  <c r="E8" i="57"/>
  <c r="D8" i="57"/>
  <c r="F8" i="57" s="1"/>
  <c r="C8" i="57"/>
  <c r="B8" i="57"/>
  <c r="E7" i="57"/>
  <c r="D7" i="57"/>
  <c r="F7" i="57" s="1"/>
  <c r="C7" i="57"/>
  <c r="B7" i="57"/>
  <c r="E6" i="57"/>
  <c r="D6" i="57"/>
  <c r="F6" i="57" s="1"/>
  <c r="C6" i="57"/>
  <c r="B6" i="57"/>
  <c r="E5" i="57"/>
  <c r="D5" i="57"/>
  <c r="F5" i="57" s="1"/>
  <c r="C5" i="57"/>
  <c r="B5" i="57"/>
  <c r="E4" i="57"/>
  <c r="D4" i="57"/>
  <c r="F4" i="57" s="1"/>
  <c r="C4" i="57"/>
  <c r="B4" i="57"/>
  <c r="E3" i="57"/>
  <c r="D3" i="57"/>
  <c r="C3" i="57"/>
  <c r="B3" i="57"/>
  <c r="E2" i="57"/>
  <c r="D2" i="57"/>
  <c r="F2" i="57" s="1"/>
  <c r="C2" i="57"/>
  <c r="B2" i="57"/>
  <c r="E17" i="56"/>
  <c r="D17" i="56"/>
  <c r="F17" i="56" s="1"/>
  <c r="C17" i="56"/>
  <c r="B17" i="56"/>
  <c r="E16" i="56"/>
  <c r="D16" i="56"/>
  <c r="F16" i="56" s="1"/>
  <c r="C16" i="56"/>
  <c r="B16" i="56"/>
  <c r="E15" i="56"/>
  <c r="D15" i="56"/>
  <c r="F15" i="56" s="1"/>
  <c r="C15" i="56"/>
  <c r="B15" i="56"/>
  <c r="E14" i="56"/>
  <c r="D14" i="56"/>
  <c r="F14" i="56" s="1"/>
  <c r="C14" i="56"/>
  <c r="B14" i="56"/>
  <c r="E13" i="56"/>
  <c r="D13" i="56"/>
  <c r="F13" i="56" s="1"/>
  <c r="C13" i="56"/>
  <c r="B13" i="56"/>
  <c r="E12" i="56"/>
  <c r="D12" i="56"/>
  <c r="F12" i="56" s="1"/>
  <c r="C12" i="56"/>
  <c r="B12" i="56"/>
  <c r="E11" i="56"/>
  <c r="D11" i="56"/>
  <c r="F11" i="56" s="1"/>
  <c r="C11" i="56"/>
  <c r="B11" i="56"/>
  <c r="E10" i="56"/>
  <c r="D10" i="56"/>
  <c r="F10" i="56" s="1"/>
  <c r="C10" i="56"/>
  <c r="B10" i="56"/>
  <c r="E9" i="56"/>
  <c r="D9" i="56"/>
  <c r="F9" i="56" s="1"/>
  <c r="C9" i="56"/>
  <c r="B9" i="56"/>
  <c r="E8" i="56"/>
  <c r="D8" i="56"/>
  <c r="F8" i="56" s="1"/>
  <c r="C8" i="56"/>
  <c r="B8" i="56"/>
  <c r="E7" i="56"/>
  <c r="D7" i="56"/>
  <c r="F7" i="56" s="1"/>
  <c r="C7" i="56"/>
  <c r="B7" i="56"/>
  <c r="E6" i="56"/>
  <c r="D6" i="56"/>
  <c r="F6" i="56" s="1"/>
  <c r="C6" i="56"/>
  <c r="B6" i="56"/>
  <c r="E5" i="56"/>
  <c r="D5" i="56"/>
  <c r="F5" i="56" s="1"/>
  <c r="C5" i="56"/>
  <c r="B5" i="56"/>
  <c r="E4" i="56"/>
  <c r="D4" i="56"/>
  <c r="F4" i="56" s="1"/>
  <c r="C4" i="56"/>
  <c r="B4" i="56"/>
  <c r="E3" i="56"/>
  <c r="D3" i="56"/>
  <c r="F3" i="56" s="1"/>
  <c r="C3" i="56"/>
  <c r="B3" i="56"/>
  <c r="E2" i="56"/>
  <c r="D2" i="56"/>
  <c r="C2" i="56"/>
  <c r="B2" i="56"/>
  <c r="E14" i="55"/>
  <c r="D14" i="55"/>
  <c r="F14" i="55" s="1"/>
  <c r="C14" i="55"/>
  <c r="B14" i="55"/>
  <c r="E13" i="55"/>
  <c r="D13" i="55"/>
  <c r="F13" i="55" s="1"/>
  <c r="C13" i="55"/>
  <c r="B13" i="55"/>
  <c r="E12" i="55"/>
  <c r="D12" i="55"/>
  <c r="F12" i="55" s="1"/>
  <c r="C12" i="55"/>
  <c r="B12" i="55"/>
  <c r="E11" i="55"/>
  <c r="D11" i="55"/>
  <c r="F11" i="55" s="1"/>
  <c r="C11" i="55"/>
  <c r="B11" i="55"/>
  <c r="E10" i="55"/>
  <c r="D10" i="55"/>
  <c r="F10" i="55" s="1"/>
  <c r="C10" i="55"/>
  <c r="B10" i="55"/>
  <c r="E9" i="55"/>
  <c r="D9" i="55"/>
  <c r="F9" i="55" s="1"/>
  <c r="C9" i="55"/>
  <c r="B9" i="55"/>
  <c r="E8" i="55"/>
  <c r="C8" i="55"/>
  <c r="B8" i="55"/>
  <c r="E7" i="55"/>
  <c r="D7" i="55"/>
  <c r="F7" i="55" s="1"/>
  <c r="C7" i="55"/>
  <c r="B7" i="55"/>
  <c r="E6" i="55"/>
  <c r="D6" i="55"/>
  <c r="F6" i="55" s="1"/>
  <c r="C6" i="55"/>
  <c r="B6" i="55"/>
  <c r="E5" i="55"/>
  <c r="D5" i="55"/>
  <c r="F5" i="55" s="1"/>
  <c r="C5" i="55"/>
  <c r="B5" i="55"/>
  <c r="E4" i="55"/>
  <c r="D4" i="55"/>
  <c r="F4" i="55" s="1"/>
  <c r="C4" i="55"/>
  <c r="B4" i="55"/>
  <c r="E3" i="55"/>
  <c r="D3" i="55"/>
  <c r="F3" i="55" s="1"/>
  <c r="C3" i="55"/>
  <c r="B3" i="55"/>
  <c r="E2" i="55"/>
  <c r="D2" i="55"/>
  <c r="C2" i="55"/>
  <c r="B2" i="55"/>
  <c r="B8" i="54"/>
  <c r="B9" i="54"/>
  <c r="B10" i="54"/>
  <c r="B11" i="54"/>
  <c r="B12" i="54"/>
  <c r="B13" i="54"/>
  <c r="B14" i="54"/>
  <c r="B15" i="54"/>
  <c r="B16" i="54"/>
  <c r="B17" i="54"/>
  <c r="B3" i="54"/>
  <c r="B4" i="54"/>
  <c r="B5" i="54"/>
  <c r="B6" i="54"/>
  <c r="B7" i="54"/>
  <c r="B2" i="54"/>
  <c r="E17" i="54"/>
  <c r="C17" i="54"/>
  <c r="E16" i="54"/>
  <c r="D16" i="54"/>
  <c r="F16" i="54" s="1"/>
  <c r="C16" i="54"/>
  <c r="E15" i="54"/>
  <c r="D15" i="54"/>
  <c r="F15" i="54" s="1"/>
  <c r="C15" i="54"/>
  <c r="E14" i="54"/>
  <c r="D14" i="54"/>
  <c r="F14" i="54" s="1"/>
  <c r="C14" i="54"/>
  <c r="E13" i="54"/>
  <c r="D13" i="54"/>
  <c r="F13" i="54" s="1"/>
  <c r="C13" i="54"/>
  <c r="E12" i="54"/>
  <c r="D12" i="54"/>
  <c r="F12" i="54" s="1"/>
  <c r="C12" i="54"/>
  <c r="E11" i="54"/>
  <c r="D11" i="54"/>
  <c r="F11" i="54" s="1"/>
  <c r="C11" i="54"/>
  <c r="E10" i="54"/>
  <c r="C10" i="54"/>
  <c r="E9" i="54"/>
  <c r="D9" i="54"/>
  <c r="F9" i="54" s="1"/>
  <c r="C9" i="54"/>
  <c r="E8" i="54"/>
  <c r="D8" i="54"/>
  <c r="F8" i="54" s="1"/>
  <c r="C8" i="54"/>
  <c r="E7" i="54"/>
  <c r="D7" i="54"/>
  <c r="F7" i="54" s="1"/>
  <c r="C7" i="54"/>
  <c r="E6" i="54"/>
  <c r="D6" i="54"/>
  <c r="F6" i="54" s="1"/>
  <c r="C6" i="54"/>
  <c r="E5" i="54"/>
  <c r="D5" i="54"/>
  <c r="C5" i="54"/>
  <c r="E4" i="54"/>
  <c r="D4" i="54"/>
  <c r="F4" i="54" s="1"/>
  <c r="C4" i="54"/>
  <c r="E3" i="54"/>
  <c r="D3" i="54"/>
  <c r="F3" i="54" s="1"/>
  <c r="C3" i="54"/>
  <c r="E2" i="54"/>
  <c r="D2" i="54"/>
  <c r="F2" i="54" s="1"/>
  <c r="C2" i="54"/>
  <c r="E17" i="53"/>
  <c r="D17" i="53"/>
  <c r="F17" i="53" s="1"/>
  <c r="C17" i="53"/>
  <c r="B17" i="53"/>
  <c r="E16" i="53"/>
  <c r="D16" i="53"/>
  <c r="F16" i="53" s="1"/>
  <c r="C16" i="53"/>
  <c r="B16" i="53"/>
  <c r="E15" i="53"/>
  <c r="D15" i="53"/>
  <c r="F15" i="53" s="1"/>
  <c r="C15" i="53"/>
  <c r="B15" i="53"/>
  <c r="E14" i="53"/>
  <c r="D14" i="53"/>
  <c r="F14" i="53" s="1"/>
  <c r="C14" i="53"/>
  <c r="B14" i="53"/>
  <c r="E13" i="53"/>
  <c r="D13" i="53"/>
  <c r="F13" i="53" s="1"/>
  <c r="C13" i="53"/>
  <c r="B13" i="53"/>
  <c r="E12" i="53"/>
  <c r="D12" i="53"/>
  <c r="F12" i="53" s="1"/>
  <c r="C12" i="53"/>
  <c r="B12" i="53"/>
  <c r="E11" i="53"/>
  <c r="D11" i="53"/>
  <c r="F11" i="53" s="1"/>
  <c r="C11" i="53"/>
  <c r="B11" i="53"/>
  <c r="E10" i="53"/>
  <c r="D10" i="53"/>
  <c r="F10" i="53" s="1"/>
  <c r="C10" i="53"/>
  <c r="B10" i="53"/>
  <c r="E9" i="53"/>
  <c r="D9" i="53"/>
  <c r="F9" i="53" s="1"/>
  <c r="C9" i="53"/>
  <c r="B9" i="53"/>
  <c r="E8" i="53"/>
  <c r="D8" i="53"/>
  <c r="F8" i="53" s="1"/>
  <c r="C8" i="53"/>
  <c r="B8" i="53"/>
  <c r="E7" i="53"/>
  <c r="D7" i="53"/>
  <c r="F7" i="53" s="1"/>
  <c r="C7" i="53"/>
  <c r="B7" i="53"/>
  <c r="E6" i="53"/>
  <c r="D6" i="53"/>
  <c r="F6" i="53" s="1"/>
  <c r="C6" i="53"/>
  <c r="B6" i="53"/>
  <c r="E5" i="53"/>
  <c r="D5" i="53"/>
  <c r="F5" i="53" s="1"/>
  <c r="C5" i="53"/>
  <c r="B5" i="53"/>
  <c r="E4" i="53"/>
  <c r="D4" i="53"/>
  <c r="F4" i="53" s="1"/>
  <c r="C4" i="53"/>
  <c r="B4" i="53"/>
  <c r="E3" i="53"/>
  <c r="D3" i="53"/>
  <c r="C3" i="53"/>
  <c r="B3" i="53"/>
  <c r="E2" i="53"/>
  <c r="D2" i="53"/>
  <c r="F2" i="53" s="1"/>
  <c r="C2" i="53"/>
  <c r="B2" i="53"/>
  <c r="F198" i="5"/>
  <c r="F145" i="5"/>
  <c r="F118" i="5"/>
  <c r="F262" i="5"/>
  <c r="F26" i="5"/>
  <c r="F38" i="5"/>
  <c r="F77" i="5"/>
  <c r="F111" i="5"/>
  <c r="F151" i="5"/>
  <c r="F121" i="5"/>
  <c r="E14" i="52"/>
  <c r="C14" i="52"/>
  <c r="B14" i="52"/>
  <c r="E13" i="52"/>
  <c r="D13" i="52"/>
  <c r="F13" i="52" s="1"/>
  <c r="C13" i="52"/>
  <c r="B13" i="52"/>
  <c r="E12" i="52"/>
  <c r="D12" i="52"/>
  <c r="F12" i="52" s="1"/>
  <c r="C12" i="52"/>
  <c r="B12" i="52"/>
  <c r="E11" i="52"/>
  <c r="D11" i="52"/>
  <c r="F11" i="52" s="1"/>
  <c r="C11" i="52"/>
  <c r="B11" i="52"/>
  <c r="E10" i="52"/>
  <c r="D10" i="52"/>
  <c r="F10" i="52" s="1"/>
  <c r="C10" i="52"/>
  <c r="B10" i="52"/>
  <c r="E9" i="52"/>
  <c r="D9" i="52"/>
  <c r="F9" i="52" s="1"/>
  <c r="C9" i="52"/>
  <c r="B9" i="52"/>
  <c r="E8" i="52"/>
  <c r="C8" i="52"/>
  <c r="B8" i="52"/>
  <c r="E7" i="52"/>
  <c r="D7" i="52"/>
  <c r="F7" i="52" s="1"/>
  <c r="C7" i="52"/>
  <c r="B7" i="52"/>
  <c r="E6" i="52"/>
  <c r="D6" i="52"/>
  <c r="F6" i="52" s="1"/>
  <c r="C6" i="52"/>
  <c r="B6" i="52"/>
  <c r="E5" i="52"/>
  <c r="D5" i="52"/>
  <c r="F5" i="52" s="1"/>
  <c r="C5" i="52"/>
  <c r="B5" i="52"/>
  <c r="E4" i="52"/>
  <c r="D4" i="52"/>
  <c r="F4" i="52" s="1"/>
  <c r="C4" i="52"/>
  <c r="B4" i="52"/>
  <c r="E3" i="52"/>
  <c r="D3" i="52"/>
  <c r="F3" i="52" s="1"/>
  <c r="C3" i="52"/>
  <c r="B3" i="52"/>
  <c r="E2" i="52"/>
  <c r="D2" i="52"/>
  <c r="C2" i="52"/>
  <c r="B2" i="52"/>
  <c r="F51" i="5"/>
  <c r="F50" i="5"/>
  <c r="F148" i="5"/>
  <c r="B16" i="51"/>
  <c r="C16" i="51"/>
  <c r="D16" i="51"/>
  <c r="F16" i="51" s="1"/>
  <c r="E16" i="51"/>
  <c r="B17" i="51"/>
  <c r="C17" i="51"/>
  <c r="D17" i="51"/>
  <c r="F17" i="51" s="1"/>
  <c r="E17" i="51"/>
  <c r="B18" i="51"/>
  <c r="C18" i="51"/>
  <c r="D18" i="51"/>
  <c r="F18" i="51" s="1"/>
  <c r="E18" i="51"/>
  <c r="B19" i="51"/>
  <c r="C19" i="51"/>
  <c r="D19" i="51"/>
  <c r="F19" i="51" s="1"/>
  <c r="E19" i="51"/>
  <c r="F16" i="47"/>
  <c r="B16" i="45"/>
  <c r="C16" i="45"/>
  <c r="D16" i="45"/>
  <c r="F16" i="45" s="1"/>
  <c r="E16" i="45"/>
  <c r="B16" i="43"/>
  <c r="C16" i="43"/>
  <c r="D16" i="43"/>
  <c r="F16" i="43" s="1"/>
  <c r="E16" i="43"/>
  <c r="B17" i="43"/>
  <c r="C17" i="43"/>
  <c r="D17" i="43"/>
  <c r="F17" i="43" s="1"/>
  <c r="E17" i="43"/>
  <c r="B23" i="42"/>
  <c r="C23" i="42"/>
  <c r="D23" i="42"/>
  <c r="F23" i="42" s="1"/>
  <c r="E23" i="42"/>
  <c r="B24" i="42"/>
  <c r="C24" i="42"/>
  <c r="D24" i="42"/>
  <c r="F24" i="42" s="1"/>
  <c r="E24" i="42"/>
  <c r="B16" i="42"/>
  <c r="C16" i="42"/>
  <c r="D16" i="42"/>
  <c r="F16" i="42" s="1"/>
  <c r="E16" i="42"/>
  <c r="B17" i="42"/>
  <c r="C17" i="42"/>
  <c r="D17" i="42"/>
  <c r="F17" i="42" s="1"/>
  <c r="E17" i="42"/>
  <c r="B18" i="42"/>
  <c r="C18" i="42"/>
  <c r="D18" i="42"/>
  <c r="F18" i="42" s="1"/>
  <c r="E18" i="42"/>
  <c r="B19" i="42"/>
  <c r="C19" i="42"/>
  <c r="D19" i="42"/>
  <c r="F19" i="42" s="1"/>
  <c r="E19" i="42"/>
  <c r="B20" i="42"/>
  <c r="C20" i="42"/>
  <c r="D20" i="42"/>
  <c r="F20" i="42" s="1"/>
  <c r="E20" i="42"/>
  <c r="B21" i="42"/>
  <c r="C21" i="42"/>
  <c r="D21" i="42"/>
  <c r="F21" i="42" s="1"/>
  <c r="E21" i="42"/>
  <c r="B22" i="42"/>
  <c r="C22" i="42"/>
  <c r="D22" i="42"/>
  <c r="F22" i="42" s="1"/>
  <c r="E22" i="42"/>
  <c r="B16" i="41"/>
  <c r="C16" i="41"/>
  <c r="D16" i="41"/>
  <c r="F16" i="41" s="1"/>
  <c r="E16" i="41"/>
  <c r="B16" i="40"/>
  <c r="C16" i="40"/>
  <c r="D16" i="40"/>
  <c r="F16" i="40" s="1"/>
  <c r="E16" i="40"/>
  <c r="B28" i="38"/>
  <c r="C28" i="38"/>
  <c r="D28" i="38"/>
  <c r="F28" i="38" s="1"/>
  <c r="E28" i="38"/>
  <c r="B29" i="38"/>
  <c r="C29" i="38"/>
  <c r="D29" i="38"/>
  <c r="F29" i="38" s="1"/>
  <c r="E29" i="38"/>
  <c r="B30" i="38"/>
  <c r="C30" i="38"/>
  <c r="D30" i="38"/>
  <c r="F30" i="38" s="1"/>
  <c r="E30" i="38"/>
  <c r="B31" i="38"/>
  <c r="C31" i="38"/>
  <c r="D31" i="38"/>
  <c r="F31" i="38" s="1"/>
  <c r="E31" i="38"/>
  <c r="B32" i="38"/>
  <c r="C32" i="38"/>
  <c r="D32" i="38"/>
  <c r="F32" i="38" s="1"/>
  <c r="E32" i="38"/>
  <c r="B16" i="38"/>
  <c r="C16" i="38"/>
  <c r="D16" i="38"/>
  <c r="F16" i="38" s="1"/>
  <c r="E16" i="38"/>
  <c r="B17" i="38"/>
  <c r="C17" i="38"/>
  <c r="D17" i="38"/>
  <c r="F17" i="38" s="1"/>
  <c r="E17" i="38"/>
  <c r="B18" i="38"/>
  <c r="C18" i="38"/>
  <c r="D18" i="38"/>
  <c r="F18" i="38" s="1"/>
  <c r="E18" i="38"/>
  <c r="B19" i="38"/>
  <c r="C19" i="38"/>
  <c r="D19" i="38"/>
  <c r="F19" i="38" s="1"/>
  <c r="E19" i="38"/>
  <c r="B20" i="38"/>
  <c r="C20" i="38"/>
  <c r="D20" i="38"/>
  <c r="F20" i="38" s="1"/>
  <c r="E20" i="38"/>
  <c r="B21" i="38"/>
  <c r="C21" i="38"/>
  <c r="D21" i="38"/>
  <c r="F21" i="38" s="1"/>
  <c r="E21" i="38"/>
  <c r="B22" i="38"/>
  <c r="C22" i="38"/>
  <c r="D22" i="38"/>
  <c r="F22" i="38" s="1"/>
  <c r="E22" i="38"/>
  <c r="B23" i="38"/>
  <c r="C23" i="38"/>
  <c r="D23" i="38"/>
  <c r="F23" i="38" s="1"/>
  <c r="E23" i="38"/>
  <c r="B24" i="38"/>
  <c r="C24" i="38"/>
  <c r="D24" i="38"/>
  <c r="F24" i="38" s="1"/>
  <c r="E24" i="38"/>
  <c r="B25" i="38"/>
  <c r="C25" i="38"/>
  <c r="D25" i="38"/>
  <c r="F25" i="38" s="1"/>
  <c r="E25" i="38"/>
  <c r="B26" i="38"/>
  <c r="C26" i="38"/>
  <c r="D26" i="38"/>
  <c r="F26" i="38" s="1"/>
  <c r="E26" i="38"/>
  <c r="B27" i="38"/>
  <c r="C27" i="38"/>
  <c r="D27" i="38"/>
  <c r="F27" i="38" s="1"/>
  <c r="E27" i="38"/>
  <c r="B16" i="37"/>
  <c r="C16" i="37"/>
  <c r="D16" i="37"/>
  <c r="F16" i="37" s="1"/>
  <c r="E16" i="37"/>
  <c r="B17" i="37"/>
  <c r="C17" i="37"/>
  <c r="D17" i="37"/>
  <c r="F17" i="37" s="1"/>
  <c r="E17" i="37"/>
  <c r="B18" i="37"/>
  <c r="C18" i="37"/>
  <c r="D18" i="37"/>
  <c r="F18" i="37" s="1"/>
  <c r="E18" i="37"/>
  <c r="B19" i="37"/>
  <c r="C19" i="37"/>
  <c r="D19" i="37"/>
  <c r="F19" i="37" s="1"/>
  <c r="E19" i="37"/>
  <c r="E15" i="51"/>
  <c r="D15" i="51"/>
  <c r="F15" i="51" s="1"/>
  <c r="C15" i="51"/>
  <c r="B15" i="51"/>
  <c r="E14" i="51"/>
  <c r="D14" i="51"/>
  <c r="F14" i="51" s="1"/>
  <c r="C14" i="51"/>
  <c r="B14" i="51"/>
  <c r="E13" i="51"/>
  <c r="D13" i="51"/>
  <c r="F13" i="51" s="1"/>
  <c r="C13" i="51"/>
  <c r="B13" i="51"/>
  <c r="E12" i="51"/>
  <c r="D12" i="51"/>
  <c r="F12" i="51" s="1"/>
  <c r="C12" i="51"/>
  <c r="B12" i="51"/>
  <c r="E11" i="51"/>
  <c r="D11" i="51"/>
  <c r="F11" i="51" s="1"/>
  <c r="C11" i="51"/>
  <c r="B11" i="51"/>
  <c r="E10" i="51"/>
  <c r="D10" i="51"/>
  <c r="F10" i="51" s="1"/>
  <c r="C10" i="51"/>
  <c r="B10" i="51"/>
  <c r="E9" i="51"/>
  <c r="D9" i="51"/>
  <c r="F9" i="51" s="1"/>
  <c r="C9" i="51"/>
  <c r="B9" i="51"/>
  <c r="E8" i="51"/>
  <c r="C8" i="51"/>
  <c r="B8" i="51"/>
  <c r="E7" i="51"/>
  <c r="C7" i="51"/>
  <c r="B7" i="51"/>
  <c r="E6" i="51"/>
  <c r="C6" i="51"/>
  <c r="B6" i="51"/>
  <c r="E5" i="51"/>
  <c r="D5" i="51"/>
  <c r="F5" i="51" s="1"/>
  <c r="C5" i="51"/>
  <c r="B5" i="51"/>
  <c r="E4" i="51"/>
  <c r="C4" i="51"/>
  <c r="B4" i="51"/>
  <c r="E3" i="51"/>
  <c r="D3" i="51"/>
  <c r="F3" i="51" s="1"/>
  <c r="C3" i="51"/>
  <c r="B3" i="51"/>
  <c r="E2" i="51"/>
  <c r="D2" i="51"/>
  <c r="F2" i="51" s="1"/>
  <c r="C2" i="51"/>
  <c r="B2" i="51"/>
  <c r="E14" i="50"/>
  <c r="D14" i="50"/>
  <c r="F14" i="50" s="1"/>
  <c r="C14" i="50"/>
  <c r="B14" i="50"/>
  <c r="E13" i="50"/>
  <c r="D13" i="50"/>
  <c r="F13" i="50" s="1"/>
  <c r="C13" i="50"/>
  <c r="B13" i="50"/>
  <c r="E12" i="50"/>
  <c r="D12" i="50"/>
  <c r="F12" i="50" s="1"/>
  <c r="C12" i="50"/>
  <c r="B12" i="50"/>
  <c r="E11" i="50"/>
  <c r="D11" i="50"/>
  <c r="F11" i="50" s="1"/>
  <c r="C11" i="50"/>
  <c r="B11" i="50"/>
  <c r="E10" i="50"/>
  <c r="D10" i="50"/>
  <c r="F10" i="50" s="1"/>
  <c r="C10" i="50"/>
  <c r="B10" i="50"/>
  <c r="E9" i="50"/>
  <c r="D9" i="50"/>
  <c r="F9" i="50" s="1"/>
  <c r="C9" i="50"/>
  <c r="B9" i="50"/>
  <c r="E8" i="50"/>
  <c r="D8" i="50"/>
  <c r="F8" i="50" s="1"/>
  <c r="C8" i="50"/>
  <c r="B8" i="50"/>
  <c r="E7" i="50"/>
  <c r="D7" i="50"/>
  <c r="F7" i="50" s="1"/>
  <c r="C7" i="50"/>
  <c r="B7" i="50"/>
  <c r="E6" i="50"/>
  <c r="D6" i="50"/>
  <c r="F6" i="50" s="1"/>
  <c r="C6" i="50"/>
  <c r="B6" i="50"/>
  <c r="E5" i="50"/>
  <c r="D5" i="50"/>
  <c r="F5" i="50" s="1"/>
  <c r="C5" i="50"/>
  <c r="B5" i="50"/>
  <c r="E4" i="50"/>
  <c r="D4" i="50"/>
  <c r="F4" i="50" s="1"/>
  <c r="C4" i="50"/>
  <c r="B4" i="50"/>
  <c r="E3" i="50"/>
  <c r="D3" i="50"/>
  <c r="F3" i="50" s="1"/>
  <c r="C3" i="50"/>
  <c r="B3" i="50"/>
  <c r="E2" i="50"/>
  <c r="D2" i="50"/>
  <c r="C2" i="50"/>
  <c r="B2" i="50"/>
  <c r="E14" i="49"/>
  <c r="D14" i="49"/>
  <c r="F14" i="49" s="1"/>
  <c r="C14" i="49"/>
  <c r="B14" i="49"/>
  <c r="E13" i="49"/>
  <c r="D13" i="49"/>
  <c r="F13" i="49" s="1"/>
  <c r="C13" i="49"/>
  <c r="B13" i="49"/>
  <c r="E12" i="49"/>
  <c r="D12" i="49"/>
  <c r="F12" i="49" s="1"/>
  <c r="C12" i="49"/>
  <c r="B12" i="49"/>
  <c r="E11" i="49"/>
  <c r="D11" i="49"/>
  <c r="F11" i="49" s="1"/>
  <c r="C11" i="49"/>
  <c r="B11" i="49"/>
  <c r="E10" i="49"/>
  <c r="D10" i="49"/>
  <c r="F10" i="49" s="1"/>
  <c r="C10" i="49"/>
  <c r="B10" i="49"/>
  <c r="E9" i="49"/>
  <c r="D9" i="49"/>
  <c r="F9" i="49" s="1"/>
  <c r="C9" i="49"/>
  <c r="B9" i="49"/>
  <c r="E8" i="49"/>
  <c r="D8" i="49"/>
  <c r="F8" i="49" s="1"/>
  <c r="C8" i="49"/>
  <c r="B8" i="49"/>
  <c r="E7" i="49"/>
  <c r="D7" i="49"/>
  <c r="F7" i="49" s="1"/>
  <c r="C7" i="49"/>
  <c r="B7" i="49"/>
  <c r="E6" i="49"/>
  <c r="D6" i="49"/>
  <c r="F6" i="49" s="1"/>
  <c r="C6" i="49"/>
  <c r="B6" i="49"/>
  <c r="E5" i="49"/>
  <c r="D5" i="49"/>
  <c r="F5" i="49" s="1"/>
  <c r="C5" i="49"/>
  <c r="B5" i="49"/>
  <c r="E4" i="49"/>
  <c r="D4" i="49"/>
  <c r="F4" i="49" s="1"/>
  <c r="C4" i="49"/>
  <c r="B4" i="49"/>
  <c r="E3" i="49"/>
  <c r="D3" i="49"/>
  <c r="F3" i="49" s="1"/>
  <c r="C3" i="49"/>
  <c r="B3" i="49"/>
  <c r="E2" i="49"/>
  <c r="D2" i="49"/>
  <c r="C2" i="49"/>
  <c r="B2" i="49"/>
  <c r="E14" i="48"/>
  <c r="D14" i="48"/>
  <c r="F14" i="48" s="1"/>
  <c r="C14" i="48"/>
  <c r="B14" i="48"/>
  <c r="E13" i="48"/>
  <c r="D13" i="48"/>
  <c r="F13" i="48" s="1"/>
  <c r="C13" i="48"/>
  <c r="B13" i="48"/>
  <c r="E12" i="48"/>
  <c r="D12" i="48"/>
  <c r="F12" i="48" s="1"/>
  <c r="C12" i="48"/>
  <c r="B12" i="48"/>
  <c r="E11" i="48"/>
  <c r="D11" i="48"/>
  <c r="F11" i="48" s="1"/>
  <c r="C11" i="48"/>
  <c r="B11" i="48"/>
  <c r="E10" i="48"/>
  <c r="D10" i="48"/>
  <c r="F10" i="48" s="1"/>
  <c r="C10" i="48"/>
  <c r="B10" i="48"/>
  <c r="E9" i="48"/>
  <c r="D9" i="48"/>
  <c r="F9" i="48" s="1"/>
  <c r="C9" i="48"/>
  <c r="B9" i="48"/>
  <c r="E8" i="48"/>
  <c r="D8" i="48"/>
  <c r="F8" i="48" s="1"/>
  <c r="C8" i="48"/>
  <c r="B8" i="48"/>
  <c r="E7" i="48"/>
  <c r="D7" i="48"/>
  <c r="F7" i="48" s="1"/>
  <c r="C7" i="48"/>
  <c r="B7" i="48"/>
  <c r="E6" i="48"/>
  <c r="D6" i="48"/>
  <c r="F6" i="48" s="1"/>
  <c r="C6" i="48"/>
  <c r="B6" i="48"/>
  <c r="E5" i="48"/>
  <c r="D5" i="48"/>
  <c r="F5" i="48" s="1"/>
  <c r="C5" i="48"/>
  <c r="B5" i="48"/>
  <c r="E4" i="48"/>
  <c r="D4" i="48"/>
  <c r="F4" i="48" s="1"/>
  <c r="C4" i="48"/>
  <c r="B4" i="48"/>
  <c r="E3" i="48"/>
  <c r="D3" i="48"/>
  <c r="F3" i="48" s="1"/>
  <c r="C3" i="48"/>
  <c r="B3" i="48"/>
  <c r="E2" i="48"/>
  <c r="D2" i="48"/>
  <c r="C2" i="48"/>
  <c r="B2" i="48"/>
  <c r="E15" i="47"/>
  <c r="D15" i="47"/>
  <c r="F15" i="47" s="1"/>
  <c r="C15" i="47"/>
  <c r="B15" i="47"/>
  <c r="E14" i="47"/>
  <c r="D14" i="47"/>
  <c r="F14" i="47" s="1"/>
  <c r="C14" i="47"/>
  <c r="B14" i="47"/>
  <c r="E13" i="47"/>
  <c r="D13" i="47"/>
  <c r="F13" i="47" s="1"/>
  <c r="C13" i="47"/>
  <c r="B13" i="47"/>
  <c r="E12" i="47"/>
  <c r="D12" i="47"/>
  <c r="F12" i="47" s="1"/>
  <c r="C12" i="47"/>
  <c r="B12" i="47"/>
  <c r="E11" i="47"/>
  <c r="D11" i="47"/>
  <c r="F11" i="47" s="1"/>
  <c r="C11" i="47"/>
  <c r="B11" i="47"/>
  <c r="E10" i="47"/>
  <c r="D10" i="47"/>
  <c r="F10" i="47" s="1"/>
  <c r="C10" i="47"/>
  <c r="B10" i="47"/>
  <c r="E9" i="47"/>
  <c r="D9" i="47"/>
  <c r="F9" i="47" s="1"/>
  <c r="C9" i="47"/>
  <c r="B9" i="47"/>
  <c r="E8" i="47"/>
  <c r="D8" i="47"/>
  <c r="F8" i="47" s="1"/>
  <c r="C8" i="47"/>
  <c r="B8" i="47"/>
  <c r="E7" i="47"/>
  <c r="D7" i="47"/>
  <c r="F7" i="47" s="1"/>
  <c r="C7" i="47"/>
  <c r="B7" i="47"/>
  <c r="E6" i="47"/>
  <c r="D6" i="47"/>
  <c r="F6" i="47" s="1"/>
  <c r="C6" i="47"/>
  <c r="B6" i="47"/>
  <c r="E5" i="47"/>
  <c r="D5" i="47"/>
  <c r="F5" i="47" s="1"/>
  <c r="C5" i="47"/>
  <c r="B5" i="47"/>
  <c r="E4" i="47"/>
  <c r="D4" i="47"/>
  <c r="F4" i="47" s="1"/>
  <c r="C4" i="47"/>
  <c r="B4" i="47"/>
  <c r="E3" i="47"/>
  <c r="D3" i="47"/>
  <c r="F3" i="47" s="1"/>
  <c r="C3" i="47"/>
  <c r="B3" i="47"/>
  <c r="E2" i="47"/>
  <c r="D2" i="47"/>
  <c r="C2" i="47"/>
  <c r="B2" i="47"/>
  <c r="E11" i="46"/>
  <c r="D11" i="46"/>
  <c r="F11" i="46" s="1"/>
  <c r="C11" i="46"/>
  <c r="B11" i="46"/>
  <c r="E10" i="46"/>
  <c r="D10" i="46"/>
  <c r="F10" i="46" s="1"/>
  <c r="C10" i="46"/>
  <c r="B10" i="46"/>
  <c r="E9" i="46"/>
  <c r="D9" i="46"/>
  <c r="F9" i="46" s="1"/>
  <c r="C9" i="46"/>
  <c r="B9" i="46"/>
  <c r="E8" i="46"/>
  <c r="C8" i="46"/>
  <c r="B8" i="46"/>
  <c r="E7" i="46"/>
  <c r="D7" i="46"/>
  <c r="F7" i="46" s="1"/>
  <c r="C7" i="46"/>
  <c r="B7" i="46"/>
  <c r="E6" i="46"/>
  <c r="D6" i="46"/>
  <c r="F6" i="46" s="1"/>
  <c r="C6" i="46"/>
  <c r="B6" i="46"/>
  <c r="E5" i="46"/>
  <c r="D5" i="46"/>
  <c r="F5" i="46" s="1"/>
  <c r="C5" i="46"/>
  <c r="B5" i="46"/>
  <c r="E4" i="46"/>
  <c r="D4" i="46"/>
  <c r="F4" i="46" s="1"/>
  <c r="C4" i="46"/>
  <c r="B4" i="46"/>
  <c r="E3" i="46"/>
  <c r="D3" i="46"/>
  <c r="F3" i="46" s="1"/>
  <c r="C3" i="46"/>
  <c r="B3" i="46"/>
  <c r="E2" i="46"/>
  <c r="D2" i="46"/>
  <c r="F2" i="46" s="1"/>
  <c r="C2" i="46"/>
  <c r="B2" i="46"/>
  <c r="E15" i="45"/>
  <c r="D15" i="45"/>
  <c r="F15" i="45" s="1"/>
  <c r="C15" i="45"/>
  <c r="B15" i="45"/>
  <c r="E14" i="45"/>
  <c r="D14" i="45"/>
  <c r="F14" i="45" s="1"/>
  <c r="C14" i="45"/>
  <c r="B14" i="45"/>
  <c r="E13" i="45"/>
  <c r="D13" i="45"/>
  <c r="F13" i="45" s="1"/>
  <c r="C13" i="45"/>
  <c r="B13" i="45"/>
  <c r="E12" i="45"/>
  <c r="D12" i="45"/>
  <c r="F12" i="45" s="1"/>
  <c r="C12" i="45"/>
  <c r="B12" i="45"/>
  <c r="E11" i="45"/>
  <c r="D11" i="45"/>
  <c r="F11" i="45" s="1"/>
  <c r="C11" i="45"/>
  <c r="B11" i="45"/>
  <c r="E10" i="45"/>
  <c r="D10" i="45"/>
  <c r="F10" i="45" s="1"/>
  <c r="C10" i="45"/>
  <c r="B10" i="45"/>
  <c r="E9" i="45"/>
  <c r="D9" i="45"/>
  <c r="F9" i="45" s="1"/>
  <c r="C9" i="45"/>
  <c r="B9" i="45"/>
  <c r="E8" i="45"/>
  <c r="D8" i="45"/>
  <c r="F8" i="45" s="1"/>
  <c r="C8" i="45"/>
  <c r="B8" i="45"/>
  <c r="E7" i="45"/>
  <c r="D7" i="45"/>
  <c r="F7" i="45" s="1"/>
  <c r="C7" i="45"/>
  <c r="B7" i="45"/>
  <c r="E6" i="45"/>
  <c r="D6" i="45"/>
  <c r="F6" i="45" s="1"/>
  <c r="C6" i="45"/>
  <c r="B6" i="45"/>
  <c r="E5" i="45"/>
  <c r="D5" i="45"/>
  <c r="F5" i="45" s="1"/>
  <c r="C5" i="45"/>
  <c r="B5" i="45"/>
  <c r="E4" i="45"/>
  <c r="D4" i="45"/>
  <c r="F4" i="45" s="1"/>
  <c r="C4" i="45"/>
  <c r="B4" i="45"/>
  <c r="E3" i="45"/>
  <c r="D3" i="45"/>
  <c r="F3" i="45" s="1"/>
  <c r="C3" i="45"/>
  <c r="B3" i="45"/>
  <c r="E2" i="45"/>
  <c r="D2" i="45"/>
  <c r="F2" i="45" s="1"/>
  <c r="C2" i="45"/>
  <c r="B2" i="45"/>
  <c r="E15" i="44"/>
  <c r="D15" i="44"/>
  <c r="F15" i="44" s="1"/>
  <c r="C15" i="44"/>
  <c r="B15" i="44"/>
  <c r="E14" i="44"/>
  <c r="D14" i="44"/>
  <c r="F14" i="44" s="1"/>
  <c r="C14" i="44"/>
  <c r="B14" i="44"/>
  <c r="E13" i="44"/>
  <c r="D13" i="44"/>
  <c r="F13" i="44" s="1"/>
  <c r="C13" i="44"/>
  <c r="B13" i="44"/>
  <c r="E12" i="44"/>
  <c r="D12" i="44"/>
  <c r="F12" i="44" s="1"/>
  <c r="C12" i="44"/>
  <c r="B12" i="44"/>
  <c r="E11" i="44"/>
  <c r="D11" i="44"/>
  <c r="F11" i="44" s="1"/>
  <c r="C11" i="44"/>
  <c r="B11" i="44"/>
  <c r="E10" i="44"/>
  <c r="D10" i="44"/>
  <c r="F10" i="44" s="1"/>
  <c r="C10" i="44"/>
  <c r="B10" i="44"/>
  <c r="E9" i="44"/>
  <c r="D9" i="44"/>
  <c r="F9" i="44" s="1"/>
  <c r="C9" i="44"/>
  <c r="B9" i="44"/>
  <c r="E8" i="44"/>
  <c r="D8" i="44"/>
  <c r="F8" i="44" s="1"/>
  <c r="C8" i="44"/>
  <c r="B8" i="44"/>
  <c r="E7" i="44"/>
  <c r="D7" i="44"/>
  <c r="F7" i="44" s="1"/>
  <c r="C7" i="44"/>
  <c r="B7" i="44"/>
  <c r="E6" i="44"/>
  <c r="D6" i="44"/>
  <c r="F6" i="44" s="1"/>
  <c r="C6" i="44"/>
  <c r="B6" i="44"/>
  <c r="E5" i="44"/>
  <c r="D5" i="44"/>
  <c r="F5" i="44" s="1"/>
  <c r="C5" i="44"/>
  <c r="B5" i="44"/>
  <c r="E4" i="44"/>
  <c r="D4" i="44"/>
  <c r="F4" i="44" s="1"/>
  <c r="C4" i="44"/>
  <c r="B4" i="44"/>
  <c r="E3" i="44"/>
  <c r="D3" i="44"/>
  <c r="F3" i="44" s="1"/>
  <c r="C3" i="44"/>
  <c r="B3" i="44"/>
  <c r="E2" i="44"/>
  <c r="D2" i="44"/>
  <c r="C2" i="44"/>
  <c r="B2" i="44"/>
  <c r="E15" i="43"/>
  <c r="D15" i="43"/>
  <c r="F15" i="43" s="1"/>
  <c r="C15" i="43"/>
  <c r="B15" i="43"/>
  <c r="E14" i="43"/>
  <c r="D14" i="43"/>
  <c r="F14" i="43" s="1"/>
  <c r="C14" i="43"/>
  <c r="B14" i="43"/>
  <c r="E13" i="43"/>
  <c r="D13" i="43"/>
  <c r="F13" i="43" s="1"/>
  <c r="C13" i="43"/>
  <c r="B13" i="43"/>
  <c r="E12" i="43"/>
  <c r="D12" i="43"/>
  <c r="F12" i="43" s="1"/>
  <c r="C12" i="43"/>
  <c r="B12" i="43"/>
  <c r="E11" i="43"/>
  <c r="D11" i="43"/>
  <c r="F11" i="43" s="1"/>
  <c r="C11" i="43"/>
  <c r="B11" i="43"/>
  <c r="E10" i="43"/>
  <c r="D10" i="43"/>
  <c r="F10" i="43" s="1"/>
  <c r="C10" i="43"/>
  <c r="B10" i="43"/>
  <c r="E9" i="43"/>
  <c r="D9" i="43"/>
  <c r="F9" i="43" s="1"/>
  <c r="C9" i="43"/>
  <c r="B9" i="43"/>
  <c r="E8" i="43"/>
  <c r="D8" i="43"/>
  <c r="F8" i="43" s="1"/>
  <c r="C8" i="43"/>
  <c r="B8" i="43"/>
  <c r="E7" i="43"/>
  <c r="D7" i="43"/>
  <c r="F7" i="43" s="1"/>
  <c r="C7" i="43"/>
  <c r="B7" i="43"/>
  <c r="E6" i="43"/>
  <c r="D6" i="43"/>
  <c r="F6" i="43" s="1"/>
  <c r="C6" i="43"/>
  <c r="B6" i="43"/>
  <c r="E5" i="43"/>
  <c r="D5" i="43"/>
  <c r="F5" i="43" s="1"/>
  <c r="C5" i="43"/>
  <c r="B5" i="43"/>
  <c r="E4" i="43"/>
  <c r="D4" i="43"/>
  <c r="F4" i="43" s="1"/>
  <c r="C4" i="43"/>
  <c r="B4" i="43"/>
  <c r="E3" i="43"/>
  <c r="D3" i="43"/>
  <c r="F3" i="43" s="1"/>
  <c r="C3" i="43"/>
  <c r="B3" i="43"/>
  <c r="E2" i="43"/>
  <c r="D2" i="43"/>
  <c r="F2" i="43" s="1"/>
  <c r="C2" i="43"/>
  <c r="B2" i="43"/>
  <c r="E15" i="42"/>
  <c r="D15" i="42"/>
  <c r="F15" i="42" s="1"/>
  <c r="C15" i="42"/>
  <c r="B15" i="42"/>
  <c r="E14" i="42"/>
  <c r="D14" i="42"/>
  <c r="F14" i="42" s="1"/>
  <c r="C14" i="42"/>
  <c r="B14" i="42"/>
  <c r="E13" i="42"/>
  <c r="D13" i="42"/>
  <c r="F13" i="42" s="1"/>
  <c r="C13" i="42"/>
  <c r="B13" i="42"/>
  <c r="E12" i="42"/>
  <c r="D12" i="42"/>
  <c r="F12" i="42" s="1"/>
  <c r="C12" i="42"/>
  <c r="B12" i="42"/>
  <c r="E11" i="42"/>
  <c r="D11" i="42"/>
  <c r="F11" i="42" s="1"/>
  <c r="C11" i="42"/>
  <c r="B11" i="42"/>
  <c r="E10" i="42"/>
  <c r="D10" i="42"/>
  <c r="F10" i="42" s="1"/>
  <c r="C10" i="42"/>
  <c r="B10" i="42"/>
  <c r="E9" i="42"/>
  <c r="D9" i="42"/>
  <c r="F9" i="42" s="1"/>
  <c r="C9" i="42"/>
  <c r="B9" i="42"/>
  <c r="E8" i="42"/>
  <c r="D8" i="42"/>
  <c r="F8" i="42" s="1"/>
  <c r="C8" i="42"/>
  <c r="B8" i="42"/>
  <c r="E7" i="42"/>
  <c r="D7" i="42"/>
  <c r="F7" i="42" s="1"/>
  <c r="C7" i="42"/>
  <c r="B7" i="42"/>
  <c r="E6" i="42"/>
  <c r="D6" i="42"/>
  <c r="F6" i="42" s="1"/>
  <c r="C6" i="42"/>
  <c r="B6" i="42"/>
  <c r="E5" i="42"/>
  <c r="D5" i="42"/>
  <c r="F5" i="42" s="1"/>
  <c r="C5" i="42"/>
  <c r="B5" i="42"/>
  <c r="E4" i="42"/>
  <c r="D4" i="42"/>
  <c r="F4" i="42" s="1"/>
  <c r="C4" i="42"/>
  <c r="B4" i="42"/>
  <c r="E3" i="42"/>
  <c r="D3" i="42"/>
  <c r="F3" i="42" s="1"/>
  <c r="C3" i="42"/>
  <c r="B3" i="42"/>
  <c r="E2" i="42"/>
  <c r="D2" i="42"/>
  <c r="C2" i="42"/>
  <c r="B2" i="42"/>
  <c r="E15" i="41"/>
  <c r="D15" i="41"/>
  <c r="F15" i="41" s="1"/>
  <c r="C15" i="41"/>
  <c r="B15" i="41"/>
  <c r="E14" i="41"/>
  <c r="D14" i="41"/>
  <c r="F14" i="41" s="1"/>
  <c r="C14" i="41"/>
  <c r="B14" i="41"/>
  <c r="E13" i="41"/>
  <c r="D13" i="41"/>
  <c r="F13" i="41" s="1"/>
  <c r="C13" i="41"/>
  <c r="B13" i="41"/>
  <c r="E12" i="41"/>
  <c r="D12" i="41"/>
  <c r="F12" i="41" s="1"/>
  <c r="C12" i="41"/>
  <c r="B12" i="41"/>
  <c r="E11" i="41"/>
  <c r="D11" i="41"/>
  <c r="F11" i="41" s="1"/>
  <c r="C11" i="41"/>
  <c r="B11" i="41"/>
  <c r="E10" i="41"/>
  <c r="D10" i="41"/>
  <c r="F10" i="41" s="1"/>
  <c r="C10" i="41"/>
  <c r="B10" i="41"/>
  <c r="E9" i="41"/>
  <c r="D9" i="41"/>
  <c r="F9" i="41" s="1"/>
  <c r="C9" i="41"/>
  <c r="B9" i="41"/>
  <c r="E8" i="41"/>
  <c r="D8" i="41"/>
  <c r="F8" i="41" s="1"/>
  <c r="C8" i="41"/>
  <c r="B8" i="41"/>
  <c r="E7" i="41"/>
  <c r="D7" i="41"/>
  <c r="F7" i="41" s="1"/>
  <c r="C7" i="41"/>
  <c r="B7" i="41"/>
  <c r="E6" i="41"/>
  <c r="D6" i="41"/>
  <c r="F6" i="41" s="1"/>
  <c r="C6" i="41"/>
  <c r="B6" i="41"/>
  <c r="E5" i="41"/>
  <c r="D5" i="41"/>
  <c r="F5" i="41" s="1"/>
  <c r="C5" i="41"/>
  <c r="B5" i="41"/>
  <c r="E4" i="41"/>
  <c r="D4" i="41"/>
  <c r="F4" i="41" s="1"/>
  <c r="C4" i="41"/>
  <c r="B4" i="41"/>
  <c r="E3" i="41"/>
  <c r="D3" i="41"/>
  <c r="F3" i="41" s="1"/>
  <c r="C3" i="41"/>
  <c r="B3" i="41"/>
  <c r="E2" i="41"/>
  <c r="D2" i="41"/>
  <c r="C2" i="41"/>
  <c r="B2" i="41"/>
  <c r="E15" i="40"/>
  <c r="D15" i="40"/>
  <c r="F15" i="40" s="1"/>
  <c r="C15" i="40"/>
  <c r="B15" i="40"/>
  <c r="E14" i="40"/>
  <c r="D14" i="40"/>
  <c r="F14" i="40" s="1"/>
  <c r="C14" i="40"/>
  <c r="B14" i="40"/>
  <c r="E13" i="40"/>
  <c r="D13" i="40"/>
  <c r="F13" i="40" s="1"/>
  <c r="C13" i="40"/>
  <c r="B13" i="40"/>
  <c r="E12" i="40"/>
  <c r="D12" i="40"/>
  <c r="F12" i="40" s="1"/>
  <c r="C12" i="40"/>
  <c r="B12" i="40"/>
  <c r="E11" i="40"/>
  <c r="D11" i="40"/>
  <c r="F11" i="40" s="1"/>
  <c r="C11" i="40"/>
  <c r="B11" i="40"/>
  <c r="E10" i="40"/>
  <c r="D10" i="40"/>
  <c r="F10" i="40" s="1"/>
  <c r="C10" i="40"/>
  <c r="B10" i="40"/>
  <c r="E9" i="40"/>
  <c r="D9" i="40"/>
  <c r="F9" i="40" s="1"/>
  <c r="C9" i="40"/>
  <c r="B9" i="40"/>
  <c r="E8" i="40"/>
  <c r="D8" i="40"/>
  <c r="F8" i="40" s="1"/>
  <c r="C8" i="40"/>
  <c r="B8" i="40"/>
  <c r="E7" i="40"/>
  <c r="D7" i="40"/>
  <c r="F7" i="40" s="1"/>
  <c r="C7" i="40"/>
  <c r="B7" i="40"/>
  <c r="E6" i="40"/>
  <c r="D6" i="40"/>
  <c r="F6" i="40" s="1"/>
  <c r="C6" i="40"/>
  <c r="B6" i="40"/>
  <c r="E5" i="40"/>
  <c r="D5" i="40"/>
  <c r="F5" i="40" s="1"/>
  <c r="C5" i="40"/>
  <c r="B5" i="40"/>
  <c r="E4" i="40"/>
  <c r="D4" i="40"/>
  <c r="F4" i="40" s="1"/>
  <c r="C4" i="40"/>
  <c r="B4" i="40"/>
  <c r="E3" i="40"/>
  <c r="D3" i="40"/>
  <c r="F3" i="40" s="1"/>
  <c r="C3" i="40"/>
  <c r="B3" i="40"/>
  <c r="E2" i="40"/>
  <c r="D2" i="40"/>
  <c r="F2" i="40" s="1"/>
  <c r="C2" i="40"/>
  <c r="B2" i="40"/>
  <c r="E15" i="39"/>
  <c r="D15" i="39"/>
  <c r="F15" i="39" s="1"/>
  <c r="C15" i="39"/>
  <c r="B15" i="39"/>
  <c r="E14" i="39"/>
  <c r="D14" i="39"/>
  <c r="F14" i="39" s="1"/>
  <c r="C14" i="39"/>
  <c r="B14" i="39"/>
  <c r="E13" i="39"/>
  <c r="D13" i="39"/>
  <c r="F13" i="39" s="1"/>
  <c r="C13" i="39"/>
  <c r="B13" i="39"/>
  <c r="E12" i="39"/>
  <c r="D12" i="39"/>
  <c r="F12" i="39" s="1"/>
  <c r="C12" i="39"/>
  <c r="B12" i="39"/>
  <c r="E11" i="39"/>
  <c r="D11" i="39"/>
  <c r="F11" i="39" s="1"/>
  <c r="C11" i="39"/>
  <c r="B11" i="39"/>
  <c r="E10" i="39"/>
  <c r="D10" i="39"/>
  <c r="F10" i="39" s="1"/>
  <c r="C10" i="39"/>
  <c r="B10" i="39"/>
  <c r="E9" i="39"/>
  <c r="D9" i="39"/>
  <c r="F9" i="39" s="1"/>
  <c r="C9" i="39"/>
  <c r="B9" i="39"/>
  <c r="E8" i="39"/>
  <c r="D8" i="39"/>
  <c r="F8" i="39" s="1"/>
  <c r="C8" i="39"/>
  <c r="B8" i="39"/>
  <c r="E7" i="39"/>
  <c r="D7" i="39"/>
  <c r="F7" i="39" s="1"/>
  <c r="C7" i="39"/>
  <c r="B7" i="39"/>
  <c r="E6" i="39"/>
  <c r="D6" i="39"/>
  <c r="F6" i="39" s="1"/>
  <c r="C6" i="39"/>
  <c r="B6" i="39"/>
  <c r="E5" i="39"/>
  <c r="D5" i="39"/>
  <c r="F5" i="39" s="1"/>
  <c r="C5" i="39"/>
  <c r="B5" i="39"/>
  <c r="E4" i="39"/>
  <c r="D4" i="39"/>
  <c r="F4" i="39" s="1"/>
  <c r="C4" i="39"/>
  <c r="B4" i="39"/>
  <c r="E3" i="39"/>
  <c r="D3" i="39"/>
  <c r="F3" i="39" s="1"/>
  <c r="C3" i="39"/>
  <c r="B3" i="39"/>
  <c r="E2" i="39"/>
  <c r="D2" i="39"/>
  <c r="F2" i="39" s="1"/>
  <c r="C2" i="39"/>
  <c r="B2" i="39"/>
  <c r="E15" i="38"/>
  <c r="D15" i="38"/>
  <c r="F15" i="38" s="1"/>
  <c r="C15" i="38"/>
  <c r="B15" i="38"/>
  <c r="E14" i="38"/>
  <c r="D14" i="38"/>
  <c r="F14" i="38" s="1"/>
  <c r="C14" i="38"/>
  <c r="B14" i="38"/>
  <c r="E13" i="38"/>
  <c r="D13" i="38"/>
  <c r="F13" i="38" s="1"/>
  <c r="C13" i="38"/>
  <c r="B13" i="38"/>
  <c r="E12" i="38"/>
  <c r="D12" i="38"/>
  <c r="F12" i="38" s="1"/>
  <c r="C12" i="38"/>
  <c r="B12" i="38"/>
  <c r="E11" i="38"/>
  <c r="D11" i="38"/>
  <c r="F11" i="38" s="1"/>
  <c r="C11" i="38"/>
  <c r="B11" i="38"/>
  <c r="E10" i="38"/>
  <c r="D10" i="38"/>
  <c r="F10" i="38" s="1"/>
  <c r="C10" i="38"/>
  <c r="B10" i="38"/>
  <c r="E9" i="38"/>
  <c r="D9" i="38"/>
  <c r="F9" i="38" s="1"/>
  <c r="C9" i="38"/>
  <c r="B9" i="38"/>
  <c r="E8" i="38"/>
  <c r="D8" i="38"/>
  <c r="F8" i="38" s="1"/>
  <c r="C8" i="38"/>
  <c r="B8" i="38"/>
  <c r="E7" i="38"/>
  <c r="D7" i="38"/>
  <c r="F7" i="38" s="1"/>
  <c r="C7" i="38"/>
  <c r="B7" i="38"/>
  <c r="E6" i="38"/>
  <c r="D6" i="38"/>
  <c r="F6" i="38" s="1"/>
  <c r="C6" i="38"/>
  <c r="B6" i="38"/>
  <c r="E5" i="38"/>
  <c r="D5" i="38"/>
  <c r="F5" i="38" s="1"/>
  <c r="C5" i="38"/>
  <c r="B5" i="38"/>
  <c r="E4" i="38"/>
  <c r="D4" i="38"/>
  <c r="F4" i="38" s="1"/>
  <c r="C4" i="38"/>
  <c r="B4" i="38"/>
  <c r="E3" i="38"/>
  <c r="D3" i="38"/>
  <c r="F3" i="38" s="1"/>
  <c r="C3" i="38"/>
  <c r="B3" i="38"/>
  <c r="E2" i="38"/>
  <c r="D2" i="38"/>
  <c r="C2" i="38"/>
  <c r="B2" i="38"/>
  <c r="E15" i="37"/>
  <c r="D15" i="37"/>
  <c r="F15" i="37" s="1"/>
  <c r="C15" i="37"/>
  <c r="B15" i="37"/>
  <c r="E14" i="37"/>
  <c r="D14" i="37"/>
  <c r="F14" i="37" s="1"/>
  <c r="C14" i="37"/>
  <c r="B14" i="37"/>
  <c r="E13" i="37"/>
  <c r="D13" i="37"/>
  <c r="F13" i="37" s="1"/>
  <c r="C13" i="37"/>
  <c r="B13" i="37"/>
  <c r="E12" i="37"/>
  <c r="D12" i="37"/>
  <c r="F12" i="37" s="1"/>
  <c r="C12" i="37"/>
  <c r="B12" i="37"/>
  <c r="E11" i="37"/>
  <c r="D11" i="37"/>
  <c r="F11" i="37" s="1"/>
  <c r="C11" i="37"/>
  <c r="B11" i="37"/>
  <c r="E10" i="37"/>
  <c r="D10" i="37"/>
  <c r="F10" i="37" s="1"/>
  <c r="C10" i="37"/>
  <c r="B10" i="37"/>
  <c r="E9" i="37"/>
  <c r="D9" i="37"/>
  <c r="F9" i="37" s="1"/>
  <c r="C9" i="37"/>
  <c r="B9" i="37"/>
  <c r="E8" i="37"/>
  <c r="D8" i="37"/>
  <c r="F8" i="37" s="1"/>
  <c r="C8" i="37"/>
  <c r="B8" i="37"/>
  <c r="E7" i="37"/>
  <c r="D7" i="37"/>
  <c r="F7" i="37" s="1"/>
  <c r="C7" i="37"/>
  <c r="B7" i="37"/>
  <c r="E6" i="37"/>
  <c r="D6" i="37"/>
  <c r="F6" i="37" s="1"/>
  <c r="C6" i="37"/>
  <c r="B6" i="37"/>
  <c r="E5" i="37"/>
  <c r="D5" i="37"/>
  <c r="F5" i="37" s="1"/>
  <c r="C5" i="37"/>
  <c r="B5" i="37"/>
  <c r="E4" i="37"/>
  <c r="D4" i="37"/>
  <c r="F4" i="37" s="1"/>
  <c r="C4" i="37"/>
  <c r="B4" i="37"/>
  <c r="E3" i="37"/>
  <c r="D3" i="37"/>
  <c r="F3" i="37" s="1"/>
  <c r="C3" i="37"/>
  <c r="B3" i="37"/>
  <c r="E2" i="37"/>
  <c r="D2" i="37"/>
  <c r="C2" i="37"/>
  <c r="B2" i="37"/>
  <c r="E14" i="36"/>
  <c r="C14" i="36"/>
  <c r="B14" i="36"/>
  <c r="E13" i="36"/>
  <c r="D13" i="36"/>
  <c r="F13" i="36" s="1"/>
  <c r="C13" i="36"/>
  <c r="B13" i="36"/>
  <c r="E12" i="36"/>
  <c r="D12" i="36"/>
  <c r="F12" i="36" s="1"/>
  <c r="C12" i="36"/>
  <c r="B12" i="36"/>
  <c r="E11" i="36"/>
  <c r="C11" i="36"/>
  <c r="B11" i="36"/>
  <c r="E10" i="36"/>
  <c r="D10" i="36"/>
  <c r="F10" i="36" s="1"/>
  <c r="C10" i="36"/>
  <c r="B10" i="36"/>
  <c r="E9" i="36"/>
  <c r="D9" i="36"/>
  <c r="F9" i="36" s="1"/>
  <c r="C9" i="36"/>
  <c r="B9" i="36"/>
  <c r="E8" i="36"/>
  <c r="C8" i="36"/>
  <c r="B8" i="36"/>
  <c r="E7" i="36"/>
  <c r="D7" i="36"/>
  <c r="F7" i="36" s="1"/>
  <c r="C7" i="36"/>
  <c r="B7" i="36"/>
  <c r="E6" i="36"/>
  <c r="D6" i="36"/>
  <c r="F6" i="36" s="1"/>
  <c r="C6" i="36"/>
  <c r="B6" i="36"/>
  <c r="E5" i="36"/>
  <c r="D5" i="36"/>
  <c r="F5" i="36" s="1"/>
  <c r="C5" i="36"/>
  <c r="B5" i="36"/>
  <c r="E4" i="36"/>
  <c r="D4" i="36"/>
  <c r="F4" i="36" s="1"/>
  <c r="C4" i="36"/>
  <c r="B4" i="36"/>
  <c r="E3" i="36"/>
  <c r="D3" i="36"/>
  <c r="F3" i="36" s="1"/>
  <c r="C3" i="36"/>
  <c r="B3" i="36"/>
  <c r="E2" i="36"/>
  <c r="D2" i="36"/>
  <c r="F2" i="36" s="1"/>
  <c r="C2" i="36"/>
  <c r="B2" i="36"/>
  <c r="D3" i="31"/>
  <c r="F3" i="31" s="1"/>
  <c r="D4" i="31"/>
  <c r="F4" i="31" s="1"/>
  <c r="D5" i="31"/>
  <c r="F5" i="31" s="1"/>
  <c r="D6" i="31"/>
  <c r="F6" i="31" s="1"/>
  <c r="D7" i="31"/>
  <c r="F7" i="31" s="1"/>
  <c r="D8" i="31"/>
  <c r="F8" i="31" s="1"/>
  <c r="D9" i="31"/>
  <c r="F9" i="31" s="1"/>
  <c r="D10" i="31"/>
  <c r="F10" i="31" s="1"/>
  <c r="D11" i="31"/>
  <c r="F11" i="31" s="1"/>
  <c r="D12" i="31"/>
  <c r="F12" i="31" s="1"/>
  <c r="D13" i="31"/>
  <c r="F13" i="31" s="1"/>
  <c r="D14" i="31"/>
  <c r="F14" i="31" s="1"/>
  <c r="D15" i="31"/>
  <c r="F15" i="31" s="1"/>
  <c r="D16" i="31"/>
  <c r="F16" i="31" s="1"/>
  <c r="D17" i="31"/>
  <c r="F17" i="31" s="1"/>
  <c r="D18" i="31"/>
  <c r="F18" i="31" s="1"/>
  <c r="D19" i="31"/>
  <c r="F19" i="31" s="1"/>
  <c r="D2" i="31"/>
  <c r="F2" i="31" s="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" i="31"/>
  <c r="D3" i="33"/>
  <c r="F3" i="33" s="1"/>
  <c r="D4" i="33"/>
  <c r="F4" i="33" s="1"/>
  <c r="D5" i="33"/>
  <c r="F5" i="33" s="1"/>
  <c r="D6" i="33"/>
  <c r="F6" i="33" s="1"/>
  <c r="D7" i="33"/>
  <c r="F7" i="33" s="1"/>
  <c r="D8" i="33"/>
  <c r="F8" i="33" s="1"/>
  <c r="D9" i="33"/>
  <c r="F9" i="33" s="1"/>
  <c r="D10" i="33"/>
  <c r="F10" i="33" s="1"/>
  <c r="D11" i="33"/>
  <c r="F11" i="33" s="1"/>
  <c r="D12" i="33"/>
  <c r="F12" i="33" s="1"/>
  <c r="D13" i="33"/>
  <c r="F13" i="33" s="1"/>
  <c r="D14" i="33"/>
  <c r="F14" i="33" s="1"/>
  <c r="D2" i="33"/>
  <c r="F2" i="33" s="1"/>
  <c r="B3" i="33"/>
  <c r="C3" i="33"/>
  <c r="E3" i="33"/>
  <c r="B4" i="33"/>
  <c r="C4" i="33"/>
  <c r="E4" i="33"/>
  <c r="B5" i="33"/>
  <c r="C5" i="33"/>
  <c r="E5" i="33"/>
  <c r="B6" i="33"/>
  <c r="C6" i="33"/>
  <c r="E6" i="33"/>
  <c r="B7" i="33"/>
  <c r="C7" i="33"/>
  <c r="E7" i="33"/>
  <c r="B8" i="33"/>
  <c r="C8" i="33"/>
  <c r="E8" i="33"/>
  <c r="B9" i="33"/>
  <c r="C9" i="33"/>
  <c r="E9" i="33"/>
  <c r="B10" i="33"/>
  <c r="C10" i="33"/>
  <c r="E10" i="33"/>
  <c r="B11" i="33"/>
  <c r="C11" i="33"/>
  <c r="E11" i="33"/>
  <c r="B12" i="33"/>
  <c r="C12" i="33"/>
  <c r="E12" i="33"/>
  <c r="B13" i="33"/>
  <c r="C13" i="33"/>
  <c r="E13" i="33"/>
  <c r="B14" i="33"/>
  <c r="C14" i="33"/>
  <c r="E14" i="33"/>
  <c r="C2" i="33"/>
  <c r="B3" i="32"/>
  <c r="C3" i="32"/>
  <c r="D3" i="32"/>
  <c r="F3" i="32" s="1"/>
  <c r="E3" i="32"/>
  <c r="B4" i="32"/>
  <c r="C4" i="32"/>
  <c r="D4" i="32"/>
  <c r="F4" i="32" s="1"/>
  <c r="E4" i="32"/>
  <c r="B5" i="32"/>
  <c r="C5" i="32"/>
  <c r="D5" i="32"/>
  <c r="F5" i="32" s="1"/>
  <c r="E5" i="32"/>
  <c r="B6" i="32"/>
  <c r="C6" i="32"/>
  <c r="D6" i="32"/>
  <c r="F6" i="32" s="1"/>
  <c r="E6" i="32"/>
  <c r="B7" i="32"/>
  <c r="C7" i="32"/>
  <c r="D7" i="32"/>
  <c r="F7" i="32" s="1"/>
  <c r="E7" i="32"/>
  <c r="B8" i="32"/>
  <c r="C8" i="32"/>
  <c r="D8" i="32"/>
  <c r="F8" i="32" s="1"/>
  <c r="E8" i="32"/>
  <c r="B9" i="32"/>
  <c r="C9" i="32"/>
  <c r="D9" i="32"/>
  <c r="F9" i="32" s="1"/>
  <c r="E9" i="32"/>
  <c r="B10" i="32"/>
  <c r="C10" i="32"/>
  <c r="D10" i="32"/>
  <c r="F10" i="32" s="1"/>
  <c r="E10" i="32"/>
  <c r="B11" i="32"/>
  <c r="C11" i="32"/>
  <c r="D11" i="32"/>
  <c r="F11" i="32" s="1"/>
  <c r="E11" i="32"/>
  <c r="B12" i="32"/>
  <c r="C12" i="32"/>
  <c r="D12" i="32"/>
  <c r="F12" i="32" s="1"/>
  <c r="E12" i="32"/>
  <c r="B13" i="32"/>
  <c r="C13" i="32"/>
  <c r="D13" i="32"/>
  <c r="F13" i="32" s="1"/>
  <c r="E13" i="32"/>
  <c r="B14" i="32"/>
  <c r="C14" i="32"/>
  <c r="D14" i="32"/>
  <c r="F14" i="32" s="1"/>
  <c r="E14" i="32"/>
  <c r="D2" i="32"/>
  <c r="F2" i="32" s="1"/>
  <c r="C2" i="32"/>
  <c r="B3" i="31"/>
  <c r="E3" i="31"/>
  <c r="B4" i="31"/>
  <c r="E4" i="31"/>
  <c r="B5" i="31"/>
  <c r="E5" i="31"/>
  <c r="B6" i="31"/>
  <c r="E6" i="31"/>
  <c r="B7" i="31"/>
  <c r="E7" i="31"/>
  <c r="B8" i="31"/>
  <c r="E8" i="31"/>
  <c r="B9" i="31"/>
  <c r="E9" i="31"/>
  <c r="B10" i="31"/>
  <c r="E10" i="31"/>
  <c r="B11" i="31"/>
  <c r="E11" i="31"/>
  <c r="B12" i="31"/>
  <c r="E12" i="31"/>
  <c r="B13" i="31"/>
  <c r="E13" i="31"/>
  <c r="B14" i="31"/>
  <c r="E14" i="31"/>
  <c r="B15" i="31"/>
  <c r="E15" i="31"/>
  <c r="B16" i="31"/>
  <c r="E16" i="31"/>
  <c r="B17" i="31"/>
  <c r="E17" i="31"/>
  <c r="B18" i="31"/>
  <c r="E18" i="31"/>
  <c r="B19" i="31"/>
  <c r="E19" i="31"/>
  <c r="B17" i="30"/>
  <c r="C17" i="30"/>
  <c r="D17" i="30"/>
  <c r="F17" i="30" s="1"/>
  <c r="E17" i="30"/>
  <c r="B18" i="30"/>
  <c r="C18" i="30"/>
  <c r="D18" i="30"/>
  <c r="F18" i="30" s="1"/>
  <c r="E18" i="30"/>
  <c r="B19" i="30"/>
  <c r="C19" i="30"/>
  <c r="D19" i="30"/>
  <c r="F19" i="30" s="1"/>
  <c r="E19" i="30"/>
  <c r="B20" i="30"/>
  <c r="C20" i="30"/>
  <c r="D20" i="30"/>
  <c r="F20" i="30" s="1"/>
  <c r="E20" i="30"/>
  <c r="B21" i="30"/>
  <c r="C21" i="30"/>
  <c r="D21" i="30"/>
  <c r="F21" i="30" s="1"/>
  <c r="E21" i="30"/>
  <c r="B22" i="30"/>
  <c r="C22" i="30"/>
  <c r="D22" i="30"/>
  <c r="F22" i="30" s="1"/>
  <c r="E22" i="30"/>
  <c r="B3" i="30"/>
  <c r="C3" i="30"/>
  <c r="D3" i="30"/>
  <c r="F3" i="30" s="1"/>
  <c r="E3" i="30"/>
  <c r="B4" i="30"/>
  <c r="C4" i="30"/>
  <c r="D4" i="30"/>
  <c r="F4" i="30" s="1"/>
  <c r="E4" i="30"/>
  <c r="B5" i="30"/>
  <c r="C5" i="30"/>
  <c r="D5" i="30"/>
  <c r="F5" i="30" s="1"/>
  <c r="E5" i="30"/>
  <c r="B6" i="30"/>
  <c r="C6" i="30"/>
  <c r="D6" i="30"/>
  <c r="F6" i="30" s="1"/>
  <c r="E6" i="30"/>
  <c r="B7" i="30"/>
  <c r="C7" i="30"/>
  <c r="D7" i="30"/>
  <c r="F7" i="30" s="1"/>
  <c r="E7" i="30"/>
  <c r="B8" i="30"/>
  <c r="C8" i="30"/>
  <c r="D8" i="30"/>
  <c r="F8" i="30" s="1"/>
  <c r="E8" i="30"/>
  <c r="B9" i="30"/>
  <c r="C9" i="30"/>
  <c r="D9" i="30"/>
  <c r="F9" i="30" s="1"/>
  <c r="E9" i="30"/>
  <c r="B10" i="30"/>
  <c r="C10" i="30"/>
  <c r="D10" i="30"/>
  <c r="F10" i="30" s="1"/>
  <c r="E10" i="30"/>
  <c r="B11" i="30"/>
  <c r="C11" i="30"/>
  <c r="D11" i="30"/>
  <c r="F11" i="30" s="1"/>
  <c r="E11" i="30"/>
  <c r="B12" i="30"/>
  <c r="C12" i="30"/>
  <c r="D12" i="30"/>
  <c r="F12" i="30" s="1"/>
  <c r="E12" i="30"/>
  <c r="B13" i="30"/>
  <c r="C13" i="30"/>
  <c r="D13" i="30"/>
  <c r="F13" i="30" s="1"/>
  <c r="E13" i="30"/>
  <c r="B14" i="30"/>
  <c r="C14" i="30"/>
  <c r="D14" i="30"/>
  <c r="F14" i="30" s="1"/>
  <c r="E14" i="30"/>
  <c r="B15" i="30"/>
  <c r="C15" i="30"/>
  <c r="D15" i="30"/>
  <c r="F15" i="30" s="1"/>
  <c r="E15" i="30"/>
  <c r="B16" i="30"/>
  <c r="C16" i="30"/>
  <c r="D16" i="30"/>
  <c r="F16" i="30" s="1"/>
  <c r="E16" i="30"/>
  <c r="D2" i="30"/>
  <c r="F2" i="30" s="1"/>
  <c r="C2" i="30"/>
  <c r="B3" i="28"/>
  <c r="C3" i="28"/>
  <c r="D3" i="28"/>
  <c r="F3" i="28" s="1"/>
  <c r="E3" i="28"/>
  <c r="B4" i="28"/>
  <c r="C4" i="28"/>
  <c r="D4" i="28"/>
  <c r="F4" i="28" s="1"/>
  <c r="E4" i="28"/>
  <c r="B5" i="28"/>
  <c r="C5" i="28"/>
  <c r="D5" i="28"/>
  <c r="F5" i="28" s="1"/>
  <c r="E5" i="28"/>
  <c r="B6" i="28"/>
  <c r="C6" i="28"/>
  <c r="D6" i="28"/>
  <c r="F6" i="28" s="1"/>
  <c r="E6" i="28"/>
  <c r="B7" i="28"/>
  <c r="C7" i="28"/>
  <c r="D7" i="28"/>
  <c r="F7" i="28" s="1"/>
  <c r="E7" i="28"/>
  <c r="B8" i="28"/>
  <c r="C8" i="28"/>
  <c r="D8" i="28"/>
  <c r="F8" i="28" s="1"/>
  <c r="E8" i="28"/>
  <c r="B9" i="28"/>
  <c r="C9" i="28"/>
  <c r="D9" i="28"/>
  <c r="F9" i="28" s="1"/>
  <c r="E9" i="28"/>
  <c r="B10" i="28"/>
  <c r="C10" i="28"/>
  <c r="D10" i="28"/>
  <c r="F10" i="28" s="1"/>
  <c r="E10" i="28"/>
  <c r="B11" i="28"/>
  <c r="C11" i="28"/>
  <c r="D11" i="28"/>
  <c r="F11" i="28" s="1"/>
  <c r="E11" i="28"/>
  <c r="B12" i="28"/>
  <c r="C12" i="28"/>
  <c r="D12" i="28"/>
  <c r="F12" i="28" s="1"/>
  <c r="E12" i="28"/>
  <c r="B13" i="28"/>
  <c r="C13" i="28"/>
  <c r="D13" i="28"/>
  <c r="F13" i="28" s="1"/>
  <c r="E13" i="28"/>
  <c r="B14" i="28"/>
  <c r="C14" i="28"/>
  <c r="D14" i="28"/>
  <c r="F14" i="28" s="1"/>
  <c r="E14" i="28"/>
  <c r="B15" i="28"/>
  <c r="C15" i="28"/>
  <c r="D15" i="28"/>
  <c r="F15" i="28" s="1"/>
  <c r="E15" i="28"/>
  <c r="B16" i="28"/>
  <c r="C16" i="28"/>
  <c r="D16" i="28"/>
  <c r="F16" i="28" s="1"/>
  <c r="E16" i="28"/>
  <c r="D2" i="28"/>
  <c r="F2" i="28" s="1"/>
  <c r="C2" i="28"/>
  <c r="B3" i="27"/>
  <c r="C3" i="27"/>
  <c r="D3" i="27"/>
  <c r="F3" i="27" s="1"/>
  <c r="E3" i="27"/>
  <c r="B4" i="27"/>
  <c r="C4" i="27"/>
  <c r="D4" i="27"/>
  <c r="F4" i="27" s="1"/>
  <c r="E4" i="27"/>
  <c r="B5" i="27"/>
  <c r="C5" i="27"/>
  <c r="D5" i="27"/>
  <c r="F5" i="27" s="1"/>
  <c r="E5" i="27"/>
  <c r="B6" i="27"/>
  <c r="C6" i="27"/>
  <c r="D6" i="27"/>
  <c r="F6" i="27" s="1"/>
  <c r="E6" i="27"/>
  <c r="B7" i="27"/>
  <c r="C7" i="27"/>
  <c r="D7" i="27"/>
  <c r="F7" i="27" s="1"/>
  <c r="E7" i="27"/>
  <c r="B8" i="27"/>
  <c r="C8" i="27"/>
  <c r="D8" i="27"/>
  <c r="F8" i="27" s="1"/>
  <c r="E8" i="27"/>
  <c r="B9" i="27"/>
  <c r="C9" i="27"/>
  <c r="D9" i="27"/>
  <c r="F9" i="27" s="1"/>
  <c r="E9" i="27"/>
  <c r="B10" i="27"/>
  <c r="C10" i="27"/>
  <c r="D10" i="27"/>
  <c r="F10" i="27" s="1"/>
  <c r="E10" i="27"/>
  <c r="B11" i="27"/>
  <c r="C11" i="27"/>
  <c r="D11" i="27"/>
  <c r="F11" i="27" s="1"/>
  <c r="E11" i="27"/>
  <c r="B12" i="27"/>
  <c r="C12" i="27"/>
  <c r="D12" i="27"/>
  <c r="F12" i="27" s="1"/>
  <c r="E12" i="27"/>
  <c r="B13" i="27"/>
  <c r="C13" i="27"/>
  <c r="D13" i="27"/>
  <c r="F13" i="27" s="1"/>
  <c r="E13" i="27"/>
  <c r="B14" i="27"/>
  <c r="C14" i="27"/>
  <c r="D14" i="27"/>
  <c r="F14" i="27" s="1"/>
  <c r="E14" i="27"/>
  <c r="D2" i="27"/>
  <c r="F2" i="27" s="1"/>
  <c r="C2" i="27"/>
  <c r="B3" i="26"/>
  <c r="C3" i="26"/>
  <c r="D3" i="26"/>
  <c r="F3" i="26" s="1"/>
  <c r="E3" i="26"/>
  <c r="B4" i="26"/>
  <c r="C4" i="26"/>
  <c r="D4" i="26"/>
  <c r="F4" i="26" s="1"/>
  <c r="E4" i="26"/>
  <c r="B5" i="26"/>
  <c r="C5" i="26"/>
  <c r="D5" i="26"/>
  <c r="F5" i="26" s="1"/>
  <c r="E5" i="26"/>
  <c r="B6" i="26"/>
  <c r="C6" i="26"/>
  <c r="D6" i="26"/>
  <c r="F6" i="26" s="1"/>
  <c r="E6" i="26"/>
  <c r="B7" i="26"/>
  <c r="C7" i="26"/>
  <c r="D7" i="26"/>
  <c r="F7" i="26" s="1"/>
  <c r="E7" i="26"/>
  <c r="B8" i="26"/>
  <c r="C8" i="26"/>
  <c r="D8" i="26"/>
  <c r="F8" i="26" s="1"/>
  <c r="E8" i="26"/>
  <c r="B9" i="26"/>
  <c r="C9" i="26"/>
  <c r="D9" i="26"/>
  <c r="F9" i="26" s="1"/>
  <c r="E9" i="26"/>
  <c r="B10" i="26"/>
  <c r="C10" i="26"/>
  <c r="D10" i="26"/>
  <c r="F10" i="26" s="1"/>
  <c r="E10" i="26"/>
  <c r="B11" i="26"/>
  <c r="C11" i="26"/>
  <c r="D11" i="26"/>
  <c r="F11" i="26" s="1"/>
  <c r="E11" i="26"/>
  <c r="B12" i="26"/>
  <c r="C12" i="26"/>
  <c r="D12" i="26"/>
  <c r="F12" i="26" s="1"/>
  <c r="E12" i="26"/>
  <c r="B13" i="26"/>
  <c r="C13" i="26"/>
  <c r="D13" i="26"/>
  <c r="F13" i="26" s="1"/>
  <c r="E13" i="26"/>
  <c r="B14" i="26"/>
  <c r="C14" i="26"/>
  <c r="D14" i="26"/>
  <c r="F14" i="26" s="1"/>
  <c r="E14" i="26"/>
  <c r="B15" i="26"/>
  <c r="C15" i="26"/>
  <c r="D15" i="26"/>
  <c r="F15" i="26" s="1"/>
  <c r="E15" i="26"/>
  <c r="B16" i="26"/>
  <c r="C16" i="26"/>
  <c r="D16" i="26"/>
  <c r="F16" i="26" s="1"/>
  <c r="E16" i="26"/>
  <c r="B17" i="26"/>
  <c r="C17" i="26"/>
  <c r="D17" i="26"/>
  <c r="F17" i="26" s="1"/>
  <c r="E17" i="26"/>
  <c r="B18" i="26"/>
  <c r="C18" i="26"/>
  <c r="D18" i="26"/>
  <c r="F18" i="26" s="1"/>
  <c r="E18" i="26"/>
  <c r="B19" i="26"/>
  <c r="C19" i="26"/>
  <c r="D19" i="26"/>
  <c r="F19" i="26" s="1"/>
  <c r="E19" i="26"/>
  <c r="D2" i="26"/>
  <c r="F2" i="26" s="1"/>
  <c r="C2" i="26"/>
  <c r="B3" i="25"/>
  <c r="C3" i="25"/>
  <c r="D3" i="25"/>
  <c r="F3" i="25" s="1"/>
  <c r="E3" i="25"/>
  <c r="B4" i="25"/>
  <c r="C4" i="25"/>
  <c r="D4" i="25"/>
  <c r="F4" i="25" s="1"/>
  <c r="E4" i="25"/>
  <c r="B5" i="25"/>
  <c r="C5" i="25"/>
  <c r="D5" i="25"/>
  <c r="F5" i="25" s="1"/>
  <c r="E5" i="25"/>
  <c r="B6" i="25"/>
  <c r="C6" i="25"/>
  <c r="D6" i="25"/>
  <c r="F6" i="25" s="1"/>
  <c r="E6" i="25"/>
  <c r="B7" i="25"/>
  <c r="C7" i="25"/>
  <c r="D7" i="25"/>
  <c r="F7" i="25" s="1"/>
  <c r="E7" i="25"/>
  <c r="B8" i="25"/>
  <c r="C8" i="25"/>
  <c r="D8" i="25"/>
  <c r="F8" i="25" s="1"/>
  <c r="E8" i="25"/>
  <c r="B9" i="25"/>
  <c r="C9" i="25"/>
  <c r="D9" i="25"/>
  <c r="F9" i="25" s="1"/>
  <c r="E9" i="25"/>
  <c r="B10" i="25"/>
  <c r="C10" i="25"/>
  <c r="D10" i="25"/>
  <c r="F10" i="25" s="1"/>
  <c r="E10" i="25"/>
  <c r="B11" i="25"/>
  <c r="C11" i="25"/>
  <c r="D11" i="25"/>
  <c r="F11" i="25" s="1"/>
  <c r="E11" i="25"/>
  <c r="B12" i="25"/>
  <c r="C12" i="25"/>
  <c r="D12" i="25"/>
  <c r="F12" i="25" s="1"/>
  <c r="E12" i="25"/>
  <c r="B13" i="25"/>
  <c r="C13" i="25"/>
  <c r="D13" i="25"/>
  <c r="F13" i="25" s="1"/>
  <c r="E13" i="25"/>
  <c r="B14" i="25"/>
  <c r="C14" i="25"/>
  <c r="D14" i="25"/>
  <c r="F14" i="25" s="1"/>
  <c r="E14" i="25"/>
  <c r="B15" i="25"/>
  <c r="C15" i="25"/>
  <c r="D15" i="25"/>
  <c r="F15" i="25" s="1"/>
  <c r="E15" i="25"/>
  <c r="B16" i="25"/>
  <c r="C16" i="25"/>
  <c r="D16" i="25"/>
  <c r="F16" i="25" s="1"/>
  <c r="E16" i="25"/>
  <c r="B17" i="25"/>
  <c r="C17" i="25"/>
  <c r="D17" i="25"/>
  <c r="F17" i="25" s="1"/>
  <c r="E17" i="25"/>
  <c r="D2" i="25"/>
  <c r="F2" i="25" s="1"/>
  <c r="C2" i="25"/>
  <c r="B3" i="24"/>
  <c r="C3" i="24"/>
  <c r="D3" i="24"/>
  <c r="F3" i="24" s="1"/>
  <c r="E3" i="24"/>
  <c r="B4" i="24"/>
  <c r="C4" i="24"/>
  <c r="D4" i="24"/>
  <c r="F4" i="24" s="1"/>
  <c r="E4" i="24"/>
  <c r="B5" i="24"/>
  <c r="C5" i="24"/>
  <c r="D5" i="24"/>
  <c r="F5" i="24" s="1"/>
  <c r="E5" i="24"/>
  <c r="B6" i="24"/>
  <c r="C6" i="24"/>
  <c r="D6" i="24"/>
  <c r="F6" i="24" s="1"/>
  <c r="E6" i="24"/>
  <c r="B7" i="24"/>
  <c r="C7" i="24"/>
  <c r="D7" i="24"/>
  <c r="F7" i="24" s="1"/>
  <c r="E7" i="24"/>
  <c r="B8" i="24"/>
  <c r="C8" i="24"/>
  <c r="D8" i="24"/>
  <c r="F8" i="24" s="1"/>
  <c r="E8" i="24"/>
  <c r="B9" i="24"/>
  <c r="C9" i="24"/>
  <c r="D9" i="24"/>
  <c r="F9" i="24" s="1"/>
  <c r="E9" i="24"/>
  <c r="B10" i="24"/>
  <c r="C10" i="24"/>
  <c r="D10" i="24"/>
  <c r="F10" i="24" s="1"/>
  <c r="E10" i="24"/>
  <c r="B11" i="24"/>
  <c r="C11" i="24"/>
  <c r="D11" i="24"/>
  <c r="F11" i="24" s="1"/>
  <c r="E11" i="24"/>
  <c r="B12" i="24"/>
  <c r="C12" i="24"/>
  <c r="D12" i="24"/>
  <c r="F12" i="24" s="1"/>
  <c r="E12" i="24"/>
  <c r="B13" i="24"/>
  <c r="C13" i="24"/>
  <c r="D13" i="24"/>
  <c r="F13" i="24" s="1"/>
  <c r="E13" i="24"/>
  <c r="F14" i="24"/>
  <c r="D2" i="24"/>
  <c r="C2" i="24"/>
  <c r="B3" i="23"/>
  <c r="C3" i="23"/>
  <c r="D3" i="23"/>
  <c r="F3" i="23" s="1"/>
  <c r="E3" i="23"/>
  <c r="B4" i="23"/>
  <c r="C4" i="23"/>
  <c r="D4" i="23"/>
  <c r="F4" i="23" s="1"/>
  <c r="E4" i="23"/>
  <c r="B5" i="23"/>
  <c r="C5" i="23"/>
  <c r="E5" i="23"/>
  <c r="B6" i="23"/>
  <c r="C6" i="23"/>
  <c r="E6" i="23"/>
  <c r="B7" i="23"/>
  <c r="C7" i="23"/>
  <c r="D7" i="23"/>
  <c r="F7" i="23" s="1"/>
  <c r="E7" i="23"/>
  <c r="B8" i="23"/>
  <c r="C8" i="23"/>
  <c r="D8" i="23"/>
  <c r="F8" i="23" s="1"/>
  <c r="E8" i="23"/>
  <c r="B9" i="23"/>
  <c r="C9" i="23"/>
  <c r="E9" i="23"/>
  <c r="B10" i="23"/>
  <c r="C10" i="23"/>
  <c r="D10" i="23"/>
  <c r="F10" i="23" s="1"/>
  <c r="E10" i="23"/>
  <c r="B11" i="23"/>
  <c r="C11" i="23"/>
  <c r="D11" i="23"/>
  <c r="F11" i="23" s="1"/>
  <c r="E11" i="23"/>
  <c r="B12" i="23"/>
  <c r="C12" i="23"/>
  <c r="E12" i="23"/>
  <c r="B13" i="23"/>
  <c r="C13" i="23"/>
  <c r="E13" i="23"/>
  <c r="B14" i="23"/>
  <c r="C14" i="23"/>
  <c r="D14" i="23"/>
  <c r="F14" i="23" s="1"/>
  <c r="E14" i="23"/>
  <c r="B15" i="23"/>
  <c r="C15" i="23"/>
  <c r="D15" i="23"/>
  <c r="F15" i="23" s="1"/>
  <c r="E15" i="23"/>
  <c r="B16" i="23"/>
  <c r="C16" i="23"/>
  <c r="D16" i="23"/>
  <c r="F16" i="23" s="1"/>
  <c r="E16" i="23"/>
  <c r="B17" i="23"/>
  <c r="C17" i="23"/>
  <c r="D17" i="23"/>
  <c r="F17" i="23" s="1"/>
  <c r="E17" i="23"/>
  <c r="B18" i="23"/>
  <c r="C18" i="23"/>
  <c r="D18" i="23"/>
  <c r="F18" i="23" s="1"/>
  <c r="E18" i="23"/>
  <c r="B19" i="23"/>
  <c r="C19" i="23"/>
  <c r="D19" i="23"/>
  <c r="F19" i="23" s="1"/>
  <c r="E19" i="23"/>
  <c r="B20" i="23"/>
  <c r="C20" i="23"/>
  <c r="D20" i="23"/>
  <c r="F20" i="23" s="1"/>
  <c r="E20" i="23"/>
  <c r="B21" i="23"/>
  <c r="C21" i="23"/>
  <c r="D21" i="23"/>
  <c r="F21" i="23" s="1"/>
  <c r="E21" i="23"/>
  <c r="F22" i="23"/>
  <c r="B23" i="23"/>
  <c r="C23" i="23"/>
  <c r="D23" i="23"/>
  <c r="F23" i="23" s="1"/>
  <c r="E23" i="23"/>
  <c r="D2" i="23"/>
  <c r="F2" i="23" s="1"/>
  <c r="C2" i="23"/>
  <c r="B3" i="22"/>
  <c r="C3" i="22"/>
  <c r="D3" i="22"/>
  <c r="F3" i="22" s="1"/>
  <c r="E3" i="22"/>
  <c r="B4" i="22"/>
  <c r="C4" i="22"/>
  <c r="D4" i="22"/>
  <c r="F4" i="22" s="1"/>
  <c r="E4" i="22"/>
  <c r="B5" i="22"/>
  <c r="C5" i="22"/>
  <c r="D5" i="22"/>
  <c r="F5" i="22" s="1"/>
  <c r="E5" i="22"/>
  <c r="B6" i="22"/>
  <c r="C6" i="22"/>
  <c r="D6" i="22"/>
  <c r="F6" i="22" s="1"/>
  <c r="E6" i="22"/>
  <c r="B7" i="22"/>
  <c r="C7" i="22"/>
  <c r="D7" i="22"/>
  <c r="F7" i="22" s="1"/>
  <c r="E7" i="22"/>
  <c r="B8" i="22"/>
  <c r="C8" i="22"/>
  <c r="D8" i="22"/>
  <c r="F8" i="22" s="1"/>
  <c r="E8" i="22"/>
  <c r="B9" i="22"/>
  <c r="C9" i="22"/>
  <c r="D9" i="22"/>
  <c r="F9" i="22" s="1"/>
  <c r="E9" i="22"/>
  <c r="B10" i="22"/>
  <c r="C10" i="22"/>
  <c r="D10" i="22"/>
  <c r="F10" i="22" s="1"/>
  <c r="E10" i="22"/>
  <c r="B11" i="22"/>
  <c r="C11" i="22"/>
  <c r="D11" i="22"/>
  <c r="F11" i="22" s="1"/>
  <c r="E11" i="22"/>
  <c r="B12" i="22"/>
  <c r="C12" i="22"/>
  <c r="D12" i="22"/>
  <c r="F12" i="22" s="1"/>
  <c r="E12" i="22"/>
  <c r="B13" i="22"/>
  <c r="C13" i="22"/>
  <c r="D13" i="22"/>
  <c r="F13" i="22" s="1"/>
  <c r="E13" i="22"/>
  <c r="B14" i="22"/>
  <c r="C14" i="22"/>
  <c r="D14" i="22"/>
  <c r="F14" i="22" s="1"/>
  <c r="E14" i="22"/>
  <c r="B15" i="22"/>
  <c r="C15" i="22"/>
  <c r="D15" i="22"/>
  <c r="F15" i="22" s="1"/>
  <c r="E15" i="22"/>
  <c r="B16" i="22"/>
  <c r="C16" i="22"/>
  <c r="D16" i="22"/>
  <c r="F16" i="22" s="1"/>
  <c r="E16" i="22"/>
  <c r="B17" i="22"/>
  <c r="C17" i="22"/>
  <c r="D17" i="22"/>
  <c r="F17" i="22" s="1"/>
  <c r="E17" i="22"/>
  <c r="B18" i="22"/>
  <c r="C18" i="22"/>
  <c r="D18" i="22"/>
  <c r="F18" i="22" s="1"/>
  <c r="E18" i="22"/>
  <c r="B19" i="22"/>
  <c r="C19" i="22"/>
  <c r="D19" i="22"/>
  <c r="F19" i="22" s="1"/>
  <c r="E19" i="22"/>
  <c r="B20" i="22"/>
  <c r="C20" i="22"/>
  <c r="D20" i="22"/>
  <c r="F20" i="22" s="1"/>
  <c r="E20" i="22"/>
  <c r="B21" i="22"/>
  <c r="C21" i="22"/>
  <c r="D21" i="22"/>
  <c r="F21" i="22" s="1"/>
  <c r="E21" i="22"/>
  <c r="D2" i="22"/>
  <c r="F2" i="22" s="1"/>
  <c r="C2" i="22"/>
  <c r="B3" i="21"/>
  <c r="C3" i="21"/>
  <c r="D3" i="21"/>
  <c r="F3" i="21" s="1"/>
  <c r="E3" i="21"/>
  <c r="B4" i="21"/>
  <c r="C4" i="21"/>
  <c r="D4" i="21"/>
  <c r="F4" i="21" s="1"/>
  <c r="E4" i="21"/>
  <c r="B5" i="21"/>
  <c r="C5" i="21"/>
  <c r="E5" i="21"/>
  <c r="B6" i="21"/>
  <c r="C6" i="21"/>
  <c r="E6" i="21"/>
  <c r="B7" i="21"/>
  <c r="C7" i="21"/>
  <c r="D7" i="21"/>
  <c r="F7" i="21" s="1"/>
  <c r="E7" i="21"/>
  <c r="B8" i="21"/>
  <c r="C8" i="21"/>
  <c r="D8" i="21"/>
  <c r="F8" i="21" s="1"/>
  <c r="E8" i="21"/>
  <c r="B9" i="21"/>
  <c r="C9" i="21"/>
  <c r="E9" i="21"/>
  <c r="B10" i="21"/>
  <c r="C10" i="21"/>
  <c r="D10" i="21"/>
  <c r="F10" i="21" s="1"/>
  <c r="E10" i="21"/>
  <c r="B11" i="21"/>
  <c r="C11" i="21"/>
  <c r="D11" i="21"/>
  <c r="F11" i="21" s="1"/>
  <c r="E11" i="21"/>
  <c r="B12" i="21"/>
  <c r="C12" i="21"/>
  <c r="E12" i="21"/>
  <c r="B13" i="21"/>
  <c r="C13" i="21"/>
  <c r="E13" i="21"/>
  <c r="B14" i="21"/>
  <c r="C14" i="21"/>
  <c r="D14" i="21"/>
  <c r="F14" i="21" s="1"/>
  <c r="E14" i="21"/>
  <c r="B15" i="21"/>
  <c r="C15" i="21"/>
  <c r="D15" i="21"/>
  <c r="F15" i="21" s="1"/>
  <c r="E15" i="21"/>
  <c r="B16" i="21"/>
  <c r="C16" i="21"/>
  <c r="D16" i="21"/>
  <c r="F16" i="21" s="1"/>
  <c r="E16" i="21"/>
  <c r="B17" i="21"/>
  <c r="C17" i="21"/>
  <c r="D17" i="21"/>
  <c r="F17" i="21" s="1"/>
  <c r="E17" i="21"/>
  <c r="B18" i="21"/>
  <c r="C18" i="21"/>
  <c r="D18" i="21"/>
  <c r="F18" i="21" s="1"/>
  <c r="E18" i="21"/>
  <c r="B19" i="21"/>
  <c r="C19" i="21"/>
  <c r="D19" i="21"/>
  <c r="F19" i="21" s="1"/>
  <c r="E19" i="21"/>
  <c r="B20" i="21"/>
  <c r="C20" i="21"/>
  <c r="D20" i="21"/>
  <c r="F20" i="21" s="1"/>
  <c r="E20" i="21"/>
  <c r="B21" i="21"/>
  <c r="C21" i="21"/>
  <c r="D21" i="21"/>
  <c r="F21" i="21" s="1"/>
  <c r="E21" i="21"/>
  <c r="F22" i="21"/>
  <c r="B23" i="21"/>
  <c r="C23" i="21"/>
  <c r="D23" i="21"/>
  <c r="F23" i="21" s="1"/>
  <c r="E23" i="21"/>
  <c r="D2" i="21"/>
  <c r="F2" i="21" s="1"/>
  <c r="C2" i="21"/>
  <c r="B3" i="20"/>
  <c r="C3" i="20"/>
  <c r="D3" i="20"/>
  <c r="F3" i="20" s="1"/>
  <c r="E3" i="20"/>
  <c r="B4" i="20"/>
  <c r="C4" i="20"/>
  <c r="D4" i="20"/>
  <c r="F4" i="20" s="1"/>
  <c r="E4" i="20"/>
  <c r="B5" i="20"/>
  <c r="C5" i="20"/>
  <c r="D5" i="20"/>
  <c r="F5" i="20" s="1"/>
  <c r="E5" i="20"/>
  <c r="B6" i="20"/>
  <c r="C6" i="20"/>
  <c r="D6" i="20"/>
  <c r="F6" i="20" s="1"/>
  <c r="E6" i="20"/>
  <c r="B7" i="20"/>
  <c r="C7" i="20"/>
  <c r="D7" i="20"/>
  <c r="F7" i="20" s="1"/>
  <c r="E7" i="20"/>
  <c r="B8" i="20"/>
  <c r="C8" i="20"/>
  <c r="D8" i="20"/>
  <c r="F8" i="20" s="1"/>
  <c r="E8" i="20"/>
  <c r="B9" i="20"/>
  <c r="C9" i="20"/>
  <c r="D9" i="20"/>
  <c r="F9" i="20" s="1"/>
  <c r="E9" i="20"/>
  <c r="B10" i="20"/>
  <c r="C10" i="20"/>
  <c r="D10" i="20"/>
  <c r="F10" i="20" s="1"/>
  <c r="E10" i="20"/>
  <c r="B11" i="20"/>
  <c r="C11" i="20"/>
  <c r="D11" i="20"/>
  <c r="F11" i="20" s="1"/>
  <c r="E11" i="20"/>
  <c r="B12" i="20"/>
  <c r="C12" i="20"/>
  <c r="D12" i="20"/>
  <c r="F12" i="20" s="1"/>
  <c r="E12" i="20"/>
  <c r="B13" i="20"/>
  <c r="C13" i="20"/>
  <c r="D13" i="20"/>
  <c r="F13" i="20" s="1"/>
  <c r="E13" i="20"/>
  <c r="B14" i="20"/>
  <c r="C14" i="20"/>
  <c r="D14" i="20"/>
  <c r="F14" i="20" s="1"/>
  <c r="E14" i="20"/>
  <c r="B15" i="20"/>
  <c r="C15" i="20"/>
  <c r="D15" i="20"/>
  <c r="F15" i="20" s="1"/>
  <c r="E15" i="20"/>
  <c r="B16" i="20"/>
  <c r="C16" i="20"/>
  <c r="D16" i="20"/>
  <c r="F16" i="20" s="1"/>
  <c r="E16" i="20"/>
  <c r="B17" i="20"/>
  <c r="C17" i="20"/>
  <c r="D17" i="20"/>
  <c r="F17" i="20" s="1"/>
  <c r="E17" i="20"/>
  <c r="B18" i="20"/>
  <c r="C18" i="20"/>
  <c r="D18" i="20"/>
  <c r="F18" i="20" s="1"/>
  <c r="E18" i="20"/>
  <c r="B19" i="20"/>
  <c r="C19" i="20"/>
  <c r="D19" i="20"/>
  <c r="F19" i="20" s="1"/>
  <c r="E19" i="20"/>
  <c r="B20" i="20"/>
  <c r="C20" i="20"/>
  <c r="D20" i="20"/>
  <c r="F20" i="20" s="1"/>
  <c r="E20" i="20"/>
  <c r="B21" i="20"/>
  <c r="C21" i="20"/>
  <c r="D21" i="20"/>
  <c r="F21" i="20" s="1"/>
  <c r="E21" i="20"/>
  <c r="D2" i="20"/>
  <c r="F2" i="20" s="1"/>
  <c r="C2" i="20"/>
  <c r="C2" i="19"/>
  <c r="B3" i="19"/>
  <c r="C3" i="19"/>
  <c r="D3" i="19"/>
  <c r="F3" i="19" s="1"/>
  <c r="E3" i="19"/>
  <c r="B4" i="19"/>
  <c r="C4" i="19"/>
  <c r="D4" i="19"/>
  <c r="F4" i="19" s="1"/>
  <c r="E4" i="19"/>
  <c r="B5" i="19"/>
  <c r="C5" i="19"/>
  <c r="D5" i="19"/>
  <c r="F5" i="19" s="1"/>
  <c r="E5" i="19"/>
  <c r="B6" i="19"/>
  <c r="C6" i="19"/>
  <c r="D6" i="19"/>
  <c r="F6" i="19" s="1"/>
  <c r="E6" i="19"/>
  <c r="B7" i="19"/>
  <c r="C7" i="19"/>
  <c r="D7" i="19"/>
  <c r="F7" i="19" s="1"/>
  <c r="E7" i="19"/>
  <c r="B8" i="19"/>
  <c r="C8" i="19"/>
  <c r="D8" i="19"/>
  <c r="F8" i="19" s="1"/>
  <c r="E8" i="19"/>
  <c r="B9" i="19"/>
  <c r="C9" i="19"/>
  <c r="D9" i="19"/>
  <c r="F9" i="19" s="1"/>
  <c r="E9" i="19"/>
  <c r="B10" i="19"/>
  <c r="C10" i="19"/>
  <c r="D10" i="19"/>
  <c r="F10" i="19" s="1"/>
  <c r="E10" i="19"/>
  <c r="B11" i="19"/>
  <c r="C11" i="19"/>
  <c r="D11" i="19"/>
  <c r="F11" i="19" s="1"/>
  <c r="E11" i="19"/>
  <c r="B12" i="19"/>
  <c r="C12" i="19"/>
  <c r="D12" i="19"/>
  <c r="F12" i="19" s="1"/>
  <c r="E12" i="19"/>
  <c r="B13" i="19"/>
  <c r="C13" i="19"/>
  <c r="D13" i="19"/>
  <c r="F13" i="19" s="1"/>
  <c r="E13" i="19"/>
  <c r="B14" i="19"/>
  <c r="C14" i="19"/>
  <c r="D14" i="19"/>
  <c r="F14" i="19" s="1"/>
  <c r="E14" i="19"/>
  <c r="B15" i="19"/>
  <c r="C15" i="19"/>
  <c r="D15" i="19"/>
  <c r="F15" i="19" s="1"/>
  <c r="E15" i="19"/>
  <c r="B16" i="19"/>
  <c r="C16" i="19"/>
  <c r="D16" i="19"/>
  <c r="F16" i="19" s="1"/>
  <c r="E16" i="19"/>
  <c r="B17" i="19"/>
  <c r="C17" i="19"/>
  <c r="D17" i="19"/>
  <c r="F17" i="19" s="1"/>
  <c r="E17" i="19"/>
  <c r="B18" i="19"/>
  <c r="C18" i="19"/>
  <c r="D18" i="19"/>
  <c r="F18" i="19" s="1"/>
  <c r="E18" i="19"/>
  <c r="B19" i="19"/>
  <c r="C19" i="19"/>
  <c r="D19" i="19"/>
  <c r="F19" i="19" s="1"/>
  <c r="E19" i="19"/>
  <c r="B20" i="19"/>
  <c r="C20" i="19"/>
  <c r="D20" i="19"/>
  <c r="F20" i="19" s="1"/>
  <c r="E20" i="19"/>
  <c r="B21" i="19"/>
  <c r="C21" i="19"/>
  <c r="D21" i="19"/>
  <c r="F21" i="19" s="1"/>
  <c r="E21" i="19"/>
  <c r="D2" i="19"/>
  <c r="F2" i="19" s="1"/>
  <c r="B3" i="18"/>
  <c r="C3" i="18"/>
  <c r="D3" i="18"/>
  <c r="F3" i="18" s="1"/>
  <c r="E3" i="18"/>
  <c r="B4" i="18"/>
  <c r="C4" i="18"/>
  <c r="D4" i="18"/>
  <c r="F4" i="18" s="1"/>
  <c r="E4" i="18"/>
  <c r="B5" i="18"/>
  <c r="C5" i="18"/>
  <c r="D5" i="18"/>
  <c r="F5" i="18" s="1"/>
  <c r="E5" i="18"/>
  <c r="B6" i="18"/>
  <c r="C6" i="18"/>
  <c r="D6" i="18"/>
  <c r="F6" i="18" s="1"/>
  <c r="E6" i="18"/>
  <c r="B7" i="18"/>
  <c r="C7" i="18"/>
  <c r="D7" i="18"/>
  <c r="F7" i="18" s="1"/>
  <c r="E7" i="18"/>
  <c r="B8" i="18"/>
  <c r="C8" i="18"/>
  <c r="D8" i="18"/>
  <c r="F8" i="18" s="1"/>
  <c r="E8" i="18"/>
  <c r="B9" i="18"/>
  <c r="C9" i="18"/>
  <c r="D9" i="18"/>
  <c r="F9" i="18" s="1"/>
  <c r="E9" i="18"/>
  <c r="B10" i="18"/>
  <c r="C10" i="18"/>
  <c r="D10" i="18"/>
  <c r="F10" i="18" s="1"/>
  <c r="E10" i="18"/>
  <c r="B11" i="18"/>
  <c r="C11" i="18"/>
  <c r="D11" i="18"/>
  <c r="F11" i="18" s="1"/>
  <c r="E11" i="18"/>
  <c r="B12" i="18"/>
  <c r="C12" i="18"/>
  <c r="D12" i="18"/>
  <c r="F12" i="18" s="1"/>
  <c r="E12" i="18"/>
  <c r="B13" i="18"/>
  <c r="C13" i="18"/>
  <c r="D13" i="18"/>
  <c r="F13" i="18" s="1"/>
  <c r="E13" i="18"/>
  <c r="B14" i="18"/>
  <c r="C14" i="18"/>
  <c r="D14" i="18"/>
  <c r="F14" i="18" s="1"/>
  <c r="E14" i="18"/>
  <c r="B15" i="18"/>
  <c r="C15" i="18"/>
  <c r="D15" i="18"/>
  <c r="F15" i="18" s="1"/>
  <c r="E15" i="18"/>
  <c r="B16" i="18"/>
  <c r="C16" i="18"/>
  <c r="D16" i="18"/>
  <c r="F16" i="18" s="1"/>
  <c r="E16" i="18"/>
  <c r="B17" i="18"/>
  <c r="C17" i="18"/>
  <c r="D17" i="18"/>
  <c r="F17" i="18" s="1"/>
  <c r="E17" i="18"/>
  <c r="B18" i="18"/>
  <c r="C18" i="18"/>
  <c r="D18" i="18"/>
  <c r="F18" i="18" s="1"/>
  <c r="E18" i="18"/>
  <c r="B19" i="18"/>
  <c r="C19" i="18"/>
  <c r="D19" i="18"/>
  <c r="F19" i="18" s="1"/>
  <c r="E19" i="18"/>
  <c r="B20" i="18"/>
  <c r="C20" i="18"/>
  <c r="D20" i="18"/>
  <c r="F20" i="18" s="1"/>
  <c r="E20" i="18"/>
  <c r="F21" i="18"/>
  <c r="D2" i="18"/>
  <c r="F2" i="18" s="1"/>
  <c r="C2" i="18"/>
  <c r="B3" i="17"/>
  <c r="C3" i="17"/>
  <c r="D3" i="17"/>
  <c r="F3" i="17" s="1"/>
  <c r="E3" i="17"/>
  <c r="B4" i="17"/>
  <c r="C4" i="17"/>
  <c r="D4" i="17"/>
  <c r="F4" i="17" s="1"/>
  <c r="E4" i="17"/>
  <c r="B5" i="17"/>
  <c r="C5" i="17"/>
  <c r="D5" i="17"/>
  <c r="F5" i="17" s="1"/>
  <c r="E5" i="17"/>
  <c r="B6" i="17"/>
  <c r="C6" i="17"/>
  <c r="D6" i="17"/>
  <c r="F6" i="17" s="1"/>
  <c r="E6" i="17"/>
  <c r="B7" i="17"/>
  <c r="C7" i="17"/>
  <c r="D7" i="17"/>
  <c r="F7" i="17" s="1"/>
  <c r="E7" i="17"/>
  <c r="B8" i="17"/>
  <c r="C8" i="17"/>
  <c r="D8" i="17"/>
  <c r="F8" i="17" s="1"/>
  <c r="E8" i="17"/>
  <c r="B9" i="17"/>
  <c r="C9" i="17"/>
  <c r="D9" i="17"/>
  <c r="F9" i="17" s="1"/>
  <c r="E9" i="17"/>
  <c r="B10" i="17"/>
  <c r="C10" i="17"/>
  <c r="D10" i="17"/>
  <c r="F10" i="17" s="1"/>
  <c r="E10" i="17"/>
  <c r="B11" i="17"/>
  <c r="C11" i="17"/>
  <c r="D11" i="17"/>
  <c r="F11" i="17" s="1"/>
  <c r="E11" i="17"/>
  <c r="B12" i="17"/>
  <c r="C12" i="17"/>
  <c r="D12" i="17"/>
  <c r="F12" i="17" s="1"/>
  <c r="E12" i="17"/>
  <c r="B13" i="17"/>
  <c r="C13" i="17"/>
  <c r="D13" i="17"/>
  <c r="F13" i="17" s="1"/>
  <c r="E13" i="17"/>
  <c r="B14" i="17"/>
  <c r="C14" i="17"/>
  <c r="D14" i="17"/>
  <c r="F14" i="17" s="1"/>
  <c r="E14" i="17"/>
  <c r="B15" i="17"/>
  <c r="C15" i="17"/>
  <c r="D15" i="17"/>
  <c r="F15" i="17" s="1"/>
  <c r="E15" i="17"/>
  <c r="B16" i="17"/>
  <c r="C16" i="17"/>
  <c r="D16" i="17"/>
  <c r="F16" i="17" s="1"/>
  <c r="E16" i="17"/>
  <c r="B17" i="17"/>
  <c r="C17" i="17"/>
  <c r="D17" i="17"/>
  <c r="F17" i="17" s="1"/>
  <c r="E17" i="17"/>
  <c r="B18" i="17"/>
  <c r="C18" i="17"/>
  <c r="D18" i="17"/>
  <c r="F18" i="17" s="1"/>
  <c r="E18" i="17"/>
  <c r="B19" i="17"/>
  <c r="C19" i="17"/>
  <c r="D19" i="17"/>
  <c r="F19" i="17" s="1"/>
  <c r="E19" i="17"/>
  <c r="B20" i="17"/>
  <c r="C20" i="17"/>
  <c r="D20" i="17"/>
  <c r="F20" i="17" s="1"/>
  <c r="E20" i="17"/>
  <c r="B21" i="17"/>
  <c r="C21" i="17"/>
  <c r="D21" i="17"/>
  <c r="F21" i="17" s="1"/>
  <c r="E21" i="17"/>
  <c r="B22" i="17"/>
  <c r="C22" i="17"/>
  <c r="D22" i="17"/>
  <c r="F22" i="17" s="1"/>
  <c r="E22" i="17"/>
  <c r="B23" i="17"/>
  <c r="C23" i="17"/>
  <c r="D23" i="17"/>
  <c r="F23" i="17" s="1"/>
  <c r="E23" i="17"/>
  <c r="B24" i="17"/>
  <c r="C24" i="17"/>
  <c r="D24" i="17"/>
  <c r="F24" i="17" s="1"/>
  <c r="E24" i="17"/>
  <c r="B25" i="17"/>
  <c r="C25" i="17"/>
  <c r="D25" i="17"/>
  <c r="F25" i="17" s="1"/>
  <c r="E25" i="17"/>
  <c r="B26" i="17"/>
  <c r="C26" i="17"/>
  <c r="D26" i="17"/>
  <c r="F26" i="17" s="1"/>
  <c r="E26" i="17"/>
  <c r="D2" i="17"/>
  <c r="F2" i="17" s="1"/>
  <c r="C2" i="17"/>
  <c r="B3" i="16"/>
  <c r="C3" i="16"/>
  <c r="D3" i="16"/>
  <c r="F3" i="16" s="1"/>
  <c r="E3" i="16"/>
  <c r="B4" i="16"/>
  <c r="C4" i="16"/>
  <c r="D4" i="16"/>
  <c r="F4" i="16" s="1"/>
  <c r="E4" i="16"/>
  <c r="B5" i="16"/>
  <c r="C5" i="16"/>
  <c r="D5" i="16"/>
  <c r="F5" i="16" s="1"/>
  <c r="E5" i="16"/>
  <c r="B6" i="16"/>
  <c r="C6" i="16"/>
  <c r="D6" i="16"/>
  <c r="F6" i="16" s="1"/>
  <c r="E6" i="16"/>
  <c r="B7" i="16"/>
  <c r="C7" i="16"/>
  <c r="D7" i="16"/>
  <c r="F7" i="16" s="1"/>
  <c r="E7" i="16"/>
  <c r="B8" i="16"/>
  <c r="C8" i="16"/>
  <c r="D8" i="16"/>
  <c r="F8" i="16" s="1"/>
  <c r="E8" i="16"/>
  <c r="B9" i="16"/>
  <c r="C9" i="16"/>
  <c r="D9" i="16"/>
  <c r="F9" i="16" s="1"/>
  <c r="E9" i="16"/>
  <c r="B10" i="16"/>
  <c r="C10" i="16"/>
  <c r="D10" i="16"/>
  <c r="F10" i="16" s="1"/>
  <c r="E10" i="16"/>
  <c r="B11" i="16"/>
  <c r="C11" i="16"/>
  <c r="D11" i="16"/>
  <c r="F11" i="16" s="1"/>
  <c r="E11" i="16"/>
  <c r="B12" i="16"/>
  <c r="C12" i="16"/>
  <c r="D12" i="16"/>
  <c r="F12" i="16" s="1"/>
  <c r="E12" i="16"/>
  <c r="B13" i="16"/>
  <c r="C13" i="16"/>
  <c r="D13" i="16"/>
  <c r="F13" i="16" s="1"/>
  <c r="E13" i="16"/>
  <c r="B14" i="16"/>
  <c r="C14" i="16"/>
  <c r="D14" i="16"/>
  <c r="F14" i="16" s="1"/>
  <c r="E14" i="16"/>
  <c r="B15" i="16"/>
  <c r="C15" i="16"/>
  <c r="D15" i="16"/>
  <c r="F15" i="16" s="1"/>
  <c r="E15" i="16"/>
  <c r="B16" i="16"/>
  <c r="C16" i="16"/>
  <c r="D16" i="16"/>
  <c r="F16" i="16" s="1"/>
  <c r="E16" i="16"/>
  <c r="B17" i="16"/>
  <c r="C17" i="16"/>
  <c r="D17" i="16"/>
  <c r="F17" i="16" s="1"/>
  <c r="E17" i="16"/>
  <c r="B18" i="16"/>
  <c r="C18" i="16"/>
  <c r="D18" i="16"/>
  <c r="F18" i="16" s="1"/>
  <c r="E18" i="16"/>
  <c r="B19" i="16"/>
  <c r="C19" i="16"/>
  <c r="D19" i="16"/>
  <c r="F19" i="16" s="1"/>
  <c r="E19" i="16"/>
  <c r="B20" i="16"/>
  <c r="C20" i="16"/>
  <c r="D20" i="16"/>
  <c r="F20" i="16" s="1"/>
  <c r="E20" i="16"/>
  <c r="B21" i="16"/>
  <c r="C21" i="16"/>
  <c r="D21" i="16"/>
  <c r="F21" i="16" s="1"/>
  <c r="E21" i="16"/>
  <c r="B22" i="16"/>
  <c r="C22" i="16"/>
  <c r="D22" i="16"/>
  <c r="F22" i="16" s="1"/>
  <c r="E22" i="16"/>
  <c r="B23" i="16"/>
  <c r="C23" i="16"/>
  <c r="D23" i="16"/>
  <c r="F23" i="16" s="1"/>
  <c r="E23" i="16"/>
  <c r="B24" i="16"/>
  <c r="C24" i="16"/>
  <c r="D24" i="16"/>
  <c r="F24" i="16" s="1"/>
  <c r="E24" i="16"/>
  <c r="B25" i="16"/>
  <c r="C25" i="16"/>
  <c r="D25" i="16"/>
  <c r="F25" i="16" s="1"/>
  <c r="E25" i="16"/>
  <c r="B26" i="16"/>
  <c r="C26" i="16"/>
  <c r="D26" i="16"/>
  <c r="F26" i="16" s="1"/>
  <c r="E26" i="16"/>
  <c r="D2" i="16"/>
  <c r="F2" i="16" s="1"/>
  <c r="C2" i="16"/>
  <c r="B3" i="15"/>
  <c r="C3" i="15"/>
  <c r="D3" i="15"/>
  <c r="F3" i="15" s="1"/>
  <c r="E3" i="15"/>
  <c r="B4" i="15"/>
  <c r="C4" i="15"/>
  <c r="D4" i="15"/>
  <c r="F4" i="15" s="1"/>
  <c r="E4" i="15"/>
  <c r="B5" i="15"/>
  <c r="C5" i="15"/>
  <c r="D5" i="15"/>
  <c r="F5" i="15" s="1"/>
  <c r="E5" i="15"/>
  <c r="B6" i="15"/>
  <c r="C6" i="15"/>
  <c r="D6" i="15"/>
  <c r="F6" i="15" s="1"/>
  <c r="E6" i="15"/>
  <c r="B7" i="15"/>
  <c r="C7" i="15"/>
  <c r="D7" i="15"/>
  <c r="F7" i="15" s="1"/>
  <c r="E7" i="15"/>
  <c r="B8" i="15"/>
  <c r="C8" i="15"/>
  <c r="D8" i="15"/>
  <c r="F8" i="15" s="1"/>
  <c r="E8" i="15"/>
  <c r="B9" i="15"/>
  <c r="C9" i="15"/>
  <c r="D9" i="15"/>
  <c r="F9" i="15" s="1"/>
  <c r="E9" i="15"/>
  <c r="B10" i="15"/>
  <c r="C10" i="15"/>
  <c r="D10" i="15"/>
  <c r="F10" i="15" s="1"/>
  <c r="E10" i="15"/>
  <c r="B11" i="15"/>
  <c r="C11" i="15"/>
  <c r="D11" i="15"/>
  <c r="F11" i="15" s="1"/>
  <c r="E11" i="15"/>
  <c r="B12" i="15"/>
  <c r="C12" i="15"/>
  <c r="D12" i="15"/>
  <c r="F12" i="15" s="1"/>
  <c r="E12" i="15"/>
  <c r="B13" i="15"/>
  <c r="C13" i="15"/>
  <c r="D13" i="15"/>
  <c r="F13" i="15" s="1"/>
  <c r="E13" i="15"/>
  <c r="B14" i="15"/>
  <c r="C14" i="15"/>
  <c r="D14" i="15"/>
  <c r="F14" i="15" s="1"/>
  <c r="E14" i="15"/>
  <c r="B15" i="15"/>
  <c r="C15" i="15"/>
  <c r="D15" i="15"/>
  <c r="F15" i="15" s="1"/>
  <c r="E15" i="15"/>
  <c r="B16" i="15"/>
  <c r="C16" i="15"/>
  <c r="D16" i="15"/>
  <c r="F16" i="15" s="1"/>
  <c r="E16" i="15"/>
  <c r="B17" i="15"/>
  <c r="C17" i="15"/>
  <c r="D17" i="15"/>
  <c r="F17" i="15" s="1"/>
  <c r="E17" i="15"/>
  <c r="B18" i="15"/>
  <c r="C18" i="15"/>
  <c r="D18" i="15"/>
  <c r="F18" i="15" s="1"/>
  <c r="E18" i="15"/>
  <c r="B19" i="15"/>
  <c r="C19" i="15"/>
  <c r="D19" i="15"/>
  <c r="F19" i="15" s="1"/>
  <c r="E19" i="15"/>
  <c r="B20" i="15"/>
  <c r="C20" i="15"/>
  <c r="D20" i="15"/>
  <c r="F20" i="15" s="1"/>
  <c r="E20" i="15"/>
  <c r="B21" i="15"/>
  <c r="C21" i="15"/>
  <c r="D21" i="15"/>
  <c r="F21" i="15" s="1"/>
  <c r="E21" i="15"/>
  <c r="B22" i="15"/>
  <c r="C22" i="15"/>
  <c r="D22" i="15"/>
  <c r="F22" i="15" s="1"/>
  <c r="E22" i="15"/>
  <c r="D2" i="15"/>
  <c r="F2" i="15" s="1"/>
  <c r="C2" i="15"/>
  <c r="B26" i="14"/>
  <c r="C26" i="14"/>
  <c r="D26" i="14"/>
  <c r="F26" i="14" s="1"/>
  <c r="E26" i="14"/>
  <c r="B3" i="14"/>
  <c r="C3" i="14"/>
  <c r="D3" i="14"/>
  <c r="F3" i="14" s="1"/>
  <c r="E3" i="14"/>
  <c r="B4" i="14"/>
  <c r="C4" i="14"/>
  <c r="D4" i="14"/>
  <c r="F4" i="14" s="1"/>
  <c r="E4" i="14"/>
  <c r="B5" i="14"/>
  <c r="C5" i="14"/>
  <c r="D5" i="14"/>
  <c r="F5" i="14" s="1"/>
  <c r="E5" i="14"/>
  <c r="B6" i="14"/>
  <c r="C6" i="14"/>
  <c r="D6" i="14"/>
  <c r="F6" i="14" s="1"/>
  <c r="E6" i="14"/>
  <c r="B7" i="14"/>
  <c r="C7" i="14"/>
  <c r="D7" i="14"/>
  <c r="F7" i="14" s="1"/>
  <c r="E7" i="14"/>
  <c r="B8" i="14"/>
  <c r="C8" i="14"/>
  <c r="D8" i="14"/>
  <c r="F8" i="14" s="1"/>
  <c r="E8" i="14"/>
  <c r="B9" i="14"/>
  <c r="C9" i="14"/>
  <c r="D9" i="14"/>
  <c r="F9" i="14" s="1"/>
  <c r="E9" i="14"/>
  <c r="B10" i="14"/>
  <c r="C10" i="14"/>
  <c r="D10" i="14"/>
  <c r="F10" i="14" s="1"/>
  <c r="E10" i="14"/>
  <c r="B11" i="14"/>
  <c r="C11" i="14"/>
  <c r="D11" i="14"/>
  <c r="F11" i="14" s="1"/>
  <c r="E11" i="14"/>
  <c r="B12" i="14"/>
  <c r="C12" i="14"/>
  <c r="D12" i="14"/>
  <c r="F12" i="14" s="1"/>
  <c r="E12" i="14"/>
  <c r="B13" i="14"/>
  <c r="C13" i="14"/>
  <c r="D13" i="14"/>
  <c r="F13" i="14" s="1"/>
  <c r="E13" i="14"/>
  <c r="B14" i="14"/>
  <c r="C14" i="14"/>
  <c r="D14" i="14"/>
  <c r="F14" i="14" s="1"/>
  <c r="E14" i="14"/>
  <c r="B15" i="14"/>
  <c r="C15" i="14"/>
  <c r="D15" i="14"/>
  <c r="F15" i="14" s="1"/>
  <c r="E15" i="14"/>
  <c r="B16" i="14"/>
  <c r="C16" i="14"/>
  <c r="D16" i="14"/>
  <c r="F16" i="14" s="1"/>
  <c r="E16" i="14"/>
  <c r="B17" i="14"/>
  <c r="C17" i="14"/>
  <c r="D17" i="14"/>
  <c r="F17" i="14" s="1"/>
  <c r="E17" i="14"/>
  <c r="B18" i="14"/>
  <c r="C18" i="14"/>
  <c r="D18" i="14"/>
  <c r="F18" i="14" s="1"/>
  <c r="E18" i="14"/>
  <c r="B19" i="14"/>
  <c r="C19" i="14"/>
  <c r="D19" i="14"/>
  <c r="F19" i="14" s="1"/>
  <c r="E19" i="14"/>
  <c r="B20" i="14"/>
  <c r="C20" i="14"/>
  <c r="D20" i="14"/>
  <c r="F20" i="14" s="1"/>
  <c r="E20" i="14"/>
  <c r="B21" i="14"/>
  <c r="C21" i="14"/>
  <c r="D21" i="14"/>
  <c r="F21" i="14" s="1"/>
  <c r="E21" i="14"/>
  <c r="B22" i="14"/>
  <c r="C22" i="14"/>
  <c r="D22" i="14"/>
  <c r="F22" i="14" s="1"/>
  <c r="E22" i="14"/>
  <c r="B23" i="14"/>
  <c r="C23" i="14"/>
  <c r="D23" i="14"/>
  <c r="F23" i="14" s="1"/>
  <c r="E23" i="14"/>
  <c r="B24" i="14"/>
  <c r="C24" i="14"/>
  <c r="D24" i="14"/>
  <c r="F24" i="14" s="1"/>
  <c r="E24" i="14"/>
  <c r="B25" i="14"/>
  <c r="C25" i="14"/>
  <c r="D25" i="14"/>
  <c r="F25" i="14" s="1"/>
  <c r="E25" i="14"/>
  <c r="D2" i="14"/>
  <c r="C2" i="14"/>
  <c r="B3" i="13"/>
  <c r="C3" i="13"/>
  <c r="D3" i="13"/>
  <c r="F3" i="13" s="1"/>
  <c r="E3" i="13"/>
  <c r="B4" i="13"/>
  <c r="C4" i="13"/>
  <c r="D4" i="13"/>
  <c r="F4" i="13" s="1"/>
  <c r="E4" i="13"/>
  <c r="B5" i="13"/>
  <c r="C5" i="13"/>
  <c r="D5" i="13"/>
  <c r="F5" i="13" s="1"/>
  <c r="E5" i="13"/>
  <c r="B6" i="13"/>
  <c r="C6" i="13"/>
  <c r="D6" i="13"/>
  <c r="F6" i="13" s="1"/>
  <c r="E6" i="13"/>
  <c r="B7" i="13"/>
  <c r="C7" i="13"/>
  <c r="D7" i="13"/>
  <c r="F7" i="13" s="1"/>
  <c r="E7" i="13"/>
  <c r="B8" i="13"/>
  <c r="C8" i="13"/>
  <c r="D8" i="13"/>
  <c r="F8" i="13" s="1"/>
  <c r="E8" i="13"/>
  <c r="B9" i="13"/>
  <c r="C9" i="13"/>
  <c r="D9" i="13"/>
  <c r="F9" i="13" s="1"/>
  <c r="E9" i="13"/>
  <c r="B10" i="13"/>
  <c r="C10" i="13"/>
  <c r="D10" i="13"/>
  <c r="F10" i="13" s="1"/>
  <c r="E10" i="13"/>
  <c r="B11" i="13"/>
  <c r="C11" i="13"/>
  <c r="D11" i="13"/>
  <c r="F11" i="13" s="1"/>
  <c r="E11" i="13"/>
  <c r="B12" i="13"/>
  <c r="C12" i="13"/>
  <c r="D12" i="13"/>
  <c r="F12" i="13" s="1"/>
  <c r="E12" i="13"/>
  <c r="B13" i="13"/>
  <c r="C13" i="13"/>
  <c r="D13" i="13"/>
  <c r="F13" i="13" s="1"/>
  <c r="E13" i="13"/>
  <c r="B14" i="13"/>
  <c r="C14" i="13"/>
  <c r="D14" i="13"/>
  <c r="F14" i="13" s="1"/>
  <c r="E14" i="13"/>
  <c r="B15" i="13"/>
  <c r="C15" i="13"/>
  <c r="D15" i="13"/>
  <c r="F15" i="13" s="1"/>
  <c r="E15" i="13"/>
  <c r="B16" i="13"/>
  <c r="C16" i="13"/>
  <c r="D16" i="13"/>
  <c r="F16" i="13" s="1"/>
  <c r="E16" i="13"/>
  <c r="B17" i="13"/>
  <c r="C17" i="13"/>
  <c r="D17" i="13"/>
  <c r="F17" i="13" s="1"/>
  <c r="E17" i="13"/>
  <c r="B18" i="13"/>
  <c r="C18" i="13"/>
  <c r="D18" i="13"/>
  <c r="F18" i="13" s="1"/>
  <c r="E18" i="13"/>
  <c r="B19" i="13"/>
  <c r="C19" i="13"/>
  <c r="D19" i="13"/>
  <c r="F19" i="13" s="1"/>
  <c r="E19" i="13"/>
  <c r="B20" i="13"/>
  <c r="C20" i="13"/>
  <c r="D20" i="13"/>
  <c r="F20" i="13" s="1"/>
  <c r="E20" i="13"/>
  <c r="B21" i="13"/>
  <c r="C21" i="13"/>
  <c r="D21" i="13"/>
  <c r="F21" i="13" s="1"/>
  <c r="E21" i="13"/>
  <c r="B22" i="13"/>
  <c r="C22" i="13"/>
  <c r="D22" i="13"/>
  <c r="F22" i="13" s="1"/>
  <c r="E22" i="13"/>
  <c r="B23" i="13"/>
  <c r="C23" i="13"/>
  <c r="D23" i="13"/>
  <c r="F23" i="13" s="1"/>
  <c r="E23" i="13"/>
  <c r="B24" i="13"/>
  <c r="C24" i="13"/>
  <c r="D24" i="13"/>
  <c r="F24" i="13" s="1"/>
  <c r="E24" i="13"/>
  <c r="B25" i="13"/>
  <c r="C25" i="13"/>
  <c r="D25" i="13"/>
  <c r="F25" i="13" s="1"/>
  <c r="E25" i="13"/>
  <c r="B26" i="13"/>
  <c r="C26" i="13"/>
  <c r="D26" i="13"/>
  <c r="F26" i="13" s="1"/>
  <c r="E26" i="13"/>
  <c r="B27" i="13"/>
  <c r="C27" i="13"/>
  <c r="D27" i="13"/>
  <c r="F27" i="13" s="1"/>
  <c r="E27" i="13"/>
  <c r="B28" i="13"/>
  <c r="C28" i="13"/>
  <c r="D28" i="13"/>
  <c r="F28" i="13" s="1"/>
  <c r="E28" i="13"/>
  <c r="B29" i="13"/>
  <c r="C29" i="13"/>
  <c r="D29" i="13"/>
  <c r="F29" i="13" s="1"/>
  <c r="E29" i="13"/>
  <c r="B30" i="13"/>
  <c r="C30" i="13"/>
  <c r="D30" i="13"/>
  <c r="F30" i="13" s="1"/>
  <c r="E30" i="13"/>
  <c r="D2" i="13"/>
  <c r="F2" i="13" s="1"/>
  <c r="C2" i="13"/>
  <c r="B3" i="9"/>
  <c r="C3" i="9"/>
  <c r="D3" i="9"/>
  <c r="F3" i="9" s="1"/>
  <c r="E3" i="9"/>
  <c r="B4" i="9"/>
  <c r="C4" i="9"/>
  <c r="D4" i="9"/>
  <c r="F4" i="9" s="1"/>
  <c r="E4" i="9"/>
  <c r="B5" i="9"/>
  <c r="C5" i="9"/>
  <c r="D5" i="9"/>
  <c r="F5" i="9" s="1"/>
  <c r="E5" i="9"/>
  <c r="B6" i="9"/>
  <c r="C6" i="9"/>
  <c r="D6" i="9"/>
  <c r="F6" i="9" s="1"/>
  <c r="E6" i="9"/>
  <c r="B7" i="9"/>
  <c r="C7" i="9"/>
  <c r="D7" i="9"/>
  <c r="F7" i="9" s="1"/>
  <c r="E7" i="9"/>
  <c r="B8" i="9"/>
  <c r="C8" i="9"/>
  <c r="D8" i="9"/>
  <c r="F8" i="9" s="1"/>
  <c r="E8" i="9"/>
  <c r="B9" i="9"/>
  <c r="C9" i="9"/>
  <c r="D9" i="9"/>
  <c r="F9" i="9" s="1"/>
  <c r="E9" i="9"/>
  <c r="B10" i="9"/>
  <c r="C10" i="9"/>
  <c r="D10" i="9"/>
  <c r="F10" i="9" s="1"/>
  <c r="E10" i="9"/>
  <c r="B11" i="9"/>
  <c r="C11" i="9"/>
  <c r="D11" i="9"/>
  <c r="F11" i="9" s="1"/>
  <c r="E11" i="9"/>
  <c r="B12" i="9"/>
  <c r="C12" i="9"/>
  <c r="D12" i="9"/>
  <c r="F12" i="9" s="1"/>
  <c r="E12" i="9"/>
  <c r="B13" i="9"/>
  <c r="C13" i="9"/>
  <c r="D13" i="9"/>
  <c r="F13" i="9" s="1"/>
  <c r="E13" i="9"/>
  <c r="B14" i="9"/>
  <c r="C14" i="9"/>
  <c r="D14" i="9"/>
  <c r="F14" i="9" s="1"/>
  <c r="E14" i="9"/>
  <c r="B15" i="9"/>
  <c r="C15" i="9"/>
  <c r="D15" i="9"/>
  <c r="F15" i="9" s="1"/>
  <c r="E15" i="9"/>
  <c r="B16" i="9"/>
  <c r="C16" i="9"/>
  <c r="D16" i="9"/>
  <c r="F16" i="9" s="1"/>
  <c r="E16" i="9"/>
  <c r="B17" i="9"/>
  <c r="C17" i="9"/>
  <c r="D17" i="9"/>
  <c r="F17" i="9" s="1"/>
  <c r="E17" i="9"/>
  <c r="B18" i="9"/>
  <c r="C18" i="9"/>
  <c r="D18" i="9"/>
  <c r="F18" i="9" s="1"/>
  <c r="E18" i="9"/>
  <c r="B19" i="9"/>
  <c r="C19" i="9"/>
  <c r="D19" i="9"/>
  <c r="F19" i="9" s="1"/>
  <c r="E19" i="9"/>
  <c r="B20" i="9"/>
  <c r="C20" i="9"/>
  <c r="D20" i="9"/>
  <c r="F20" i="9" s="1"/>
  <c r="E20" i="9"/>
  <c r="B21" i="9"/>
  <c r="C21" i="9"/>
  <c r="D21" i="9"/>
  <c r="F21" i="9" s="1"/>
  <c r="E21" i="9"/>
  <c r="B22" i="9"/>
  <c r="C22" i="9"/>
  <c r="D22" i="9"/>
  <c r="F22" i="9" s="1"/>
  <c r="E22" i="9"/>
  <c r="D2" i="9"/>
  <c r="C2" i="9"/>
  <c r="B3" i="7"/>
  <c r="C3" i="7"/>
  <c r="D3" i="7"/>
  <c r="F3" i="7" s="1"/>
  <c r="E3" i="7"/>
  <c r="B4" i="7"/>
  <c r="C4" i="7"/>
  <c r="D4" i="7"/>
  <c r="F4" i="7" s="1"/>
  <c r="E4" i="7"/>
  <c r="B5" i="7"/>
  <c r="C5" i="7"/>
  <c r="D5" i="7"/>
  <c r="F5" i="7" s="1"/>
  <c r="E5" i="7"/>
  <c r="B6" i="7"/>
  <c r="C6" i="7"/>
  <c r="D6" i="7"/>
  <c r="F6" i="7" s="1"/>
  <c r="E6" i="7"/>
  <c r="B7" i="7"/>
  <c r="C7" i="7"/>
  <c r="D7" i="7"/>
  <c r="F7" i="7" s="1"/>
  <c r="E7" i="7"/>
  <c r="B8" i="7"/>
  <c r="C8" i="7"/>
  <c r="D8" i="7"/>
  <c r="F8" i="7" s="1"/>
  <c r="E8" i="7"/>
  <c r="B9" i="7"/>
  <c r="C9" i="7"/>
  <c r="D9" i="7"/>
  <c r="F9" i="7" s="1"/>
  <c r="E9" i="7"/>
  <c r="B10" i="7"/>
  <c r="C10" i="7"/>
  <c r="D10" i="7"/>
  <c r="F10" i="7" s="1"/>
  <c r="E10" i="7"/>
  <c r="B11" i="7"/>
  <c r="C11" i="7"/>
  <c r="D11" i="7"/>
  <c r="F11" i="7" s="1"/>
  <c r="E11" i="7"/>
  <c r="B12" i="7"/>
  <c r="C12" i="7"/>
  <c r="D12" i="7"/>
  <c r="F12" i="7" s="1"/>
  <c r="E12" i="7"/>
  <c r="B13" i="7"/>
  <c r="C13" i="7"/>
  <c r="D13" i="7"/>
  <c r="F13" i="7" s="1"/>
  <c r="E13" i="7"/>
  <c r="B14" i="7"/>
  <c r="C14" i="7"/>
  <c r="D14" i="7"/>
  <c r="F14" i="7" s="1"/>
  <c r="E14" i="7"/>
  <c r="B15" i="7"/>
  <c r="C15" i="7"/>
  <c r="D15" i="7"/>
  <c r="F15" i="7" s="1"/>
  <c r="E15" i="7"/>
  <c r="B16" i="7"/>
  <c r="C16" i="7"/>
  <c r="D16" i="7"/>
  <c r="F16" i="7" s="1"/>
  <c r="E16" i="7"/>
  <c r="B17" i="7"/>
  <c r="C17" i="7"/>
  <c r="D17" i="7"/>
  <c r="F17" i="7" s="1"/>
  <c r="E17" i="7"/>
  <c r="B18" i="7"/>
  <c r="C18" i="7"/>
  <c r="D18" i="7"/>
  <c r="F18" i="7" s="1"/>
  <c r="E18" i="7"/>
  <c r="B19" i="7"/>
  <c r="C19" i="7"/>
  <c r="D19" i="7"/>
  <c r="F19" i="7" s="1"/>
  <c r="E19" i="7"/>
  <c r="B20" i="7"/>
  <c r="C20" i="7"/>
  <c r="D20" i="7"/>
  <c r="F20" i="7" s="1"/>
  <c r="E20" i="7"/>
  <c r="B21" i="7"/>
  <c r="C21" i="7"/>
  <c r="D21" i="7"/>
  <c r="F21" i="7" s="1"/>
  <c r="E21" i="7"/>
  <c r="B22" i="7"/>
  <c r="C22" i="7"/>
  <c r="D22" i="7"/>
  <c r="F22" i="7" s="1"/>
  <c r="E22" i="7"/>
  <c r="D2" i="7"/>
  <c r="F2" i="7" s="1"/>
  <c r="C2" i="7"/>
  <c r="B3" i="4"/>
  <c r="C3" i="4"/>
  <c r="D3" i="4"/>
  <c r="F3" i="4" s="1"/>
  <c r="E3" i="4"/>
  <c r="B4" i="4"/>
  <c r="C4" i="4"/>
  <c r="D4" i="4"/>
  <c r="F4" i="4" s="1"/>
  <c r="E4" i="4"/>
  <c r="B5" i="4"/>
  <c r="C5" i="4"/>
  <c r="D5" i="4"/>
  <c r="F5" i="4" s="1"/>
  <c r="E5" i="4"/>
  <c r="B6" i="4"/>
  <c r="C6" i="4"/>
  <c r="D6" i="4"/>
  <c r="F6" i="4" s="1"/>
  <c r="E6" i="4"/>
  <c r="B7" i="4"/>
  <c r="C7" i="4"/>
  <c r="D7" i="4"/>
  <c r="F7" i="4" s="1"/>
  <c r="E7" i="4"/>
  <c r="B8" i="4"/>
  <c r="C8" i="4"/>
  <c r="D8" i="4"/>
  <c r="F8" i="4" s="1"/>
  <c r="E8" i="4"/>
  <c r="B9" i="4"/>
  <c r="C9" i="4"/>
  <c r="D9" i="4"/>
  <c r="F9" i="4" s="1"/>
  <c r="E9" i="4"/>
  <c r="B10" i="4"/>
  <c r="C10" i="4"/>
  <c r="D10" i="4"/>
  <c r="F10" i="4" s="1"/>
  <c r="E10" i="4"/>
  <c r="B11" i="4"/>
  <c r="C11" i="4"/>
  <c r="D11" i="4"/>
  <c r="F11" i="4" s="1"/>
  <c r="E11" i="4"/>
  <c r="B12" i="4"/>
  <c r="C12" i="4"/>
  <c r="D12" i="4"/>
  <c r="F12" i="4" s="1"/>
  <c r="E12" i="4"/>
  <c r="B13" i="4"/>
  <c r="C13" i="4"/>
  <c r="D13" i="4"/>
  <c r="F13" i="4" s="1"/>
  <c r="E13" i="4"/>
  <c r="B14" i="4"/>
  <c r="C14" i="4"/>
  <c r="D14" i="4"/>
  <c r="F14" i="4" s="1"/>
  <c r="E14" i="4"/>
  <c r="B15" i="4"/>
  <c r="C15" i="4"/>
  <c r="D15" i="4"/>
  <c r="F15" i="4" s="1"/>
  <c r="E15" i="4"/>
  <c r="B16" i="4"/>
  <c r="C16" i="4"/>
  <c r="D16" i="4"/>
  <c r="F16" i="4" s="1"/>
  <c r="E16" i="4"/>
  <c r="B17" i="4"/>
  <c r="C17" i="4"/>
  <c r="D17" i="4"/>
  <c r="F17" i="4" s="1"/>
  <c r="E17" i="4"/>
  <c r="B18" i="4"/>
  <c r="C18" i="4"/>
  <c r="D18" i="4"/>
  <c r="F18" i="4" s="1"/>
  <c r="E18" i="4"/>
  <c r="B19" i="4"/>
  <c r="C19" i="4"/>
  <c r="D19" i="4"/>
  <c r="F19" i="4" s="1"/>
  <c r="E19" i="4"/>
  <c r="B20" i="4"/>
  <c r="C20" i="4"/>
  <c r="D20" i="4"/>
  <c r="F20" i="4" s="1"/>
  <c r="E20" i="4"/>
  <c r="D2" i="4"/>
  <c r="F2" i="4" s="1"/>
  <c r="C2" i="4"/>
  <c r="B3" i="11"/>
  <c r="C3" i="11"/>
  <c r="D3" i="11"/>
  <c r="F3" i="11" s="1"/>
  <c r="E3" i="11"/>
  <c r="B4" i="11"/>
  <c r="C4" i="11"/>
  <c r="D4" i="11"/>
  <c r="F4" i="11" s="1"/>
  <c r="E4" i="11"/>
  <c r="B5" i="11"/>
  <c r="C5" i="11"/>
  <c r="D5" i="11"/>
  <c r="F5" i="11" s="1"/>
  <c r="E5" i="11"/>
  <c r="B6" i="11"/>
  <c r="C6" i="11"/>
  <c r="D6" i="11"/>
  <c r="F6" i="11" s="1"/>
  <c r="E6" i="11"/>
  <c r="B7" i="11"/>
  <c r="C7" i="11"/>
  <c r="D7" i="11"/>
  <c r="F7" i="11" s="1"/>
  <c r="E7" i="11"/>
  <c r="B8" i="11"/>
  <c r="C8" i="11"/>
  <c r="D8" i="11"/>
  <c r="F8" i="11" s="1"/>
  <c r="E8" i="11"/>
  <c r="B9" i="11"/>
  <c r="C9" i="11"/>
  <c r="D9" i="11"/>
  <c r="F9" i="11" s="1"/>
  <c r="E9" i="11"/>
  <c r="B10" i="11"/>
  <c r="C10" i="11"/>
  <c r="D10" i="11"/>
  <c r="F10" i="11" s="1"/>
  <c r="E10" i="11"/>
  <c r="B11" i="11"/>
  <c r="C11" i="11"/>
  <c r="D11" i="11"/>
  <c r="F11" i="11" s="1"/>
  <c r="E11" i="11"/>
  <c r="B12" i="11"/>
  <c r="C12" i="11"/>
  <c r="D12" i="11"/>
  <c r="F12" i="11" s="1"/>
  <c r="E12" i="11"/>
  <c r="B13" i="11"/>
  <c r="C13" i="11"/>
  <c r="D13" i="11"/>
  <c r="F13" i="11" s="1"/>
  <c r="E13" i="11"/>
  <c r="B14" i="11"/>
  <c r="C14" i="11"/>
  <c r="D14" i="11"/>
  <c r="F14" i="11" s="1"/>
  <c r="E14" i="11"/>
  <c r="B15" i="11"/>
  <c r="C15" i="11"/>
  <c r="D15" i="11"/>
  <c r="F15" i="11" s="1"/>
  <c r="E15" i="11"/>
  <c r="B16" i="11"/>
  <c r="C16" i="11"/>
  <c r="D16" i="11"/>
  <c r="F16" i="11" s="1"/>
  <c r="E16" i="11"/>
  <c r="B17" i="11"/>
  <c r="C17" i="11"/>
  <c r="D17" i="11"/>
  <c r="F17" i="11" s="1"/>
  <c r="E17" i="11"/>
  <c r="B18" i="11"/>
  <c r="C18" i="11"/>
  <c r="D18" i="11"/>
  <c r="F18" i="11" s="1"/>
  <c r="E18" i="11"/>
  <c r="B19" i="11"/>
  <c r="C19" i="11"/>
  <c r="D19" i="11"/>
  <c r="F19" i="11" s="1"/>
  <c r="E19" i="11"/>
  <c r="B20" i="11"/>
  <c r="C20" i="11"/>
  <c r="D20" i="11"/>
  <c r="F20" i="11" s="1"/>
  <c r="E20" i="11"/>
  <c r="B21" i="11"/>
  <c r="C21" i="11"/>
  <c r="D21" i="11"/>
  <c r="F21" i="11" s="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D2" i="11"/>
  <c r="C2" i="11"/>
  <c r="B3" i="2"/>
  <c r="C3" i="2"/>
  <c r="D3" i="2"/>
  <c r="F3" i="2" s="1"/>
  <c r="E3" i="2"/>
  <c r="B4" i="2"/>
  <c r="C4" i="2"/>
  <c r="D4" i="2"/>
  <c r="F4" i="2" s="1"/>
  <c r="E4" i="2"/>
  <c r="B5" i="2"/>
  <c r="C5" i="2"/>
  <c r="D5" i="2"/>
  <c r="F5" i="2" s="1"/>
  <c r="E5" i="2"/>
  <c r="B6" i="2"/>
  <c r="C6" i="2"/>
  <c r="D6" i="2"/>
  <c r="F6" i="2" s="1"/>
  <c r="E6" i="2"/>
  <c r="B7" i="2"/>
  <c r="C7" i="2"/>
  <c r="D7" i="2"/>
  <c r="F7" i="2" s="1"/>
  <c r="E7" i="2"/>
  <c r="B8" i="2"/>
  <c r="C8" i="2"/>
  <c r="D8" i="2"/>
  <c r="F8" i="2" s="1"/>
  <c r="E8" i="2"/>
  <c r="B9" i="2"/>
  <c r="C9" i="2"/>
  <c r="D9" i="2"/>
  <c r="F9" i="2" s="1"/>
  <c r="E9" i="2"/>
  <c r="B10" i="2"/>
  <c r="C10" i="2"/>
  <c r="D10" i="2"/>
  <c r="F10" i="2" s="1"/>
  <c r="E10" i="2"/>
  <c r="B11" i="2"/>
  <c r="C11" i="2"/>
  <c r="D11" i="2"/>
  <c r="F11" i="2" s="1"/>
  <c r="E11" i="2"/>
  <c r="B12" i="2"/>
  <c r="C12" i="2"/>
  <c r="D12" i="2"/>
  <c r="F12" i="2" s="1"/>
  <c r="E12" i="2"/>
  <c r="B13" i="2"/>
  <c r="C13" i="2"/>
  <c r="D13" i="2"/>
  <c r="F13" i="2" s="1"/>
  <c r="E13" i="2"/>
  <c r="B14" i="2"/>
  <c r="C14" i="2"/>
  <c r="D14" i="2"/>
  <c r="F14" i="2" s="1"/>
  <c r="E14" i="2"/>
  <c r="B15" i="2"/>
  <c r="C15" i="2"/>
  <c r="D15" i="2"/>
  <c r="F15" i="2" s="1"/>
  <c r="E15" i="2"/>
  <c r="B16" i="2"/>
  <c r="C16" i="2"/>
  <c r="D16" i="2"/>
  <c r="F16" i="2" s="1"/>
  <c r="E16" i="2"/>
  <c r="B17" i="2"/>
  <c r="C17" i="2"/>
  <c r="D17" i="2"/>
  <c r="F17" i="2" s="1"/>
  <c r="E17" i="2"/>
  <c r="B18" i="2"/>
  <c r="C18" i="2"/>
  <c r="D18" i="2"/>
  <c r="F18" i="2" s="1"/>
  <c r="E18" i="2"/>
  <c r="B19" i="2"/>
  <c r="C19" i="2"/>
  <c r="D19" i="2"/>
  <c r="F19" i="2" s="1"/>
  <c r="E19" i="2"/>
  <c r="B20" i="2"/>
  <c r="C20" i="2"/>
  <c r="D20" i="2"/>
  <c r="F20" i="2" s="1"/>
  <c r="E20" i="2"/>
  <c r="B21" i="2"/>
  <c r="C21" i="2"/>
  <c r="D21" i="2"/>
  <c r="F21" i="2" s="1"/>
  <c r="E21" i="2"/>
  <c r="B22" i="2"/>
  <c r="C22" i="2"/>
  <c r="D22" i="2"/>
  <c r="F22" i="2" s="1"/>
  <c r="E22" i="2"/>
  <c r="B23" i="2"/>
  <c r="C23" i="2"/>
  <c r="D23" i="2"/>
  <c r="F23" i="2" s="1"/>
  <c r="E23" i="2"/>
  <c r="B24" i="2"/>
  <c r="C24" i="2"/>
  <c r="D24" i="2"/>
  <c r="F24" i="2" s="1"/>
  <c r="E24" i="2"/>
  <c r="D2" i="2"/>
  <c r="F2" i="2" s="1"/>
  <c r="C2" i="2"/>
  <c r="B3" i="6"/>
  <c r="C3" i="6"/>
  <c r="D3" i="6"/>
  <c r="F3" i="6" s="1"/>
  <c r="E3" i="6"/>
  <c r="B4" i="6"/>
  <c r="C4" i="6"/>
  <c r="D4" i="6"/>
  <c r="F4" i="6" s="1"/>
  <c r="E4" i="6"/>
  <c r="B5" i="6"/>
  <c r="C5" i="6"/>
  <c r="D5" i="6"/>
  <c r="F5" i="6" s="1"/>
  <c r="E5" i="6"/>
  <c r="B6" i="6"/>
  <c r="C6" i="6"/>
  <c r="D6" i="6"/>
  <c r="F6" i="6" s="1"/>
  <c r="E6" i="6"/>
  <c r="B7" i="6"/>
  <c r="C7" i="6"/>
  <c r="D7" i="6"/>
  <c r="F7" i="6" s="1"/>
  <c r="E7" i="6"/>
  <c r="B8" i="6"/>
  <c r="C8" i="6"/>
  <c r="D8" i="6"/>
  <c r="F8" i="6" s="1"/>
  <c r="E8" i="6"/>
  <c r="B9" i="6"/>
  <c r="C9" i="6"/>
  <c r="D9" i="6"/>
  <c r="F9" i="6" s="1"/>
  <c r="E9" i="6"/>
  <c r="B10" i="6"/>
  <c r="C10" i="6"/>
  <c r="D10" i="6"/>
  <c r="F10" i="6" s="1"/>
  <c r="E10" i="6"/>
  <c r="B11" i="6"/>
  <c r="C11" i="6"/>
  <c r="D11" i="6"/>
  <c r="F11" i="6" s="1"/>
  <c r="E11" i="6"/>
  <c r="B12" i="6"/>
  <c r="C12" i="6"/>
  <c r="D12" i="6"/>
  <c r="F12" i="6" s="1"/>
  <c r="E12" i="6"/>
  <c r="B13" i="6"/>
  <c r="C13" i="6"/>
  <c r="D13" i="6"/>
  <c r="F13" i="6" s="1"/>
  <c r="E13" i="6"/>
  <c r="B14" i="6"/>
  <c r="C14" i="6"/>
  <c r="D14" i="6"/>
  <c r="F14" i="6" s="1"/>
  <c r="E14" i="6"/>
  <c r="B15" i="6"/>
  <c r="C15" i="6"/>
  <c r="D15" i="6"/>
  <c r="F15" i="6" s="1"/>
  <c r="E15" i="6"/>
  <c r="B16" i="6"/>
  <c r="C16" i="6"/>
  <c r="D16" i="6"/>
  <c r="F16" i="6" s="1"/>
  <c r="E16" i="6"/>
  <c r="B17" i="6"/>
  <c r="C17" i="6"/>
  <c r="D17" i="6"/>
  <c r="F17" i="6" s="1"/>
  <c r="E17" i="6"/>
  <c r="B18" i="6"/>
  <c r="C18" i="6"/>
  <c r="D18" i="6"/>
  <c r="F18" i="6" s="1"/>
  <c r="E18" i="6"/>
  <c r="B19" i="6"/>
  <c r="C19" i="6"/>
  <c r="D19" i="6"/>
  <c r="F19" i="6" s="1"/>
  <c r="E19" i="6"/>
  <c r="B20" i="6"/>
  <c r="C20" i="6"/>
  <c r="D20" i="6"/>
  <c r="F20" i="6" s="1"/>
  <c r="E20" i="6"/>
  <c r="B21" i="6"/>
  <c r="C21" i="6"/>
  <c r="D21" i="6"/>
  <c r="F21" i="6" s="1"/>
  <c r="E21" i="6"/>
  <c r="B22" i="6"/>
  <c r="C22" i="6"/>
  <c r="D22" i="6"/>
  <c r="F22" i="6" s="1"/>
  <c r="E22" i="6"/>
  <c r="B23" i="6"/>
  <c r="C23" i="6"/>
  <c r="D23" i="6"/>
  <c r="F23" i="6" s="1"/>
  <c r="E23" i="6"/>
  <c r="B24" i="6"/>
  <c r="C24" i="6"/>
  <c r="D24" i="6"/>
  <c r="F24" i="6" s="1"/>
  <c r="E24" i="6"/>
  <c r="C2" i="1"/>
  <c r="D3" i="1"/>
  <c r="F3" i="1" s="1"/>
  <c r="E3" i="1"/>
  <c r="D4" i="1"/>
  <c r="F4" i="1" s="1"/>
  <c r="E4" i="1"/>
  <c r="D5" i="1"/>
  <c r="F5" i="1" s="1"/>
  <c r="E5" i="1"/>
  <c r="D6" i="1"/>
  <c r="F6" i="1" s="1"/>
  <c r="E6" i="1"/>
  <c r="D7" i="1"/>
  <c r="F7" i="1" s="1"/>
  <c r="E7" i="1"/>
  <c r="D8" i="1"/>
  <c r="F8" i="1" s="1"/>
  <c r="E8" i="1"/>
  <c r="D9" i="1"/>
  <c r="F9" i="1" s="1"/>
  <c r="E9" i="1"/>
  <c r="D10" i="1"/>
  <c r="F10" i="1" s="1"/>
  <c r="E10" i="1"/>
  <c r="D11" i="1"/>
  <c r="F11" i="1" s="1"/>
  <c r="E11" i="1"/>
  <c r="D12" i="1"/>
  <c r="F12" i="1" s="1"/>
  <c r="E12" i="1"/>
  <c r="D13" i="1"/>
  <c r="F13" i="1" s="1"/>
  <c r="E13" i="1"/>
  <c r="D14" i="1"/>
  <c r="F14" i="1" s="1"/>
  <c r="E14" i="1"/>
  <c r="D15" i="1"/>
  <c r="F15" i="1" s="1"/>
  <c r="E15" i="1"/>
  <c r="D16" i="1"/>
  <c r="F16" i="1" s="1"/>
  <c r="E16" i="1"/>
  <c r="D17" i="1"/>
  <c r="F17" i="1" s="1"/>
  <c r="E17" i="1"/>
  <c r="D18" i="1"/>
  <c r="F18" i="1" s="1"/>
  <c r="E18" i="1"/>
  <c r="D19" i="1"/>
  <c r="F19" i="1" s="1"/>
  <c r="E19" i="1"/>
  <c r="D20" i="1"/>
  <c r="F20" i="1" s="1"/>
  <c r="E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E2" i="33"/>
  <c r="B2" i="33"/>
  <c r="E2" i="32"/>
  <c r="B2" i="32"/>
  <c r="E2" i="31"/>
  <c r="B2" i="31"/>
  <c r="E2" i="30"/>
  <c r="B2" i="30"/>
  <c r="E2" i="28"/>
  <c r="B2" i="28"/>
  <c r="E2" i="27"/>
  <c r="B2" i="27"/>
  <c r="E2" i="26"/>
  <c r="B2" i="26"/>
  <c r="E2" i="25"/>
  <c r="B2" i="25"/>
  <c r="E2" i="24"/>
  <c r="B2" i="24"/>
  <c r="E2" i="23"/>
  <c r="B2" i="23"/>
  <c r="E2" i="22"/>
  <c r="B2" i="22"/>
  <c r="E2" i="21"/>
  <c r="B2" i="21"/>
  <c r="E2" i="20"/>
  <c r="B2" i="20"/>
  <c r="E2" i="19"/>
  <c r="B2" i="19"/>
  <c r="E2" i="18"/>
  <c r="B2" i="18"/>
  <c r="E2" i="17"/>
  <c r="B2" i="17"/>
  <c r="E2" i="16"/>
  <c r="B2" i="16"/>
  <c r="E2" i="15"/>
  <c r="B2" i="15"/>
  <c r="E2" i="14"/>
  <c r="B2" i="14"/>
  <c r="E2" i="13"/>
  <c r="B2" i="13"/>
  <c r="E2" i="11"/>
  <c r="B2" i="11"/>
  <c r="E2" i="9"/>
  <c r="B2" i="9"/>
  <c r="E2" i="7"/>
  <c r="B2" i="7"/>
  <c r="E2" i="4"/>
  <c r="B2" i="4"/>
  <c r="E2" i="2"/>
  <c r="B2" i="2"/>
  <c r="E2" i="6"/>
  <c r="D2" i="6"/>
  <c r="F2" i="6" s="1"/>
  <c r="C2" i="6"/>
  <c r="B2" i="6"/>
  <c r="D12" i="62" l="1"/>
  <c r="F12" i="62" s="1"/>
  <c r="D11" i="62"/>
  <c r="F11" i="62" s="1"/>
  <c r="D9" i="61"/>
  <c r="F9" i="61" s="1"/>
  <c r="D8" i="61"/>
  <c r="F8" i="61" s="1"/>
  <c r="F297" i="5"/>
  <c r="F299" i="5"/>
  <c r="D21" i="62"/>
  <c r="F21" i="62" s="1"/>
  <c r="C23" i="61"/>
  <c r="C28" i="57"/>
  <c r="C23" i="62"/>
  <c r="F3" i="61"/>
  <c r="C23" i="60"/>
  <c r="F2" i="60"/>
  <c r="C48" i="58"/>
  <c r="D48" i="58"/>
  <c r="F27" i="58"/>
  <c r="F48" i="58" s="1"/>
  <c r="C23" i="56"/>
  <c r="F2" i="58"/>
  <c r="C23" i="58"/>
  <c r="C23" i="59"/>
  <c r="F2" i="59"/>
  <c r="F3" i="57"/>
  <c r="F2" i="56"/>
  <c r="C23" i="55"/>
  <c r="F2" i="55"/>
  <c r="C23" i="54"/>
  <c r="F5" i="54"/>
  <c r="D23" i="53"/>
  <c r="C23" i="53"/>
  <c r="F3" i="53"/>
  <c r="F23" i="53" s="1"/>
  <c r="F2" i="52"/>
  <c r="C17" i="52"/>
  <c r="F18" i="40"/>
  <c r="F18" i="45"/>
  <c r="F24" i="22"/>
  <c r="C29" i="21"/>
  <c r="F22" i="43"/>
  <c r="F18" i="39"/>
  <c r="D18" i="50"/>
  <c r="F18" i="33"/>
  <c r="D18" i="49"/>
  <c r="C22" i="51"/>
  <c r="F2" i="50"/>
  <c r="F18" i="50" s="1"/>
  <c r="C18" i="50"/>
  <c r="F2" i="49"/>
  <c r="C18" i="49"/>
  <c r="C18" i="48"/>
  <c r="D18" i="48"/>
  <c r="D20" i="47"/>
  <c r="F2" i="47"/>
  <c r="F20" i="47" s="1"/>
  <c r="C20" i="47"/>
  <c r="C18" i="46"/>
  <c r="C18" i="45"/>
  <c r="D18" i="45"/>
  <c r="D18" i="44"/>
  <c r="C18" i="44"/>
  <c r="F2" i="44"/>
  <c r="F18" i="44" s="1"/>
  <c r="C22" i="43"/>
  <c r="D22" i="43"/>
  <c r="D29" i="42"/>
  <c r="C29" i="42"/>
  <c r="C18" i="41"/>
  <c r="D18" i="41"/>
  <c r="F2" i="41"/>
  <c r="C18" i="40"/>
  <c r="D18" i="40"/>
  <c r="C18" i="39"/>
  <c r="D18" i="39"/>
  <c r="D36" i="38"/>
  <c r="F2" i="38"/>
  <c r="F36" i="38" s="1"/>
  <c r="C36" i="38"/>
  <c r="C28" i="37"/>
  <c r="D28" i="37"/>
  <c r="F2" i="37"/>
  <c r="C18" i="36"/>
  <c r="F2" i="48"/>
  <c r="F18" i="48" s="1"/>
  <c r="F2" i="42"/>
  <c r="F29" i="42" s="1"/>
  <c r="F26" i="31"/>
  <c r="F22" i="32"/>
  <c r="F22" i="26"/>
  <c r="F25" i="19"/>
  <c r="F25" i="20"/>
  <c r="F30" i="17"/>
  <c r="F25" i="30"/>
  <c r="F29" i="16"/>
  <c r="F19" i="25"/>
  <c r="F17" i="27"/>
  <c r="F24" i="18"/>
  <c r="F33" i="15"/>
  <c r="F33" i="13"/>
  <c r="F32" i="4"/>
  <c r="F29" i="2"/>
  <c r="F28" i="6"/>
  <c r="F32" i="7"/>
  <c r="D30" i="11"/>
  <c r="D33" i="9"/>
  <c r="D31" i="14"/>
  <c r="D29" i="16"/>
  <c r="C33" i="13"/>
  <c r="C25" i="19"/>
  <c r="C25" i="20"/>
  <c r="C24" i="22"/>
  <c r="C26" i="23"/>
  <c r="C26" i="31"/>
  <c r="C22" i="32"/>
  <c r="C18" i="33"/>
  <c r="D33" i="13"/>
  <c r="C33" i="15"/>
  <c r="C28" i="6"/>
  <c r="C29" i="2"/>
  <c r="C32" i="4"/>
  <c r="C32" i="7"/>
  <c r="F2" i="9"/>
  <c r="F33" i="9" s="1"/>
  <c r="F2" i="11"/>
  <c r="F30" i="11" s="1"/>
  <c r="F2" i="14"/>
  <c r="F31" i="14" s="1"/>
  <c r="D33" i="15"/>
  <c r="C30" i="17"/>
  <c r="C24" i="18"/>
  <c r="D28" i="6"/>
  <c r="D29" i="2"/>
  <c r="D32" i="4"/>
  <c r="D32" i="7"/>
  <c r="C33" i="9"/>
  <c r="C30" i="11"/>
  <c r="C31" i="14"/>
  <c r="D18" i="24"/>
  <c r="F2" i="24"/>
  <c r="C29" i="16"/>
  <c r="D30" i="17"/>
  <c r="D24" i="18"/>
  <c r="D25" i="19"/>
  <c r="D25" i="20"/>
  <c r="D24" i="22"/>
  <c r="C19" i="25"/>
  <c r="C22" i="26"/>
  <c r="C17" i="27"/>
  <c r="C22" i="28"/>
  <c r="C25" i="30"/>
  <c r="D26" i="31"/>
  <c r="D22" i="32"/>
  <c r="D18" i="33"/>
  <c r="C18" i="24"/>
  <c r="D19" i="25"/>
  <c r="D22" i="26"/>
  <c r="D17" i="27"/>
  <c r="D22" i="28"/>
  <c r="D25" i="30"/>
  <c r="D25" i="53" l="1"/>
  <c r="D26" i="53" s="1"/>
  <c r="D23" i="62"/>
  <c r="F23" i="62"/>
  <c r="F23" i="61"/>
  <c r="D23" i="61"/>
  <c r="E2" i="1"/>
  <c r="B2" i="1"/>
  <c r="F2" i="1"/>
  <c r="F23" i="1" s="1"/>
  <c r="F3" i="5"/>
  <c r="F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7" i="5"/>
  <c r="F28" i="5"/>
  <c r="F29" i="5"/>
  <c r="F30" i="5"/>
  <c r="F31" i="5"/>
  <c r="F32" i="5"/>
  <c r="F33" i="5"/>
  <c r="F34" i="5"/>
  <c r="F35" i="5"/>
  <c r="F36" i="5"/>
  <c r="F37" i="5"/>
  <c r="F39" i="5"/>
  <c r="F40" i="5"/>
  <c r="F41" i="5"/>
  <c r="F42" i="5"/>
  <c r="F43" i="5"/>
  <c r="F44" i="5"/>
  <c r="F45" i="5"/>
  <c r="F46" i="5"/>
  <c r="F47" i="5"/>
  <c r="F48" i="5"/>
  <c r="F49" i="5"/>
  <c r="F52" i="5"/>
  <c r="F53" i="5"/>
  <c r="F55" i="5"/>
  <c r="F59" i="5"/>
  <c r="F60" i="5"/>
  <c r="F61" i="5"/>
  <c r="F62" i="5"/>
  <c r="F63" i="5"/>
  <c r="F65" i="5"/>
  <c r="F66" i="5"/>
  <c r="F67" i="5"/>
  <c r="F68" i="5"/>
  <c r="F69" i="5"/>
  <c r="F70" i="5"/>
  <c r="F71" i="5"/>
  <c r="F72" i="5"/>
  <c r="F73" i="5"/>
  <c r="F74" i="5"/>
  <c r="F75" i="5"/>
  <c r="F76" i="5"/>
  <c r="F78" i="5"/>
  <c r="F79" i="5"/>
  <c r="F80" i="5"/>
  <c r="F81" i="5"/>
  <c r="F83" i="5"/>
  <c r="F84" i="5"/>
  <c r="F85" i="5"/>
  <c r="F86" i="5"/>
  <c r="F88" i="5"/>
  <c r="F89" i="5"/>
  <c r="F90" i="5"/>
  <c r="F91" i="5"/>
  <c r="F92" i="5"/>
  <c r="F93" i="5"/>
  <c r="F95" i="5"/>
  <c r="F97" i="5"/>
  <c r="F98" i="5"/>
  <c r="F101" i="5"/>
  <c r="F102" i="5"/>
  <c r="F103" i="5"/>
  <c r="F104" i="5"/>
  <c r="F106" i="5"/>
  <c r="F107" i="5"/>
  <c r="F108" i="5"/>
  <c r="F109" i="5"/>
  <c r="F110" i="5"/>
  <c r="F113" i="5"/>
  <c r="F114" i="5"/>
  <c r="F115" i="5"/>
  <c r="F116" i="5"/>
  <c r="F117" i="5"/>
  <c r="F119" i="5"/>
  <c r="F120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6" i="5"/>
  <c r="F147" i="5"/>
  <c r="F149" i="5"/>
  <c r="F150" i="5"/>
  <c r="F152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1" i="5"/>
  <c r="F172" i="5"/>
  <c r="F173" i="5"/>
  <c r="F174" i="5"/>
  <c r="F175" i="5"/>
  <c r="F176" i="5"/>
  <c r="F177" i="5"/>
  <c r="F178" i="5"/>
  <c r="F179" i="5"/>
  <c r="F180" i="5"/>
  <c r="F182" i="5"/>
  <c r="F183" i="5"/>
  <c r="F184" i="5"/>
  <c r="F187" i="5"/>
  <c r="F188" i="5"/>
  <c r="F189" i="5"/>
  <c r="F190" i="5"/>
  <c r="F191" i="5"/>
  <c r="F192" i="5"/>
  <c r="F193" i="5"/>
  <c r="F194" i="5"/>
  <c r="F195" i="5"/>
  <c r="F196" i="5"/>
  <c r="F197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2" i="5"/>
  <c r="F213" i="5"/>
  <c r="F214" i="5"/>
  <c r="F215" i="5"/>
  <c r="F217" i="5"/>
  <c r="F218" i="5"/>
  <c r="F219" i="5"/>
  <c r="F220" i="5"/>
  <c r="F221" i="5"/>
  <c r="F222" i="5"/>
  <c r="F223" i="5"/>
  <c r="F224" i="5"/>
  <c r="F227" i="5"/>
  <c r="F228" i="5"/>
  <c r="F230" i="5"/>
  <c r="F231" i="5"/>
  <c r="F232" i="5"/>
  <c r="F233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9" i="5"/>
  <c r="F261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D23" i="1" l="1"/>
  <c r="C23" i="1"/>
  <c r="D229" i="5"/>
  <c r="F229" i="5" s="1"/>
  <c r="D170" i="5"/>
  <c r="F170" i="5" s="1"/>
  <c r="D87" i="5"/>
  <c r="F87" i="5" s="1"/>
  <c r="D234" i="5"/>
  <c r="F234" i="5" s="1"/>
  <c r="D181" i="5"/>
  <c r="F181" i="5" s="1"/>
  <c r="D258" i="5" l="1"/>
  <c r="D54" i="5"/>
  <c r="D260" i="5"/>
  <c r="D8" i="52" l="1"/>
  <c r="F8" i="52" s="1"/>
  <c r="D12" i="60"/>
  <c r="D10" i="54"/>
  <c r="D9" i="59"/>
  <c r="D12" i="58"/>
  <c r="D14" i="57"/>
  <c r="D8" i="55"/>
  <c r="D14" i="52"/>
  <c r="F14" i="52" s="1"/>
  <c r="D20" i="56"/>
  <c r="D19" i="58"/>
  <c r="F19" i="58" s="1"/>
  <c r="D23" i="57"/>
  <c r="F23" i="57" s="1"/>
  <c r="D15" i="55"/>
  <c r="F15" i="55" s="1"/>
  <c r="D21" i="60"/>
  <c r="F21" i="60" s="1"/>
  <c r="D17" i="59"/>
  <c r="F17" i="59" s="1"/>
  <c r="D17" i="54"/>
  <c r="F17" i="54" s="1"/>
  <c r="F260" i="5"/>
  <c r="D8" i="36"/>
  <c r="F54" i="5"/>
  <c r="D8" i="46"/>
  <c r="D11" i="36"/>
  <c r="F11" i="36" s="1"/>
  <c r="F258" i="5"/>
  <c r="D14" i="36"/>
  <c r="F14" i="36" s="1"/>
  <c r="D2" i="5"/>
  <c r="F2" i="5" s="1"/>
  <c r="D5" i="5"/>
  <c r="F5" i="5" s="1"/>
  <c r="D57" i="5"/>
  <c r="F57" i="5" s="1"/>
  <c r="D56" i="5"/>
  <c r="F56" i="5" s="1"/>
  <c r="D58" i="5"/>
  <c r="F58" i="5" s="1"/>
  <c r="D225" i="5"/>
  <c r="F225" i="5" s="1"/>
  <c r="D226" i="5"/>
  <c r="F226" i="5" s="1"/>
  <c r="F9" i="59" l="1"/>
  <c r="F23" i="59" s="1"/>
  <c r="D23" i="59"/>
  <c r="F8" i="55"/>
  <c r="F23" i="55" s="1"/>
  <c r="D23" i="55"/>
  <c r="F10" i="54"/>
  <c r="F23" i="54" s="1"/>
  <c r="D23" i="54"/>
  <c r="F14" i="57"/>
  <c r="F28" i="57" s="1"/>
  <c r="D28" i="57"/>
  <c r="F12" i="60"/>
  <c r="F23" i="60" s="1"/>
  <c r="D23" i="60"/>
  <c r="D17" i="52"/>
  <c r="F20" i="56"/>
  <c r="F23" i="56" s="1"/>
  <c r="D23" i="56"/>
  <c r="F12" i="58"/>
  <c r="F23" i="58" s="1"/>
  <c r="D23" i="58"/>
  <c r="F8" i="46"/>
  <c r="F18" i="46" s="1"/>
  <c r="D18" i="46"/>
  <c r="F8" i="36"/>
  <c r="F18" i="36" s="1"/>
  <c r="D18" i="36"/>
  <c r="D94" i="5"/>
  <c r="F94" i="5" s="1"/>
  <c r="D82" i="5"/>
  <c r="F82" i="5" s="1"/>
  <c r="D96" i="5"/>
  <c r="F96" i="5" s="1"/>
  <c r="D153" i="5"/>
  <c r="F153" i="5" s="1"/>
  <c r="D186" i="5" l="1"/>
  <c r="D185" i="5"/>
  <c r="D64" i="5"/>
  <c r="D100" i="5"/>
  <c r="D99" i="5"/>
  <c r="F100" i="5" l="1"/>
  <c r="D6" i="21"/>
  <c r="F6" i="21" s="1"/>
  <c r="D6" i="23"/>
  <c r="F6" i="23" s="1"/>
  <c r="F64" i="5"/>
  <c r="D9" i="21"/>
  <c r="F9" i="21" s="1"/>
  <c r="D9" i="23"/>
  <c r="F9" i="23" s="1"/>
  <c r="F185" i="5"/>
  <c r="D12" i="21"/>
  <c r="F12" i="21" s="1"/>
  <c r="D12" i="23"/>
  <c r="F12" i="23" s="1"/>
  <c r="F99" i="5"/>
  <c r="D5" i="21"/>
  <c r="D5" i="23"/>
  <c r="F186" i="5"/>
  <c r="D13" i="21"/>
  <c r="F13" i="21" s="1"/>
  <c r="D13" i="23"/>
  <c r="F13" i="23" s="1"/>
  <c r="D112" i="5"/>
  <c r="D105" i="5"/>
  <c r="D216" i="5"/>
  <c r="D211" i="5"/>
  <c r="F112" i="5" l="1"/>
  <c r="D8" i="51"/>
  <c r="F8" i="51" s="1"/>
  <c r="F5" i="23"/>
  <c r="F26" i="23" s="1"/>
  <c r="D26" i="23"/>
  <c r="F211" i="5"/>
  <c r="D4" i="51"/>
  <c r="F5" i="21"/>
  <c r="F29" i="21" s="1"/>
  <c r="D29" i="21"/>
  <c r="F216" i="5"/>
  <c r="D6" i="51"/>
  <c r="F6" i="51" s="1"/>
  <c r="F105" i="5"/>
  <c r="D7" i="51"/>
  <c r="F7" i="51" s="1"/>
  <c r="F4" i="51" l="1"/>
  <c r="D22" i="51"/>
</calcChain>
</file>

<file path=xl/sharedStrings.xml><?xml version="1.0" encoding="utf-8"?>
<sst xmlns="http://schemas.openxmlformats.org/spreadsheetml/2006/main" count="2268" uniqueCount="639">
  <si>
    <t xml:space="preserve">Código </t>
  </si>
  <si>
    <t xml:space="preserve">Descrição da operação </t>
  </si>
  <si>
    <t>SMV</t>
  </si>
  <si>
    <t xml:space="preserve">Alinhamento </t>
  </si>
  <si>
    <t>AHG000000010</t>
  </si>
  <si>
    <t>ALINHAVAR GOLA REGATA 80 CM Código: 4OL 301</t>
  </si>
  <si>
    <t>AHG000000011</t>
  </si>
  <si>
    <t>ALINHAVAR GOLA 56 CM</t>
  </si>
  <si>
    <t>ALP000000002</t>
  </si>
  <si>
    <t>ALINHAVAR PUNHO 38 CM 3OL 504</t>
  </si>
  <si>
    <t>ALP000000003</t>
  </si>
  <si>
    <t>ALINHAVAR PUNHO 80 CM Código 3OL 504</t>
  </si>
  <si>
    <t>ARALLTE00002</t>
  </si>
  <si>
    <t>DAR RETROCESSO -4x</t>
  </si>
  <si>
    <t>ARALLTE00004</t>
  </si>
  <si>
    <t>FECHAR LATERAL REGATA -81 CM</t>
  </si>
  <si>
    <t>ARALLTE00005</t>
  </si>
  <si>
    <t>PREGAR MANGA 60.5 CM</t>
  </si>
  <si>
    <t>ARALLTE00007</t>
  </si>
  <si>
    <t>PREGAR MANGA 51.5 CM</t>
  </si>
  <si>
    <t>ARALLTE00008</t>
  </si>
  <si>
    <t>FECHAR LATERAL 49CM *2</t>
  </si>
  <si>
    <t>ARALLTE00012</t>
  </si>
  <si>
    <t>PREGAR MANGA RAGLAN INTEIRA 76 CM</t>
  </si>
  <si>
    <t>ARALLTE00015</t>
  </si>
  <si>
    <t>PREGAR MANGA RAGLAN FRENTE 36 CM</t>
  </si>
  <si>
    <t>ARALLTE00016</t>
  </si>
  <si>
    <t>PREGAR MANGA RAGLAN COSTAS 36 CM</t>
  </si>
  <si>
    <t>ARALLTE00020</t>
  </si>
  <si>
    <t>REBATER MANGA 60.5 CM</t>
  </si>
  <si>
    <t>ARALLTE00021</t>
  </si>
  <si>
    <t>PREGAR MANGA RAGLAN FRENTE 38.5 CM</t>
  </si>
  <si>
    <t>ARALLTE00023</t>
  </si>
  <si>
    <t>PREGAR MANGA RAGLAN COSTAS 32 CM</t>
  </si>
  <si>
    <t>ARALLTE00025</t>
  </si>
  <si>
    <t>PREGAR MANGA RAGLAN FRENTE 38.5 CM -FLAT</t>
  </si>
  <si>
    <t>ARALLTE00026</t>
  </si>
  <si>
    <t>PREGAR MANGA RAGLAN COSTAS 32 CM -FLAT</t>
  </si>
  <si>
    <t>ARALLTE00029</t>
  </si>
  <si>
    <t>OVERLOCKAR ABERTURA LATERAL 26 CM</t>
  </si>
  <si>
    <t>ARALLTE00030</t>
  </si>
  <si>
    <t>RETROCESSO NO DETALHE LATERAL 3 CM</t>
  </si>
  <si>
    <t>ARALLTE00031</t>
  </si>
  <si>
    <t>REBATER ABERTURA LATERAL 24 CM (2 lados)</t>
  </si>
  <si>
    <t>ARALLTE00032</t>
  </si>
  <si>
    <t>PREGAR MANGA FRENTE 26 CM</t>
  </si>
  <si>
    <t>ARALLTE00033</t>
  </si>
  <si>
    <t>PREGAR MANGA COSTAS 22.5 CM</t>
  </si>
  <si>
    <t>ARALLTE00038</t>
  </si>
  <si>
    <t>FECHAR LATERAL +MANGA 39 CM</t>
  </si>
  <si>
    <t>ARALLTE00042</t>
  </si>
  <si>
    <t>ALINHAVAR PUNHO 38CM</t>
  </si>
  <si>
    <t>BA3000000000</t>
  </si>
  <si>
    <t>2CO BAINHA DO DECOTE 80 CM - Bainha na gola com largura de 1,5 cm.</t>
  </si>
  <si>
    <t>BCC000000004</t>
  </si>
  <si>
    <t>BAINHA DO CORPO INTEIRA 154 CM Código 2CO 406</t>
  </si>
  <si>
    <t>BCC000000006</t>
  </si>
  <si>
    <t>BAINHA DO CORPO 120 CM</t>
  </si>
  <si>
    <t>BCF000000001</t>
  </si>
  <si>
    <t>BAINHA DO CORPO COM ADCIONAL COSTA- 123 CM</t>
  </si>
  <si>
    <t>BCF000000002</t>
  </si>
  <si>
    <t>BAINHA DO CORPO COMADICIONAL FRENTE E COSTAS 126 CM 2CO 406</t>
  </si>
  <si>
    <t>BCF000000003</t>
  </si>
  <si>
    <t>BAINHA DO CORPO COM ADICIONAL COSTAS 123 CM TRANÇADOR</t>
  </si>
  <si>
    <t>BCS000000000</t>
  </si>
  <si>
    <t>BAINHA DA PEÇA SHORT 76 CM *2</t>
  </si>
  <si>
    <t>BCS000000003</t>
  </si>
  <si>
    <t>BAINHA DA PERNA ABERTA LATERAL 76 CM *2</t>
  </si>
  <si>
    <t>BCT000000002</t>
  </si>
  <si>
    <t>BAINHA DO CORPO COSTAS 69 CM</t>
  </si>
  <si>
    <t>BMC000000000</t>
  </si>
  <si>
    <t>BAINHA DA MANGA -44 CM *2</t>
  </si>
  <si>
    <t>BMC000000002</t>
  </si>
  <si>
    <t>BAINHA DA MANGA COM ADCIONAL COSTA-46 CM</t>
  </si>
  <si>
    <t>BMC000000003</t>
  </si>
  <si>
    <t>BAINHA DA MANGA 44 CM TRANÇADOR</t>
  </si>
  <si>
    <t>BMC000000004</t>
  </si>
  <si>
    <t>2CO BAINHA DAS CAVAS 72 CM 2* - Cava de regata sem revel</t>
  </si>
  <si>
    <t>BMC000000005</t>
  </si>
  <si>
    <t>BAINHA DA MANGA 45 CM Código: 2CO 406</t>
  </si>
  <si>
    <t>BNF000000002</t>
  </si>
  <si>
    <t>BAINHA DO CORPO FRENTE 68 CM</t>
  </si>
  <si>
    <t>BNP000000000</t>
  </si>
  <si>
    <t>BAINHA DA PALA 71 CM Código 2C 402</t>
  </si>
  <si>
    <t>BOT000000000</t>
  </si>
  <si>
    <t>BOTÃO RESERVA</t>
  </si>
  <si>
    <t>BOT000000005</t>
  </si>
  <si>
    <t>PREGAR 2 BOTÕES BH 304</t>
  </si>
  <si>
    <t>BOT000000006</t>
  </si>
  <si>
    <t xml:space="preserve">ABOTOAR 2 BOTÕES MANUAL </t>
  </si>
  <si>
    <t>CC1000000000</t>
  </si>
  <si>
    <t>CASEAR BH 107</t>
  </si>
  <si>
    <t>CC1000000001</t>
  </si>
  <si>
    <t xml:space="preserve">GABARITAR PARA CASEAR MANUAL </t>
  </si>
  <si>
    <t>CC2000000006</t>
  </si>
  <si>
    <t>GABARITAR PARA CASEAR 2 BOTÕES POLO</t>
  </si>
  <si>
    <t>CC2000000007</t>
  </si>
  <si>
    <t>CASEAR PARA PREGAR 2 BOTOÕES POLO BH 304</t>
  </si>
  <si>
    <t>CC2000000008</t>
  </si>
  <si>
    <t xml:space="preserve">GABARITAR PARA PREGAR 2 BOTOÕES MANUAL </t>
  </si>
  <si>
    <t>CGG000000013</t>
  </si>
  <si>
    <t>1C PASSAR COBRE GOLA 24 CM - Passar galão cobre gola para acabamento tradicional</t>
  </si>
  <si>
    <t>CGG000000014</t>
  </si>
  <si>
    <t>1L REBATER COBRE GOLA 24 CM - Rebater cobre gola para acabamento tradicional</t>
  </si>
  <si>
    <t>CGP000000000</t>
  </si>
  <si>
    <t xml:space="preserve">FIXAR COBRE GOLA PERSONALIZADO 1L 301 22 CM </t>
  </si>
  <si>
    <t>CGP000000001</t>
  </si>
  <si>
    <t xml:space="preserve">REBATER COBRE GOLA PERSONALIZADO 1L 301 22 CM </t>
  </si>
  <si>
    <t>COO000000000</t>
  </si>
  <si>
    <t>PASSAR COBRE GOLA OMBRO A OMBRO - 54 cm</t>
  </si>
  <si>
    <t>COS000000016</t>
  </si>
  <si>
    <t xml:space="preserve">PASSAR CORDÃO MANUAL </t>
  </si>
  <si>
    <t>COS000000031</t>
  </si>
  <si>
    <t>PREGAR SILICONE - 22 CM Código 1L 301 - SP 128</t>
  </si>
  <si>
    <t>COS000000032</t>
  </si>
  <si>
    <t>REBATER SILICONE 10 CM 2* Código 1L 301 - SP 128</t>
  </si>
  <si>
    <t>COS000000034</t>
  </si>
  <si>
    <t>MEDIR E CORTAR SILICONE SP 128 MANUAL</t>
  </si>
  <si>
    <t>DGT000000000</t>
  </si>
  <si>
    <t xml:space="preserve">Destacar Galão </t>
  </si>
  <si>
    <t xml:space="preserve">DESTACAR GALÃO - OPE MANUAL </t>
  </si>
  <si>
    <t>DSP000000000</t>
  </si>
  <si>
    <t>GABARITAR PUNHO LASER</t>
  </si>
  <si>
    <t>DTG000000001</t>
  </si>
  <si>
    <t>MEDIR E CORTAR GOLA MANUAL</t>
  </si>
  <si>
    <t>ELA000000004</t>
  </si>
  <si>
    <t>PREGAR ELASTICO 136 CM 4OL 514</t>
  </si>
  <si>
    <t>FCC000000000</t>
  </si>
  <si>
    <t>FECHAR LATERAL DO CÓS 2 PARTES Código: 4OL 514</t>
  </si>
  <si>
    <t>FCG000000002</t>
  </si>
  <si>
    <t>FIXAR COBRE GOLA 22 CM</t>
  </si>
  <si>
    <t>FCL000000002</t>
  </si>
  <si>
    <t>FECHAR LATERAL + MANGA 61CM *2</t>
  </si>
  <si>
    <t>FCL000000005</t>
  </si>
  <si>
    <t>FECHAR LATERAL SEM MANGA 50 *2 CM 4OL 514</t>
  </si>
  <si>
    <t>FCL000000008</t>
  </si>
  <si>
    <t>FECHAR LATERAL +MANGA 61 CM -FLAT</t>
  </si>
  <si>
    <t>FCL000000011</t>
  </si>
  <si>
    <t>FECHAR LATERAL 46 CM Código 4OL 514 (21 cm lado direito 25 cm lado esquerdo)</t>
  </si>
  <si>
    <t>FCL000000012</t>
  </si>
  <si>
    <t>FECHAR LATERAL 21 CM Código 4OL 514 (Terminar de fechar um lado da lateral)</t>
  </si>
  <si>
    <t>FCL000000015</t>
  </si>
  <si>
    <t>FECHAR LATERAL ENCONTROS DE SUBLIMAÇÃO 49CM *2</t>
  </si>
  <si>
    <t>FCL000000017</t>
  </si>
  <si>
    <t>FECHAR LATERALL REGATA 50 CM 2*</t>
  </si>
  <si>
    <t>FCL000000019</t>
  </si>
  <si>
    <t>FECHAR LATERAL FRENTE + REVEL 85 CM *2</t>
  </si>
  <si>
    <t>FCL000000021</t>
  </si>
  <si>
    <t>FECHAR 1 LATERAL +MANGA 61 CM + etiqueta</t>
  </si>
  <si>
    <t>FCL000000022</t>
  </si>
  <si>
    <t>FECHAR 1 LATERAL +MANGA 61 CM</t>
  </si>
  <si>
    <t>FCL000000024</t>
  </si>
  <si>
    <t>FECHAR LATERAL + MANGA 80 CM *2</t>
  </si>
  <si>
    <t>FCL000000032</t>
  </si>
  <si>
    <t>4F FECHAR LATERAL SEM MANGAS 54 CM *2 - Lateral sem mangas , frente invadindo costas.</t>
  </si>
  <si>
    <t>FCM000000000</t>
  </si>
  <si>
    <t>FECHAR MANGA BASICA 15 CM *2 4OL 514</t>
  </si>
  <si>
    <t>FCP000000000</t>
  </si>
  <si>
    <t>FECHAR PUNHO 6 CM 4OL 514</t>
  </si>
  <si>
    <t>FCP000000004</t>
  </si>
  <si>
    <t xml:space="preserve">FECHAR PUNHO SUPERIOR 38 CM  4OL 514 </t>
  </si>
  <si>
    <t>FCP000000006</t>
  </si>
  <si>
    <t>FECHAR PUNHO REGATA 4 LADOS 6 CM Código: 4OL 514</t>
  </si>
  <si>
    <t>FES000000000</t>
  </si>
  <si>
    <t>FECHAR ENTRE PERNAS SHORTS 45 CM *2</t>
  </si>
  <si>
    <t>FGC000000000</t>
  </si>
  <si>
    <t xml:space="preserve">FECHAR GANCHO COSTAS 45 CM </t>
  </si>
  <si>
    <t>FGF000000000</t>
  </si>
  <si>
    <t xml:space="preserve">FECHAR GANCHO FRENTE 40 CM </t>
  </si>
  <si>
    <t>FGL000000000</t>
  </si>
  <si>
    <t>FECHAR GOLA 6 CM</t>
  </si>
  <si>
    <t>FGL000000002</t>
  </si>
  <si>
    <t>FECHAR GOLA REGATA 6 CM *2 Código: 4OL 514</t>
  </si>
  <si>
    <t>FGO000000008</t>
  </si>
  <si>
    <t>FIXAR GOLA FRENTE EM V 3 CM</t>
  </si>
  <si>
    <t>FGO000000009</t>
  </si>
  <si>
    <t xml:space="preserve">FIXAR TAPE NO DECOTE 12CM </t>
  </si>
  <si>
    <t>FGO000000010</t>
  </si>
  <si>
    <t>FIXAR GOLA FRENTE QUADRADA 18CM</t>
  </si>
  <si>
    <t>FHL000000000</t>
  </si>
  <si>
    <t>FECHAR ELASTICO 4 CM 1L 301</t>
  </si>
  <si>
    <t>FHT000000008</t>
  </si>
  <si>
    <t xml:space="preserve">FECHAR RECORTE FRENTE SUPERIOR 60CM </t>
  </si>
  <si>
    <t>FHT000000010</t>
  </si>
  <si>
    <t>FECHAR RECORTE COSTAS SUPERIOR 60 CM Código 4OL</t>
  </si>
  <si>
    <t>FLC000000002</t>
  </si>
  <si>
    <t>FECHAR LATERAL COSTAS 60 CM 4OL 514</t>
  </si>
  <si>
    <t>FLC000000003</t>
  </si>
  <si>
    <t>FECHAR LATERAL COSTAS 85 CM *2 Código: 4OL 514 - + ETIQUETA</t>
  </si>
  <si>
    <t>FLF000000002</t>
  </si>
  <si>
    <t>FECHAR LATERAL FRENTE 60 CM 4OL 514</t>
  </si>
  <si>
    <t>FLS000000001</t>
  </si>
  <si>
    <t xml:space="preserve">FECHAR LATERAL SHORTS 61 CM *2 4OL </t>
  </si>
  <si>
    <t>FLS000000002</t>
  </si>
  <si>
    <t>FECHAR LATERAL COM FENDA SHORTS 60CM *2</t>
  </si>
  <si>
    <t>FLS000000004</t>
  </si>
  <si>
    <t>FECHAR LATERAL FRENTE SHORTS 42 CM 2*</t>
  </si>
  <si>
    <t>FLS000000005</t>
  </si>
  <si>
    <t>FECHAR LATERAL COSTAS SHORTS 52 CM 2*</t>
  </si>
  <si>
    <t>FPS000000001</t>
  </si>
  <si>
    <t>FECHAR PUNHO 10 CM *2 Código: 2C 402</t>
  </si>
  <si>
    <t>FRF000000003</t>
  </si>
  <si>
    <t>FIXAR RECORTE LATERAL 2 CM Código 1L 301</t>
  </si>
  <si>
    <t>FRF000000006</t>
  </si>
  <si>
    <t>FECHAR RECORTE OMBRO FRENTE 90CM</t>
  </si>
  <si>
    <t>FRF000000008</t>
  </si>
  <si>
    <t>FECHAR RECORTE FRENTE DIAGONAL 80 CM Código 4OL 514</t>
  </si>
  <si>
    <t>FRF000000013</t>
  </si>
  <si>
    <t>FECHAR RECORTE FRENTE 60 CM Código 4OL 514 - Ref. ADI 1582 (PPA)</t>
  </si>
  <si>
    <t>FRI000000000</t>
  </si>
  <si>
    <t xml:space="preserve">FECHAR RECORTE FRENTE INFERIOR 60CM </t>
  </si>
  <si>
    <t>FRI000000001</t>
  </si>
  <si>
    <t>FECHAR RECORTE COSTAS INFERIOR 60 CM Código: 4OL</t>
  </si>
  <si>
    <t>FRS000000008</t>
  </si>
  <si>
    <t>FECHAR RECORTE COSTAS 24 CM *2 Código: 4OL 514</t>
  </si>
  <si>
    <t>FRS000000012</t>
  </si>
  <si>
    <t>FECHAR RECORTE OMBRO COSTAS 90CM</t>
  </si>
  <si>
    <t>FRS000000016</t>
  </si>
  <si>
    <t>FECHAR RECORTE COSTAS DIAGONAL 85CM Código 4OL 514 - ADI 1609</t>
  </si>
  <si>
    <t>FRS000000019</t>
  </si>
  <si>
    <t>4F FECHAR RECORTE COSTAS 55 CM</t>
  </si>
  <si>
    <t>FRS000000020</t>
  </si>
  <si>
    <t>FECHAR RECORTE COSTAS 62 CM Código 4OL 514 - Ref. ADI 1582</t>
  </si>
  <si>
    <t>FRT000000005</t>
  </si>
  <si>
    <t>FECHAR RECORTE LATERAL 16 CM 2* Código 4OL 514 - Ref. SP 135</t>
  </si>
  <si>
    <t>FXE000000002</t>
  </si>
  <si>
    <t>FIXAR ETIQUETA CÓS 5 CM 1L 301</t>
  </si>
  <si>
    <t>FXE000000003</t>
  </si>
  <si>
    <t>FIXAR ETIQUETA NO DECOTE 1L 301</t>
  </si>
  <si>
    <t>FXE000000005</t>
  </si>
  <si>
    <t>FIXAR ETIQUETA NA LATERAL 7 CM</t>
  </si>
  <si>
    <t>FXE000000007</t>
  </si>
  <si>
    <t>PREGAR ETIQTEA BARRA 2 CM</t>
  </si>
  <si>
    <t>FXE000000008</t>
  </si>
  <si>
    <t>1L GABARITAR E FIXAR ALÇA DECORATIVA 3 CM - Fixar alça no centro da gola.</t>
  </si>
  <si>
    <t>GAS000000002</t>
  </si>
  <si>
    <t>PASSAR GALÃO 3 LISTRAS - SHORTS 50 CM *2</t>
  </si>
  <si>
    <t>GBE000000000</t>
  </si>
  <si>
    <t>GABARITAR ETIQUETA DO CENTRO DO DECOTE - MANUAL</t>
  </si>
  <si>
    <t>GBE000000002</t>
  </si>
  <si>
    <t>MANUAL MEDIR E CORTAR ALÇA - ADI 1708</t>
  </si>
  <si>
    <t>GBE000000003</t>
  </si>
  <si>
    <t xml:space="preserve">GABARITAR ETIQUETA DECORATIVA - MANUAL </t>
  </si>
  <si>
    <t>GBP000000001</t>
  </si>
  <si>
    <t>GABARITAR PUNHO MANUAL</t>
  </si>
  <si>
    <t>GBP000000002</t>
  </si>
  <si>
    <t xml:space="preserve">GABARITAR PUNHO PADRÃO - OPE MANUAL </t>
  </si>
  <si>
    <t>GGL000000000</t>
  </si>
  <si>
    <t xml:space="preserve">GABARITAR GOLA MANUAL </t>
  </si>
  <si>
    <t>LAGO00000000</t>
  </si>
  <si>
    <t>FECHAR GOLA EM V 9 CM</t>
  </si>
  <si>
    <t>LAGO00000002</t>
  </si>
  <si>
    <t>FECHAR GOLA -6 CM</t>
  </si>
  <si>
    <t>LAGO00000005</t>
  </si>
  <si>
    <t>REBATER COBRE GOLA -22 CM</t>
  </si>
  <si>
    <t>LAGO00000006</t>
  </si>
  <si>
    <t>LAGO00000008</t>
  </si>
  <si>
    <t>FIXAR COBRE GOLA- 22 CM</t>
  </si>
  <si>
    <t>LAGO00000009</t>
  </si>
  <si>
    <t>PREGAR GOLA -59 CM</t>
  </si>
  <si>
    <t>LAGO00000010</t>
  </si>
  <si>
    <t>UNIR COBRE GOLA - 22 cm</t>
  </si>
  <si>
    <t>LAGO00000011</t>
  </si>
  <si>
    <t>GABARITAR COBRE GOLA -MANUAL</t>
  </si>
  <si>
    <t>LAGO00000013</t>
  </si>
  <si>
    <t>GABARITAR ETIQUETA ADIDAS E FIXAR</t>
  </si>
  <si>
    <t>LAGO00000017</t>
  </si>
  <si>
    <t xml:space="preserve">FECHAR GOLA EM V 9 CM </t>
  </si>
  <si>
    <t>LAGO00000018</t>
  </si>
  <si>
    <t>LAGO00000019</t>
  </si>
  <si>
    <t>PASSAR GALÃO DECOTE 65 CM</t>
  </si>
  <si>
    <t>LAGO00000020</t>
  </si>
  <si>
    <t>RETROCESSO DO DECOTE 4.5 CM</t>
  </si>
  <si>
    <t>LAGO00000021</t>
  </si>
  <si>
    <t>PASSAR GALÃO NO PUNHO 41.9 CM</t>
  </si>
  <si>
    <t>MAANGA000001</t>
  </si>
  <si>
    <t>PREGAR MANGA FECHADA - 58.5CM</t>
  </si>
  <si>
    <t>MED000000001</t>
  </si>
  <si>
    <t xml:space="preserve">MEDIR CORTAR ELASTICO MANUAL </t>
  </si>
  <si>
    <t>MET000000000</t>
  </si>
  <si>
    <t>MONTAR ETIQUETA 3.5 CM</t>
  </si>
  <si>
    <t>MGL000000009</t>
  </si>
  <si>
    <t xml:space="preserve">MONTAR GOLA QUADRADA </t>
  </si>
  <si>
    <t>OBL000000001</t>
  </si>
  <si>
    <t>OBL000000004</t>
  </si>
  <si>
    <t>4OL OVERLOCKAR ABERTURA DA LATERAL 11 CM 2*</t>
  </si>
  <si>
    <t>OM1000000004</t>
  </si>
  <si>
    <t>4OL FECHAR OMBRO FRENTE 16 CM *2</t>
  </si>
  <si>
    <t>OM2000000001</t>
  </si>
  <si>
    <t>FECAR OMBRO COSTAS - 16CM</t>
  </si>
  <si>
    <t>OM3000000000</t>
  </si>
  <si>
    <t>4OL FECHAR OMBRO EM TAPE 16 CM 2* - Ombro com tape e silicone.</t>
  </si>
  <si>
    <t>OMB000000001</t>
  </si>
  <si>
    <t>FECHAR OMBRO BASICO 16CM</t>
  </si>
  <si>
    <t>OMB000000003</t>
  </si>
  <si>
    <t>FECHAR 1 OMBRO 16 CM Código: 4OL 514</t>
  </si>
  <si>
    <t>OMB000000005</t>
  </si>
  <si>
    <t>4F FECHAR OMBRO 16 CM *2</t>
  </si>
  <si>
    <t>OMB000000006</t>
  </si>
  <si>
    <t>FECHAR OMBRO 3 TECIDOS EMBUTINDO 16 CM *2</t>
  </si>
  <si>
    <t>OMB000000009</t>
  </si>
  <si>
    <t>FECHAR OMBRO REGATA 5 CM 2* Código: 4OL 514</t>
  </si>
  <si>
    <t>OPI000000000</t>
  </si>
  <si>
    <t>OVERLOCAR POLO 4 CM 4OL 514</t>
  </si>
  <si>
    <t>OPL000000081</t>
  </si>
  <si>
    <t>OVERLOCKAR REVEL FRENTE ABERTURA LATERAL 20 CM 2*</t>
  </si>
  <si>
    <t>OPL000000082</t>
  </si>
  <si>
    <t>PREGAR REVEL ABERTURA LATERAL COSTAS 10 CM 2*</t>
  </si>
  <si>
    <t>OPL000000083</t>
  </si>
  <si>
    <t>PREGAR REVEL ABERTURA LATERAL FRENTE 14 CM 2*</t>
  </si>
  <si>
    <t>OPL000000084</t>
  </si>
  <si>
    <t>OVERLOCKAR REVEL ABERTURA LATERAL COSTAS 25 CM 2*</t>
  </si>
  <si>
    <t>OPO000000020</t>
  </si>
  <si>
    <t xml:space="preserve">PASSAR COBRE GOLA OMBRO A OMBRO 54CM </t>
  </si>
  <si>
    <t>OVERREVEL001</t>
  </si>
  <si>
    <t>OVERLOCKAR REVEL BARRA 180 CM Código: 4OL 514</t>
  </si>
  <si>
    <t>PGC000000001</t>
  </si>
  <si>
    <t>RETROCESSO NAS CAVAS 3CM *2 1L 301</t>
  </si>
  <si>
    <t>PGC000000002</t>
  </si>
  <si>
    <t>PASSAR GALÃO NO PUNHO DA MANGA 61CM *2 1C 401</t>
  </si>
  <si>
    <t>PGC000000004</t>
  </si>
  <si>
    <t>1C PASSAR GALÃO CAVAS 71 CM 2* - Referência FLA 149</t>
  </si>
  <si>
    <t>PGC000000005</t>
  </si>
  <si>
    <t>2C REBATER GALÃO CAVAS 71 CM 2*</t>
  </si>
  <si>
    <t>PGM000000003</t>
  </si>
  <si>
    <t>6C PASSAR GALÃO 3 LISTAS NA MANGA + OMBRO 40 CM 2* - Passar galão no ombro + manga.</t>
  </si>
  <si>
    <t>PGM000000004</t>
  </si>
  <si>
    <t>PASSAR GALÃO 3 LISTAS 1 MANGA 25 CM</t>
  </si>
  <si>
    <t>PGN000000000</t>
  </si>
  <si>
    <t>PASSAR GALÃO NO PUNHO 61 CM 2*</t>
  </si>
  <si>
    <t>PGO000000004</t>
  </si>
  <si>
    <t>PREGAR GOLA 59 CM</t>
  </si>
  <si>
    <t>PGO000000010</t>
  </si>
  <si>
    <t>PREGAR GOLA ABERTA 51 CM  4OL 514</t>
  </si>
  <si>
    <t>PGO000000014</t>
  </si>
  <si>
    <t>PREGAR GOLA 80 CM Código 4OL 514</t>
  </si>
  <si>
    <t>PGV000000000</t>
  </si>
  <si>
    <t xml:space="preserve">PREGAR GOLA EM V 56CM </t>
  </si>
  <si>
    <t>PGV000000002</t>
  </si>
  <si>
    <t xml:space="preserve">PREGAR GOLA EM V 50 CM </t>
  </si>
  <si>
    <t>PREGAR GOLA FIXADA 51CM</t>
  </si>
  <si>
    <t>PMG000000000</t>
  </si>
  <si>
    <t>PREGAR MANGA ABERTA 58 CM</t>
  </si>
  <si>
    <t>PMG000000003</t>
  </si>
  <si>
    <t>PREGAR MANGA COSTAS 26 CM 2* Código 4OL 514</t>
  </si>
  <si>
    <t>PMG000000006</t>
  </si>
  <si>
    <t>ALINHAVAR CAVAS 37 CM Código 1L 301</t>
  </si>
  <si>
    <t>PMG000000007</t>
  </si>
  <si>
    <t>PREGAR MANGA FECHADA 58.5 CM *2 4OL 514</t>
  </si>
  <si>
    <t>PMG000000015</t>
  </si>
  <si>
    <t>PREGAR 1º MANGA ABERTA 58 CM Código 4OL 514</t>
  </si>
  <si>
    <t>PMG00000003</t>
  </si>
  <si>
    <t>PREGAR MANGA COSTAS 26 CM</t>
  </si>
  <si>
    <t>PMG00000004</t>
  </si>
  <si>
    <t>PPN000000002</t>
  </si>
  <si>
    <t>PREGAR PUNHO REGATA 80 CM *2 Código: 4OL 514</t>
  </si>
  <si>
    <t>PPN000000005</t>
  </si>
  <si>
    <t>PREGAR PUNHO 39 CM 4OL 514</t>
  </si>
  <si>
    <t>PRC000000000</t>
  </si>
  <si>
    <t>PREGAR MANGA RAGLAN COSTAS 46 CM</t>
  </si>
  <si>
    <t>PRC000000004</t>
  </si>
  <si>
    <t xml:space="preserve">PREGAR MANGA COSTAS 60CM </t>
  </si>
  <si>
    <t>PRE000000000</t>
  </si>
  <si>
    <t>ALINHAVAR CÓS 136 CM Código: 1L 301 - Referência CZ 20</t>
  </si>
  <si>
    <t>PRE000000001</t>
  </si>
  <si>
    <t>PREGAR CÓS 136 CM Código: 4OL 514 - Referência CZ 20</t>
  </si>
  <si>
    <t>PRF00000000</t>
  </si>
  <si>
    <t>PREGAR MANGA RAGLAN FRENTE 46 CM</t>
  </si>
  <si>
    <t>PRF000000000</t>
  </si>
  <si>
    <t>PREGAR MANGA RAGLAN FRENTE 46 CM 2* Código 4OL</t>
  </si>
  <si>
    <t>PRF000000003</t>
  </si>
  <si>
    <t>PREGAR MANGA FRENTE COM DOBRA 34 CM 2*</t>
  </si>
  <si>
    <t>PRF000000004</t>
  </si>
  <si>
    <t xml:space="preserve">PREGAR MANGA FRENTE 50CM </t>
  </si>
  <si>
    <t>PRP000000002</t>
  </si>
  <si>
    <t>PREGAR POLO 16.7 CM (MÁQUINA POLO) (PPA)</t>
  </si>
  <si>
    <t>PTO000000000</t>
  </si>
  <si>
    <t>PASSAR GALÃO 3 LISTRAS NO OMBRO 6C 402 *2</t>
  </si>
  <si>
    <t>PTO000000002</t>
  </si>
  <si>
    <t>PASSAR GALÃO 3 LISTRAS NO RECORTE DO OMBRO 15 CM</t>
  </si>
  <si>
    <t>PTO000000004</t>
  </si>
  <si>
    <t>PASSAR GALÃO 3 LISTRAS NO RECORTE DO OMBRO 90 CM</t>
  </si>
  <si>
    <t>RAB000000002</t>
  </si>
  <si>
    <t>REBATER ABERTURA LATERAL 26CM *2 1L 301</t>
  </si>
  <si>
    <t>RAB000000003</t>
  </si>
  <si>
    <t>PRENDER REVEL ABERTURA LATERAL 5 CM 2*</t>
  </si>
  <si>
    <t>RAB000000008</t>
  </si>
  <si>
    <t>1L REBATER ABERTURA LATERAL 11 CM 2*</t>
  </si>
  <si>
    <t>RABAR001</t>
  </si>
  <si>
    <t>GABARITAR ETIQUETA DA BARRA - MANUAL</t>
  </si>
  <si>
    <t>RABAR002</t>
  </si>
  <si>
    <t>BAINHA DO CORPO- 120 CM</t>
  </si>
  <si>
    <t>RABAR003</t>
  </si>
  <si>
    <t>BATER TRAVET 1* BT 107</t>
  </si>
  <si>
    <t>RABAR004</t>
  </si>
  <si>
    <t>PREGAR ETIQUETA BARRA -2 CM</t>
  </si>
  <si>
    <t>RABAR007</t>
  </si>
  <si>
    <t>BATER TRAVET 3x</t>
  </si>
  <si>
    <t>RABAR010</t>
  </si>
  <si>
    <t>PREGAR ETIQUETA MANGA -2 CM</t>
  </si>
  <si>
    <t>RABAR011</t>
  </si>
  <si>
    <t>RABAR012</t>
  </si>
  <si>
    <t>0,6952</t>
  </si>
  <si>
    <t>RABAR022</t>
  </si>
  <si>
    <t>BATER TRAVET 4x</t>
  </si>
  <si>
    <t>RABAR023</t>
  </si>
  <si>
    <t>BAINHA DO CORPO COM ADCIONAL FRENTE E COSTAS- 126 CM</t>
  </si>
  <si>
    <t>RABAR024</t>
  </si>
  <si>
    <t>DAR RETROCESSO NO PUNHO 2x</t>
  </si>
  <si>
    <t>RABAR025</t>
  </si>
  <si>
    <t>BATER TRAVET NAS ABERTURAS LATERAIS -2x</t>
  </si>
  <si>
    <t>RB1000000001</t>
  </si>
  <si>
    <t>REBATER OMBRO Código: 1L 301</t>
  </si>
  <si>
    <t>RBC000000001</t>
  </si>
  <si>
    <t>REBATER CÓS EMBUTIDO SHORT 1 DOBRA 136 CM 4C 402</t>
  </si>
  <si>
    <t>RBC000000008</t>
  </si>
  <si>
    <t xml:space="preserve">REBATER CÓS EMBUTIDO SHORT 2 DOBRA 136 CM </t>
  </si>
  <si>
    <t>RBR000000005</t>
  </si>
  <si>
    <t>FECHAR REVEL BARRA 5 CM *2C ódigo: 4OL 514</t>
  </si>
  <si>
    <t>RBR000000008</t>
  </si>
  <si>
    <t>BAINHA NO REVEL COM ABERTURA LATERAL 163 CM</t>
  </si>
  <si>
    <t>RBT000000011</t>
  </si>
  <si>
    <t>REBATER MANGA ABERTA 58 CM 2* Código: 1L 301</t>
  </si>
  <si>
    <t>RCG000000003</t>
  </si>
  <si>
    <t>REBATER COBRE GOLA 22 CM</t>
  </si>
  <si>
    <t>RDC000000003</t>
  </si>
  <si>
    <t>OVERLOCKAR REVEL POLO 17 CM 4OL 514</t>
  </si>
  <si>
    <t>RDC000000004</t>
  </si>
  <si>
    <t>PREGAR REVEL GOLA 14 CM Código: 1L 301</t>
  </si>
  <si>
    <t>RE1000000002</t>
  </si>
  <si>
    <t>PREGAR REVEL GOLA FRENTE 21 CM 1L 301</t>
  </si>
  <si>
    <t>REA000000000</t>
  </si>
  <si>
    <t>RETROCESSO ABERTURA LATERAL 6 CM 2*</t>
  </si>
  <si>
    <t>REBREVEL0001</t>
  </si>
  <si>
    <t>REBATER REVEL INTERNO COM DETALHE LATERAL 160 CM</t>
  </si>
  <si>
    <t>RECOMOJM0000</t>
  </si>
  <si>
    <t>FECHAR RECORTE COSTAS 89 CM -FLAT</t>
  </si>
  <si>
    <t>REV000000004</t>
  </si>
  <si>
    <t>PREGAR REVEL BARRA 180 CM Código: 4OL 514</t>
  </si>
  <si>
    <t>RGC000000000</t>
  </si>
  <si>
    <t>REBATER GANCHO COSTA 45 CM Código: 1L 301</t>
  </si>
  <si>
    <t>RGF000000000</t>
  </si>
  <si>
    <t>REBATER GANCHO FRENTE 40 CM Código: 1L 301</t>
  </si>
  <si>
    <t>RGL000000000</t>
  </si>
  <si>
    <t>REBATER GOLA 40 CM 1L</t>
  </si>
  <si>
    <t>RGL000000002</t>
  </si>
  <si>
    <t xml:space="preserve">REBATER GOLA 40 CM 2C </t>
  </si>
  <si>
    <t>RGL000000004</t>
  </si>
  <si>
    <t>REBATER GOLA 80 CM Código: 1L 301</t>
  </si>
  <si>
    <t>RGL000000005</t>
  </si>
  <si>
    <t>REBATER GOLA 40 CM 1C</t>
  </si>
  <si>
    <t>RGS000000002</t>
  </si>
  <si>
    <t>REBATER GOLA SUPERIOR 42 CM (COMPLEXA)</t>
  </si>
  <si>
    <t>RPN000000000</t>
  </si>
  <si>
    <t>REBATER FECHAMENTO DO PUNHO NO - AVESSO 7 CM *2 - Código: 1L 301</t>
  </si>
  <si>
    <t>RPN000000001</t>
  </si>
  <si>
    <t>REBATER FECHAMENTO DO PUNHO LADO - DIREITO 7 CM *2 - Código: 1L 301</t>
  </si>
  <si>
    <t>RPN000000002</t>
  </si>
  <si>
    <t>REBATER PUNHO REGATA 80 CM *2 Código: 1L 301</t>
  </si>
  <si>
    <t>RPN000000005</t>
  </si>
  <si>
    <t xml:space="preserve">REBATER PUNHO 1L 301 - 39cm *2 </t>
  </si>
  <si>
    <t>RRG000000003</t>
  </si>
  <si>
    <t>REBATER REVEL DO DECOTE EXTERNO 16CM 1L 301</t>
  </si>
  <si>
    <t>RRS000000004</t>
  </si>
  <si>
    <t>REBATER RECORTE SUPERIOR COSTAS 60 CMC ódigo 1L</t>
  </si>
  <si>
    <t>RRS000000005</t>
  </si>
  <si>
    <t>REBATER RECORTE INFERIOR COSTAS 60 CM Código 1L</t>
  </si>
  <si>
    <t>SUPIORI00001</t>
  </si>
  <si>
    <t>FECHAR OMBRO REGATA -10 CM</t>
  </si>
  <si>
    <t>SUPIORI00002</t>
  </si>
  <si>
    <t>FECHAR OMBRO -16 CM</t>
  </si>
  <si>
    <t>SUPIORI00003</t>
  </si>
  <si>
    <t>REBATER OMBRO 16 CM</t>
  </si>
  <si>
    <t>SUPIORI00004</t>
  </si>
  <si>
    <t>FECHAR RECORTE COSTAS SUPERIOR 4 CM</t>
  </si>
  <si>
    <t>SUPIORI00005</t>
  </si>
  <si>
    <t>FECHAR OMBRO FRENTE 33.3 CM</t>
  </si>
  <si>
    <t>SUPIORI00010</t>
  </si>
  <si>
    <t xml:space="preserve">DESTACAR GALÃO </t>
  </si>
  <si>
    <t>SUPIORI00014</t>
  </si>
  <si>
    <t xml:space="preserve">FECHAR PUNHO 6CM </t>
  </si>
  <si>
    <t>SUPIORI00015</t>
  </si>
  <si>
    <t>PASSAR GALÃO 3 LISTRAS  (FALTA COMPRIMENTO DE COSTURA)</t>
  </si>
  <si>
    <t>TERFRN00000</t>
  </si>
  <si>
    <t>FECHAR OMBRO FRENTE -16 CM</t>
  </si>
  <si>
    <t>TRV000000000</t>
  </si>
  <si>
    <t>BATER TRAVET - 3X BT 107</t>
  </si>
  <si>
    <t xml:space="preserve">BATER TRAVET - 4x BT 107 </t>
  </si>
  <si>
    <t xml:space="preserve">BATER TRAVET -1x BT 107 </t>
  </si>
  <si>
    <t>TRV000000001</t>
  </si>
  <si>
    <t>TRV000000004</t>
  </si>
  <si>
    <t>DAR RETROCESSO NA MANGA C ódigo 1L 301</t>
  </si>
  <si>
    <t>TRV000000007</t>
  </si>
  <si>
    <t>BATER TRAVET NO PUNHO 2x Código: BT 107</t>
  </si>
  <si>
    <t>BATER TRAVET NO PUNHO 2x Código: BT 107 - 2X Travets verticalmente no acabamento do punho.</t>
  </si>
  <si>
    <t>TRV000000008</t>
  </si>
  <si>
    <t>TRV000000011</t>
  </si>
  <si>
    <t>BATER TRAVET 2X BT 107</t>
  </si>
  <si>
    <t>TRV000000013</t>
  </si>
  <si>
    <t>BATER TRAVET NO CÓS BT 107 - 1 TRAVET NO CENTRO DO CÓS</t>
  </si>
  <si>
    <t>TRV000000014</t>
  </si>
  <si>
    <t>BATER TRAVET NA BARRA Código BT 107 - x1 Bartack verticalmente</t>
  </si>
  <si>
    <t>TRV000000015</t>
  </si>
  <si>
    <t>BATER TRAVET GOLA -1x C ódigo BT 107</t>
  </si>
  <si>
    <t>TRV000000016</t>
  </si>
  <si>
    <t>BATER TRAVET MANGA *2 Código BT 107 - x2 Bartack verticalmente</t>
  </si>
  <si>
    <t>TRV000000019</t>
  </si>
  <si>
    <t>BT BATER TRAVET NAS CAVAS 2x - 2X (Travets verticalmente no acabamento das cavas)</t>
  </si>
  <si>
    <t>TRV000000022</t>
  </si>
  <si>
    <t>BT BATER TRAVET GOLA -1x - 1X Travet horizontalmente acabamento interno da gola</t>
  </si>
  <si>
    <t>UCG000000001</t>
  </si>
  <si>
    <t>UCG000000002</t>
  </si>
  <si>
    <t>GABARITAR ETIQUETA DO CENTRO DO DECOTE MANUAL</t>
  </si>
  <si>
    <t>UCG000000003</t>
  </si>
  <si>
    <t>UNIR COBRE GOLA 22 CM</t>
  </si>
  <si>
    <t>XBA000000000</t>
  </si>
  <si>
    <t>ALINHAVAR BARRA FRENTE E COSTAS 50 CM 2*</t>
  </si>
  <si>
    <t>XCO000000016</t>
  </si>
  <si>
    <t xml:space="preserve">FECHAR RECORTE COSTAS SUPERIOR 60CM </t>
  </si>
  <si>
    <t>XFR000000014</t>
  </si>
  <si>
    <t>FECHAR RECORTE FRENTE SUPERIOR 60CM - Código 4OL 514</t>
  </si>
  <si>
    <t>XFR000000027</t>
  </si>
  <si>
    <t>REBATER RECORTE INFERIOR 60 CM Código 1L 301</t>
  </si>
  <si>
    <t>XFR000000028</t>
  </si>
  <si>
    <t>REBATER RECORTE SUPERIOR 60 CM Código 1L 301</t>
  </si>
  <si>
    <t>XGO000000000</t>
  </si>
  <si>
    <t>FECHAR GOLA SUPERIOR 44 CM 1L 301 (COMPLEXA)</t>
  </si>
  <si>
    <t>XGO000000003</t>
  </si>
  <si>
    <t>FECHAR LATERAL DA GOLA 8 CM *2</t>
  </si>
  <si>
    <t>XGO000000004</t>
  </si>
  <si>
    <t>PREGAR GOLA 62 CM 1L 301</t>
  </si>
  <si>
    <t>XGO000000007</t>
  </si>
  <si>
    <t>REBATER GOLA COSTAS EMBUTIDO 18 CM 1L 301</t>
  </si>
  <si>
    <t>XGO000000008</t>
  </si>
  <si>
    <t>REBATER GOLA FRENTE COM POLO 62 CM 1L 301</t>
  </si>
  <si>
    <t>XGO000000113</t>
  </si>
  <si>
    <t>MONTAR GOLA 16 CM 1L 301</t>
  </si>
  <si>
    <t>XGO000000115</t>
  </si>
  <si>
    <t>FIXAR GOLA FRENTE ABERTA 12CM 1L 301</t>
  </si>
  <si>
    <t>XPO000000004</t>
  </si>
  <si>
    <t>FIXAR POLO 5 CM 1L 301</t>
  </si>
  <si>
    <t>FMR000000004</t>
  </si>
  <si>
    <t>4OL FECHAR MANGA FRENTE 16 *2 CM  -</t>
  </si>
  <si>
    <t>FMT000000002</t>
  </si>
  <si>
    <t>4OL FECHAR MANGA COSTAS 16 CM *2 -</t>
  </si>
  <si>
    <t>TRV000000026</t>
  </si>
  <si>
    <t>BT BATER TRAVET NO CÓS - 1 TRAVET NO</t>
  </si>
  <si>
    <t>TRV000000012</t>
  </si>
  <si>
    <t>BT BATER TRAVET BARRA SHORT 2x - 2x</t>
  </si>
  <si>
    <t>FGO000000005</t>
  </si>
  <si>
    <t>1L FIXAR GOLA FRENTE TRANSPASSADA 15 CM</t>
  </si>
  <si>
    <t>MGL000000000</t>
  </si>
  <si>
    <t>1L MONTAR GOLA TRANSPASSADA 5 CM</t>
  </si>
  <si>
    <t>SUPIORI00011</t>
  </si>
  <si>
    <t>BAINHA DA MANGA 90 CM Código: 2C 402</t>
  </si>
  <si>
    <t>OM2000000000</t>
  </si>
  <si>
    <t>4OL FECHAR OMBRO COSTAS 32 CM *2</t>
  </si>
  <si>
    <t>OM1000000003</t>
  </si>
  <si>
    <t>4OL FECHAR OMBRO FRENTE 32 CM 2*</t>
  </si>
  <si>
    <t>PGV000000007</t>
  </si>
  <si>
    <t>4OL PREGAR GOLA FIXADA 60 CM</t>
  </si>
  <si>
    <t>PTO000000005</t>
  </si>
  <si>
    <t>6C PASSAR GALÃO 3 LISTRAS NO RECORTE OMBRO 32 CM *2</t>
  </si>
  <si>
    <t>TRV000000018</t>
  </si>
  <si>
    <t>BT BATER TRAVET GOLA 2x</t>
  </si>
  <si>
    <t>PASSAR CORDÃO NA AGULHA</t>
  </si>
  <si>
    <t>GU1000000000</t>
  </si>
  <si>
    <t>4OL PREGAR GUSSET FRENTE 50 CM -</t>
  </si>
  <si>
    <t>GU2000000000</t>
  </si>
  <si>
    <t>4OL PREGAR GUSSET COSTAS 50 CM -</t>
  </si>
  <si>
    <t>AHG000000013</t>
  </si>
  <si>
    <t>3OL ALINHAVAR GOLA 59 CM</t>
  </si>
  <si>
    <t>Descrição da operação</t>
  </si>
  <si>
    <t>PPA</t>
  </si>
  <si>
    <t>SUPIORI00000</t>
  </si>
  <si>
    <t>FHT000000007</t>
  </si>
  <si>
    <t>FRF000000004</t>
  </si>
  <si>
    <t>ARALLTE00000</t>
  </si>
  <si>
    <t>SUPIORI00007</t>
  </si>
  <si>
    <t>RPN000000003</t>
  </si>
  <si>
    <t>RPN000000004</t>
  </si>
  <si>
    <t>ARALLTE00010</t>
  </si>
  <si>
    <t>LAGO00000003</t>
  </si>
  <si>
    <t>SUPIORI00017</t>
  </si>
  <si>
    <t>BATER TRAVET -4x Código BT 107</t>
  </si>
  <si>
    <t>BATER TRAVET -3x Código BT 107</t>
  </si>
  <si>
    <t>BATER TRAVET -6x Código BT 107</t>
  </si>
  <si>
    <t>BATER TRAVET - 6x Código BT 107</t>
  </si>
  <si>
    <t>BATER TRAVET - 3x Código BT 107</t>
  </si>
  <si>
    <t>RB1000000000</t>
  </si>
  <si>
    <t>RBT000000005</t>
  </si>
  <si>
    <t>ARALLTE00003</t>
  </si>
  <si>
    <t>ARALLTE00006</t>
  </si>
  <si>
    <t>LAGO00000001</t>
  </si>
  <si>
    <t>LAGO00000015</t>
  </si>
  <si>
    <t>RABAR015</t>
  </si>
  <si>
    <t>PMG000000004</t>
  </si>
  <si>
    <t>RABAR000</t>
  </si>
  <si>
    <t>LAA000000002</t>
  </si>
  <si>
    <t>PGM000000000</t>
  </si>
  <si>
    <t>PRP000000000</t>
  </si>
  <si>
    <t>PSP000000000</t>
  </si>
  <si>
    <t>CSI000000000</t>
  </si>
  <si>
    <t>CSE000000000</t>
  </si>
  <si>
    <t>PPG000000000</t>
  </si>
  <si>
    <t>PGO000000013</t>
  </si>
  <si>
    <t>CGG000000004</t>
  </si>
  <si>
    <t>CGG000000005</t>
  </si>
  <si>
    <t>TRA000000014</t>
  </si>
  <si>
    <t>CC2000000000</t>
  </si>
  <si>
    <t>CC2000000001</t>
  </si>
  <si>
    <t>CC2000000002</t>
  </si>
  <si>
    <t>BOT000000002</t>
  </si>
  <si>
    <t>BOT000000001</t>
  </si>
  <si>
    <t>PRF000000001</t>
  </si>
  <si>
    <t>PRC000000003</t>
  </si>
  <si>
    <t>GUS000000001</t>
  </si>
  <si>
    <t>TRV000000009</t>
  </si>
  <si>
    <t>BATER TRAVET - 1X Código BT 107</t>
  </si>
  <si>
    <t>GU3000000001</t>
  </si>
  <si>
    <t>GU1000000001</t>
  </si>
  <si>
    <t>GU2000000001</t>
  </si>
  <si>
    <t>RBC000000014</t>
  </si>
  <si>
    <t>4OL OVERLOCKAR GUSSET FRENTE E</t>
  </si>
  <si>
    <t>4OL PREGAR GUSSET FRENTE +DOBRA 50</t>
  </si>
  <si>
    <t>4OL PREGAR GUSSET COSTAS + DOBRA 50</t>
  </si>
  <si>
    <t>4C REBATER CÓS EMBUTIDO SHORT 2</t>
  </si>
  <si>
    <t>PPS000000005</t>
  </si>
  <si>
    <t>RPS000000004</t>
  </si>
  <si>
    <t>4OL PASSAR GALÃO PUNHO BARRA 76 CM 2*</t>
  </si>
  <si>
    <t>1L REBATER PUNHO SHORTS 76 CM *2</t>
  </si>
  <si>
    <t>TRE000000001</t>
  </si>
  <si>
    <t>FLS000000006</t>
  </si>
  <si>
    <t>FLS000000007</t>
  </si>
  <si>
    <t>6C PASSAR GALÃO 3 LISTRAS RECORTE LATERAL 60 CM *2</t>
  </si>
  <si>
    <t>4OL FECHAR LATERAL FRRENTE SHORT 60 CM 2*</t>
  </si>
  <si>
    <t>4OL FECHAR LATERAL COSTAS SHORT 60 CM 2*</t>
  </si>
  <si>
    <t>%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</si>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</sst>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/>
    <xf numFmtId="164" fontId="0" fillId="0" borderId="1" xfId="0" applyNumberForma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/>
    <xf numFmtId="165" fontId="3" fillId="0" borderId="0" xfId="0" applyNumberFormat="1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/>
    <xf numFmtId="164" fontId="1" fillId="0" borderId="1" xfId="0" applyNumberFormat="1" applyFont="1" applyBorder="1"/>
    <xf numFmtId="165" fontId="0" fillId="0" borderId="1" xfId="0" applyNumberFormat="1" applyBorder="1"/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5" fontId="3" fillId="3" borderId="1" xfId="0" applyNumberFormat="1" applyFont="1" applyFill="1" applyBorder="1"/>
    <xf numFmtId="165" fontId="1" fillId="3" borderId="1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61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tm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jpeg"/><Relationship Id="rId1" Type="http://schemas.openxmlformats.org/officeDocument/2006/relationships/image" Target="../media/image2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jpeg"/><Relationship Id="rId1" Type="http://schemas.openxmlformats.org/officeDocument/2006/relationships/image" Target="../media/image2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26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jpeg"/><Relationship Id="rId1" Type="http://schemas.openxmlformats.org/officeDocument/2006/relationships/image" Target="../media/image28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jpeg"/><Relationship Id="rId1" Type="http://schemas.openxmlformats.org/officeDocument/2006/relationships/image" Target="../media/image30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jpeg"/><Relationship Id="rId1" Type="http://schemas.openxmlformats.org/officeDocument/2006/relationships/image" Target="../media/image24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jpeg"/><Relationship Id="rId1" Type="http://schemas.openxmlformats.org/officeDocument/2006/relationships/image" Target="../media/image32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3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jpeg"/><Relationship Id="rId1" Type="http://schemas.openxmlformats.org/officeDocument/2006/relationships/image" Target="../media/image36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jpeg"/><Relationship Id="rId1" Type="http://schemas.openxmlformats.org/officeDocument/2006/relationships/image" Target="../media/image38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jpeg"/><Relationship Id="rId1" Type="http://schemas.openxmlformats.org/officeDocument/2006/relationships/image" Target="../media/image40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jpeg"/><Relationship Id="rId1" Type="http://schemas.openxmlformats.org/officeDocument/2006/relationships/image" Target="../media/image42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jpeg"/><Relationship Id="rId1" Type="http://schemas.openxmlformats.org/officeDocument/2006/relationships/image" Target="../media/image44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jpeg"/><Relationship Id="rId1" Type="http://schemas.openxmlformats.org/officeDocument/2006/relationships/image" Target="../media/image46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jpeg"/><Relationship Id="rId1" Type="http://schemas.openxmlformats.org/officeDocument/2006/relationships/image" Target="../media/image48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jpeg"/><Relationship Id="rId1" Type="http://schemas.openxmlformats.org/officeDocument/2006/relationships/image" Target="../media/image50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jpeg"/><Relationship Id="rId1" Type="http://schemas.openxmlformats.org/officeDocument/2006/relationships/image" Target="../media/image52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jpeg"/><Relationship Id="rId1" Type="http://schemas.openxmlformats.org/officeDocument/2006/relationships/image" Target="../media/image5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jpeg"/><Relationship Id="rId1" Type="http://schemas.openxmlformats.org/officeDocument/2006/relationships/image" Target="../media/image56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jpeg"/><Relationship Id="rId1" Type="http://schemas.openxmlformats.org/officeDocument/2006/relationships/image" Target="../media/image58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jpe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2.jpeg"/><Relationship Id="rId1" Type="http://schemas.openxmlformats.org/officeDocument/2006/relationships/image" Target="../media/image61.jpe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4.jpeg"/><Relationship Id="rId1" Type="http://schemas.openxmlformats.org/officeDocument/2006/relationships/image" Target="../media/image63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6.jpeg"/><Relationship Id="rId1" Type="http://schemas.openxmlformats.org/officeDocument/2006/relationships/image" Target="../media/image65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8.jpe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0.jpeg"/><Relationship Id="rId1" Type="http://schemas.openxmlformats.org/officeDocument/2006/relationships/image" Target="../media/image69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2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4.jpeg"/><Relationship Id="rId1" Type="http://schemas.openxmlformats.org/officeDocument/2006/relationships/image" Target="../media/image73.jpe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6.jpeg"/><Relationship Id="rId1" Type="http://schemas.openxmlformats.org/officeDocument/2006/relationships/image" Target="../media/image75.jpe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8.jpeg"/><Relationship Id="rId1" Type="http://schemas.openxmlformats.org/officeDocument/2006/relationships/image" Target="../media/image77.jpe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0.jpeg"/><Relationship Id="rId1" Type="http://schemas.openxmlformats.org/officeDocument/2006/relationships/image" Target="../media/image79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2.jpe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4.jpeg"/><Relationship Id="rId1" Type="http://schemas.openxmlformats.org/officeDocument/2006/relationships/image" Target="../media/image83.jpe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6.jpeg"/><Relationship Id="rId1" Type="http://schemas.openxmlformats.org/officeDocument/2006/relationships/image" Target="../media/image85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8.jpeg"/><Relationship Id="rId1" Type="http://schemas.openxmlformats.org/officeDocument/2006/relationships/image" Target="../media/image8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0.jpeg"/><Relationship Id="rId1" Type="http://schemas.openxmlformats.org/officeDocument/2006/relationships/image" Target="../media/image89.jpe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92.jpeg"/><Relationship Id="rId1" Type="http://schemas.openxmlformats.org/officeDocument/2006/relationships/image" Target="../media/image91.jpe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4.jpeg"/><Relationship Id="rId1" Type="http://schemas.openxmlformats.org/officeDocument/2006/relationships/image" Target="../media/image93.jpe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6.jpeg"/><Relationship Id="rId1" Type="http://schemas.openxmlformats.org/officeDocument/2006/relationships/image" Target="../media/image95.jpe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8.jpeg"/><Relationship Id="rId1" Type="http://schemas.openxmlformats.org/officeDocument/2006/relationships/image" Target="../media/image9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492761</xdr:colOff>
      <xdr:row>5</xdr:row>
      <xdr:rowOff>9016</xdr:rowOff>
    </xdr:from>
    <xdr:ext cx="1259840" cy="1196848"/>
    <xdr:pic>
      <xdr:nvPicPr>
        <xdr:cNvPr id="2" name="image1.jpeg">
          <a:extLst>
            <a:ext uri="{FF2B5EF4-FFF2-40B4-BE49-F238E27FC236}">
              <a16:creationId xmlns:a16="http://schemas.microsoft.com/office/drawing/2014/main" id="{94D39CCB-505F-469A-BB8A-1F6D13652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4461" y="1342516"/>
          <a:ext cx="1259840" cy="1196848"/>
        </a:xfrm>
        <a:prstGeom prst="rect">
          <a:avLst/>
        </a:prstGeom>
      </xdr:spPr>
    </xdr:pic>
    <xdr:clientData/>
  </xdr:oneCellAnchor>
  <xdr:absoluteAnchor>
    <xdr:pos x="14154151" y="2538856"/>
    <xdr:ext cx="1259840" cy="1196848"/>
    <xdr:pic>
      <xdr:nvPicPr>
        <xdr:cNvPr id="3" name="image2.jpeg">
          <a:extLst>
            <a:ext uri="{FF2B5EF4-FFF2-40B4-BE49-F238E27FC236}">
              <a16:creationId xmlns:a16="http://schemas.microsoft.com/office/drawing/2014/main" id="{9852B249-8E09-4782-A7B2-5CDCF81FA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4151" y="2538856"/>
          <a:ext cx="1259840" cy="1196848"/>
        </a:xfrm>
        <a:prstGeom prst="rect">
          <a:avLst/>
        </a:prstGeom>
      </xdr:spPr>
    </xdr:pic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130969</xdr:colOff>
      <xdr:row>1</xdr:row>
      <xdr:rowOff>54578</xdr:rowOff>
    </xdr:from>
    <xdr:to>
      <xdr:col>17</xdr:col>
      <xdr:colOff>23814</xdr:colOff>
      <xdr:row>19</xdr:row>
      <xdr:rowOff>145925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3C78E9-2B3F-488E-9926-A13D05EA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7907" y="626078"/>
          <a:ext cx="5965032" cy="3520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158750</xdr:colOff>
      <xdr:row>0</xdr:row>
      <xdr:rowOff>453587</xdr:rowOff>
    </xdr:from>
    <xdr:ext cx="1400969" cy="1330921"/>
    <xdr:pic>
      <xdr:nvPicPr>
        <xdr:cNvPr id="3" name="image1.jpeg">
          <a:extLst>
            <a:ext uri="{FF2B5EF4-FFF2-40B4-BE49-F238E27FC236}">
              <a16:creationId xmlns:a16="http://schemas.microsoft.com/office/drawing/2014/main" id="{0238BCEA-F501-4998-8B76-54BFA587A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8469" y="453587"/>
          <a:ext cx="1400969" cy="1330921"/>
        </a:xfrm>
        <a:prstGeom prst="rect">
          <a:avLst/>
        </a:prstGeom>
      </xdr:spPr>
    </xdr:pic>
    <xdr:clientData/>
  </xdr:oneCellAnchor>
  <xdr:absoluteAnchor>
    <xdr:pos x="13323094" y="1988064"/>
    <xdr:ext cx="1400969" cy="1330921"/>
    <xdr:pic>
      <xdr:nvPicPr>
        <xdr:cNvPr id="4" name="image2.jpeg">
          <a:extLst>
            <a:ext uri="{FF2B5EF4-FFF2-40B4-BE49-F238E27FC236}">
              <a16:creationId xmlns:a16="http://schemas.microsoft.com/office/drawing/2014/main" id="{8B11BD85-61EB-46CA-B4A4-25CF2AA42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3094" y="1988064"/>
          <a:ext cx="1400969" cy="1330921"/>
        </a:xfrm>
        <a:prstGeom prst="rect">
          <a:avLst/>
        </a:prstGeom>
      </xdr:spPr>
    </xdr:pic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469584</xdr:colOff>
      <xdr:row>1</xdr:row>
      <xdr:rowOff>96416</xdr:rowOff>
    </xdr:from>
    <xdr:ext cx="1375886" cy="1307092"/>
    <xdr:pic>
      <xdr:nvPicPr>
        <xdr:cNvPr id="2" name="image1.jpeg">
          <a:extLst>
            <a:ext uri="{FF2B5EF4-FFF2-40B4-BE49-F238E27FC236}">
              <a16:creationId xmlns:a16="http://schemas.microsoft.com/office/drawing/2014/main" id="{1C7CFE66-4012-4F59-B1E9-4D4D7262D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022" y="667916"/>
          <a:ext cx="1375886" cy="1307092"/>
        </a:xfrm>
        <a:prstGeom prst="rect">
          <a:avLst/>
        </a:prstGeom>
      </xdr:spPr>
    </xdr:pic>
    <xdr:clientData/>
  </xdr:oneCellAnchor>
  <xdr:absoluteAnchor>
    <xdr:pos x="13882689" y="2345268"/>
    <xdr:ext cx="1375886" cy="1307092"/>
    <xdr:pic>
      <xdr:nvPicPr>
        <xdr:cNvPr id="3" name="image2.jpeg">
          <a:extLst>
            <a:ext uri="{FF2B5EF4-FFF2-40B4-BE49-F238E27FC236}">
              <a16:creationId xmlns:a16="http://schemas.microsoft.com/office/drawing/2014/main" id="{A2F18FEB-0CF2-4E0B-9758-AD9A861B5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2689" y="2345268"/>
          <a:ext cx="1375886" cy="1307092"/>
        </a:xfrm>
        <a:prstGeom prst="rect">
          <a:avLst/>
        </a:prstGeom>
      </xdr:spPr>
    </xdr:pic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564833</xdr:colOff>
      <xdr:row>0</xdr:row>
      <xdr:rowOff>429792</xdr:rowOff>
    </xdr:from>
    <xdr:ext cx="1614011" cy="1533310"/>
    <xdr:pic>
      <xdr:nvPicPr>
        <xdr:cNvPr id="2" name="image1.jpeg">
          <a:extLst>
            <a:ext uri="{FF2B5EF4-FFF2-40B4-BE49-F238E27FC236}">
              <a16:creationId xmlns:a16="http://schemas.microsoft.com/office/drawing/2014/main" id="{25A30034-664C-42AF-9896-7692162E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83114" y="429792"/>
          <a:ext cx="1614011" cy="1533310"/>
        </a:xfrm>
        <a:prstGeom prst="rect">
          <a:avLst/>
        </a:prstGeom>
      </xdr:spPr>
    </xdr:pic>
    <xdr:clientData/>
  </xdr:oneCellAnchor>
  <xdr:absoluteAnchor>
    <xdr:pos x="13406438" y="2321455"/>
    <xdr:ext cx="1614011" cy="1533311"/>
    <xdr:pic>
      <xdr:nvPicPr>
        <xdr:cNvPr id="3" name="image2.jpeg">
          <a:extLst>
            <a:ext uri="{FF2B5EF4-FFF2-40B4-BE49-F238E27FC236}">
              <a16:creationId xmlns:a16="http://schemas.microsoft.com/office/drawing/2014/main" id="{7EF6086F-E13A-41C8-AD0F-C031B7FAA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06438" y="2321455"/>
          <a:ext cx="1614011" cy="1533311"/>
        </a:xfrm>
        <a:prstGeom prst="rect">
          <a:avLst/>
        </a:prstGeom>
      </xdr:spPr>
    </xdr:pic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</xdr:colOff>
      <xdr:row>2</xdr:row>
      <xdr:rowOff>13429</xdr:rowOff>
    </xdr:from>
    <xdr:ext cx="1049655" cy="997172"/>
    <xdr:pic>
      <xdr:nvPicPr>
        <xdr:cNvPr id="2" name="image1.jpeg">
          <a:extLst>
            <a:ext uri="{FF2B5EF4-FFF2-40B4-BE49-F238E27FC236}">
              <a16:creationId xmlns:a16="http://schemas.microsoft.com/office/drawing/2014/main" id="{18A8C104-7250-48C8-925F-5ABCF982F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5564" y="775429"/>
          <a:ext cx="1049655" cy="997172"/>
        </a:xfrm>
        <a:prstGeom prst="rect">
          <a:avLst/>
        </a:prstGeom>
      </xdr:spPr>
    </xdr:pic>
    <xdr:clientData/>
  </xdr:oneCellAnchor>
  <xdr:absoluteAnchor>
    <xdr:pos x="14061282" y="2024155"/>
    <xdr:ext cx="1049655" cy="997173"/>
    <xdr:pic>
      <xdr:nvPicPr>
        <xdr:cNvPr id="3" name="image2.jpeg">
          <a:extLst>
            <a:ext uri="{FF2B5EF4-FFF2-40B4-BE49-F238E27FC236}">
              <a16:creationId xmlns:a16="http://schemas.microsoft.com/office/drawing/2014/main" id="{3C37BF41-946A-4106-BE2C-29527E41D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1282" y="2024155"/>
          <a:ext cx="1049655" cy="997173"/>
        </a:xfrm>
        <a:prstGeom prst="rect">
          <a:avLst/>
        </a:prstGeom>
      </xdr:spPr>
    </xdr:pic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436245</xdr:colOff>
      <xdr:row>0</xdr:row>
      <xdr:rowOff>284416</xdr:rowOff>
    </xdr:from>
    <xdr:ext cx="1278255" cy="1214342"/>
    <xdr:pic>
      <xdr:nvPicPr>
        <xdr:cNvPr id="2" name="image1.jpeg">
          <a:extLst>
            <a:ext uri="{FF2B5EF4-FFF2-40B4-BE49-F238E27FC236}">
              <a16:creationId xmlns:a16="http://schemas.microsoft.com/office/drawing/2014/main" id="{861801F6-6D01-4980-93B9-D3D1A43F8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9808" y="284416"/>
          <a:ext cx="1278255" cy="1214342"/>
        </a:xfrm>
        <a:prstGeom prst="rect">
          <a:avLst/>
        </a:prstGeom>
      </xdr:spPr>
    </xdr:pic>
    <xdr:clientData/>
  </xdr:oneCellAnchor>
  <xdr:absoluteAnchor>
    <xdr:pos x="13465968" y="1759360"/>
    <xdr:ext cx="1278255" cy="1214343"/>
    <xdr:pic>
      <xdr:nvPicPr>
        <xdr:cNvPr id="3" name="image2.jpeg">
          <a:extLst>
            <a:ext uri="{FF2B5EF4-FFF2-40B4-BE49-F238E27FC236}">
              <a16:creationId xmlns:a16="http://schemas.microsoft.com/office/drawing/2014/main" id="{E3CDB845-5B72-4A9E-B0DA-76227CA3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5968" y="1759360"/>
          <a:ext cx="1278255" cy="1214343"/>
        </a:xfrm>
        <a:prstGeom prst="rect">
          <a:avLst/>
        </a:prstGeom>
      </xdr:spPr>
    </xdr:pic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376715</xdr:colOff>
      <xdr:row>0</xdr:row>
      <xdr:rowOff>436816</xdr:rowOff>
    </xdr:from>
    <xdr:ext cx="1468755" cy="1395317"/>
    <xdr:pic>
      <xdr:nvPicPr>
        <xdr:cNvPr id="2" name="image1.jpeg">
          <a:extLst>
            <a:ext uri="{FF2B5EF4-FFF2-40B4-BE49-F238E27FC236}">
              <a16:creationId xmlns:a16="http://schemas.microsoft.com/office/drawing/2014/main" id="{F235D297-FFC7-43BB-9BAF-93BEA184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7965" y="436816"/>
          <a:ext cx="1468755" cy="1395317"/>
        </a:xfrm>
        <a:prstGeom prst="rect">
          <a:avLst/>
        </a:prstGeom>
      </xdr:spPr>
    </xdr:pic>
    <xdr:clientData/>
  </xdr:oneCellAnchor>
  <xdr:absoluteAnchor>
    <xdr:pos x="14299406" y="1971292"/>
    <xdr:ext cx="1468755" cy="1395318"/>
    <xdr:pic>
      <xdr:nvPicPr>
        <xdr:cNvPr id="3" name="image2.jpeg">
          <a:extLst>
            <a:ext uri="{FF2B5EF4-FFF2-40B4-BE49-F238E27FC236}">
              <a16:creationId xmlns:a16="http://schemas.microsoft.com/office/drawing/2014/main" id="{060B4E4A-D4C9-4F28-B3BC-1FDCAD83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9406" y="1971292"/>
          <a:ext cx="1468755" cy="1395318"/>
        </a:xfrm>
        <a:prstGeom prst="rect">
          <a:avLst/>
        </a:prstGeom>
      </xdr:spPr>
    </xdr:pic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469583</xdr:colOff>
      <xdr:row>7</xdr:row>
      <xdr:rowOff>95250</xdr:rowOff>
    </xdr:from>
    <xdr:ext cx="1614011" cy="1533310"/>
    <xdr:pic>
      <xdr:nvPicPr>
        <xdr:cNvPr id="2" name="image1.jpeg">
          <a:extLst>
            <a:ext uri="{FF2B5EF4-FFF2-40B4-BE49-F238E27FC236}">
              <a16:creationId xmlns:a16="http://schemas.microsoft.com/office/drawing/2014/main" id="{7E9613EE-833D-4990-A414-7CCAD1C37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64" y="1809750"/>
          <a:ext cx="1614011" cy="1533310"/>
        </a:xfrm>
        <a:prstGeom prst="rect">
          <a:avLst/>
        </a:prstGeom>
      </xdr:spPr>
    </xdr:pic>
    <xdr:clientData/>
  </xdr:oneCellAnchor>
  <xdr:absoluteAnchor>
    <xdr:pos x="13311188" y="3701413"/>
    <xdr:ext cx="1614011" cy="1533311"/>
    <xdr:pic>
      <xdr:nvPicPr>
        <xdr:cNvPr id="3" name="image2.jpeg">
          <a:extLst>
            <a:ext uri="{FF2B5EF4-FFF2-40B4-BE49-F238E27FC236}">
              <a16:creationId xmlns:a16="http://schemas.microsoft.com/office/drawing/2014/main" id="{B3035E75-572E-4DCB-AC12-55AAA70E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1188" y="3701413"/>
          <a:ext cx="1614011" cy="1533311"/>
        </a:xfrm>
        <a:prstGeom prst="rect">
          <a:avLst/>
        </a:prstGeom>
      </xdr:spPr>
    </xdr:pic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567214</xdr:colOff>
      <xdr:row>0</xdr:row>
      <xdr:rowOff>271319</xdr:rowOff>
    </xdr:from>
    <xdr:ext cx="1254442" cy="1191720"/>
    <xdr:pic>
      <xdr:nvPicPr>
        <xdr:cNvPr id="2" name="image1.jpeg">
          <a:extLst>
            <a:ext uri="{FF2B5EF4-FFF2-40B4-BE49-F238E27FC236}">
              <a16:creationId xmlns:a16="http://schemas.microsoft.com/office/drawing/2014/main" id="{E8581FA5-2DC4-48CA-81EA-52EB1122E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5527" y="271319"/>
          <a:ext cx="1254442" cy="1191720"/>
        </a:xfrm>
        <a:prstGeom prst="rect">
          <a:avLst/>
        </a:prstGeom>
      </xdr:spPr>
    </xdr:pic>
    <xdr:clientData/>
  </xdr:oneCellAnchor>
  <xdr:absoluteAnchor>
    <xdr:pos x="13692188" y="1698641"/>
    <xdr:ext cx="1254442" cy="1191720"/>
    <xdr:pic>
      <xdr:nvPicPr>
        <xdr:cNvPr id="3" name="image2.jpeg">
          <a:extLst>
            <a:ext uri="{FF2B5EF4-FFF2-40B4-BE49-F238E27FC236}">
              <a16:creationId xmlns:a16="http://schemas.microsoft.com/office/drawing/2014/main" id="{030BA92B-E1F2-462D-8170-5BB3B15B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2188" y="1698641"/>
          <a:ext cx="1254442" cy="1191720"/>
        </a:xfrm>
        <a:prstGeom prst="rect">
          <a:avLst/>
        </a:prstGeom>
      </xdr:spPr>
    </xdr:pic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456408</xdr:colOff>
      <xdr:row>0</xdr:row>
      <xdr:rowOff>449421</xdr:rowOff>
    </xdr:from>
    <xdr:ext cx="1555750" cy="1477962"/>
    <xdr:pic>
      <xdr:nvPicPr>
        <xdr:cNvPr id="2" name="image1.jpeg">
          <a:extLst>
            <a:ext uri="{FF2B5EF4-FFF2-40B4-BE49-F238E27FC236}">
              <a16:creationId xmlns:a16="http://schemas.microsoft.com/office/drawing/2014/main" id="{0B68549C-7E2E-4367-9284-068C05DBB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033" y="449421"/>
          <a:ext cx="1555750" cy="1477962"/>
        </a:xfrm>
        <a:prstGeom prst="rect">
          <a:avLst/>
        </a:prstGeom>
      </xdr:spPr>
    </xdr:pic>
    <xdr:clientData/>
  </xdr:oneCellAnchor>
  <xdr:absoluteAnchor>
    <xdr:pos x="13966033" y="2055334"/>
    <xdr:ext cx="1555750" cy="1477963"/>
    <xdr:pic>
      <xdr:nvPicPr>
        <xdr:cNvPr id="3" name="image2.jpeg">
          <a:extLst>
            <a:ext uri="{FF2B5EF4-FFF2-40B4-BE49-F238E27FC236}">
              <a16:creationId xmlns:a16="http://schemas.microsoft.com/office/drawing/2014/main" id="{B6652D51-1EAB-46F9-BE85-AF1716ABD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6033" y="2055334"/>
          <a:ext cx="1555750" cy="1477963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443867</xdr:colOff>
      <xdr:row>4</xdr:row>
      <xdr:rowOff>57150</xdr:rowOff>
    </xdr:from>
    <xdr:ext cx="928436" cy="882014"/>
    <xdr:pic>
      <xdr:nvPicPr>
        <xdr:cNvPr id="2" name="image1.jpeg">
          <a:extLst>
            <a:ext uri="{FF2B5EF4-FFF2-40B4-BE49-F238E27FC236}">
              <a16:creationId xmlns:a16="http://schemas.microsoft.com/office/drawing/2014/main" id="{2FEDA898-2E27-4065-A640-BB9079A5E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5567" y="1200150"/>
          <a:ext cx="928436" cy="882014"/>
        </a:xfrm>
        <a:prstGeom prst="rect">
          <a:avLst/>
        </a:prstGeom>
      </xdr:spPr>
    </xdr:pic>
    <xdr:clientData/>
  </xdr:oneCellAnchor>
  <xdr:absoluteAnchor>
    <xdr:pos x="13992225" y="2215515"/>
    <xdr:ext cx="928435" cy="882014"/>
    <xdr:pic>
      <xdr:nvPicPr>
        <xdr:cNvPr id="3" name="image2.jpeg">
          <a:extLst>
            <a:ext uri="{FF2B5EF4-FFF2-40B4-BE49-F238E27FC236}">
              <a16:creationId xmlns:a16="http://schemas.microsoft.com/office/drawing/2014/main" id="{98E080A6-4702-44D9-A582-810FF03E1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5" y="2215515"/>
          <a:ext cx="928435" cy="882014"/>
        </a:xfrm>
        <a:prstGeom prst="rect">
          <a:avLst/>
        </a:prstGeom>
      </xdr:spPr>
    </xdr:pic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60485</xdr:colOff>
      <xdr:row>0</xdr:row>
      <xdr:rowOff>154853</xdr:rowOff>
    </xdr:from>
    <xdr:ext cx="1439703" cy="1367718"/>
    <xdr:pic>
      <xdr:nvPicPr>
        <xdr:cNvPr id="2" name="image1.jpeg">
          <a:extLst>
            <a:ext uri="{FF2B5EF4-FFF2-40B4-BE49-F238E27FC236}">
              <a16:creationId xmlns:a16="http://schemas.microsoft.com/office/drawing/2014/main" id="{198977EE-4A51-43F3-9E2D-AD126072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8891" y="154853"/>
          <a:ext cx="1439703" cy="1367718"/>
        </a:xfrm>
        <a:prstGeom prst="rect">
          <a:avLst/>
        </a:prstGeom>
      </xdr:spPr>
    </xdr:pic>
    <xdr:clientData/>
  </xdr:oneCellAnchor>
  <xdr:absoluteAnchor>
    <xdr:pos x="13977938" y="1546455"/>
    <xdr:ext cx="1439703" cy="1367718"/>
    <xdr:pic>
      <xdr:nvPicPr>
        <xdr:cNvPr id="3" name="image2.jpeg">
          <a:extLst>
            <a:ext uri="{FF2B5EF4-FFF2-40B4-BE49-F238E27FC236}">
              <a16:creationId xmlns:a16="http://schemas.microsoft.com/office/drawing/2014/main" id="{166A76B4-A93F-4C08-9491-F5CC0AFF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7938" y="1546455"/>
          <a:ext cx="1439703" cy="1367718"/>
        </a:xfrm>
        <a:prstGeom prst="rect">
          <a:avLst/>
        </a:prstGeom>
      </xdr:spPr>
    </xdr:pic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446883</xdr:colOff>
      <xdr:row>0</xdr:row>
      <xdr:rowOff>264160</xdr:rowOff>
    </xdr:from>
    <xdr:ext cx="1136650" cy="1079817"/>
    <xdr:pic>
      <xdr:nvPicPr>
        <xdr:cNvPr id="2" name="image1.jpeg">
          <a:extLst>
            <a:ext uri="{FF2B5EF4-FFF2-40B4-BE49-F238E27FC236}">
              <a16:creationId xmlns:a16="http://schemas.microsoft.com/office/drawing/2014/main" id="{B675894F-0442-4B37-91ED-F9ED74A94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5164" y="264160"/>
          <a:ext cx="1136650" cy="1079817"/>
        </a:xfrm>
        <a:prstGeom prst="rect">
          <a:avLst/>
        </a:prstGeom>
      </xdr:spPr>
    </xdr:pic>
    <xdr:clientData/>
  </xdr:oneCellAnchor>
  <xdr:absoluteAnchor>
    <xdr:pos x="14001751" y="1596231"/>
    <xdr:ext cx="1136650" cy="1079818"/>
    <xdr:pic>
      <xdr:nvPicPr>
        <xdr:cNvPr id="3" name="image2.jpeg">
          <a:extLst>
            <a:ext uri="{FF2B5EF4-FFF2-40B4-BE49-F238E27FC236}">
              <a16:creationId xmlns:a16="http://schemas.microsoft.com/office/drawing/2014/main" id="{98A7649A-C0AB-48B2-BA11-67FF9B23B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1" y="1596231"/>
          <a:ext cx="1136650" cy="1079818"/>
        </a:xfrm>
        <a:prstGeom prst="rect">
          <a:avLst/>
        </a:prstGeom>
      </xdr:spPr>
    </xdr:pic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208758</xdr:colOff>
      <xdr:row>0</xdr:row>
      <xdr:rowOff>242132</xdr:rowOff>
    </xdr:from>
    <xdr:ext cx="1410494" cy="1339969"/>
    <xdr:pic>
      <xdr:nvPicPr>
        <xdr:cNvPr id="2" name="image1.jpeg">
          <a:extLst>
            <a:ext uri="{FF2B5EF4-FFF2-40B4-BE49-F238E27FC236}">
              <a16:creationId xmlns:a16="http://schemas.microsoft.com/office/drawing/2014/main" id="{97B513DC-B8AE-4AEF-B516-1A7DEC413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4289" y="242132"/>
          <a:ext cx="1410494" cy="1339969"/>
        </a:xfrm>
        <a:prstGeom prst="rect">
          <a:avLst/>
        </a:prstGeom>
      </xdr:spPr>
    </xdr:pic>
    <xdr:clientData/>
  </xdr:oneCellAnchor>
  <xdr:absoluteAnchor>
    <xdr:pos x="14073189" y="1752796"/>
    <xdr:ext cx="1410494" cy="1339970"/>
    <xdr:pic>
      <xdr:nvPicPr>
        <xdr:cNvPr id="3" name="image2.jpeg">
          <a:extLst>
            <a:ext uri="{FF2B5EF4-FFF2-40B4-BE49-F238E27FC236}">
              <a16:creationId xmlns:a16="http://schemas.microsoft.com/office/drawing/2014/main" id="{16FB40AB-CFDB-4D4E-8972-4AE7A7F9A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3189" y="1752796"/>
          <a:ext cx="1410494" cy="1339970"/>
        </a:xfrm>
        <a:prstGeom prst="rect">
          <a:avLst/>
        </a:prstGeom>
      </xdr:spPr>
    </xdr:pic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492126</xdr:colOff>
      <xdr:row>0</xdr:row>
      <xdr:rowOff>422631</xdr:rowOff>
    </xdr:from>
    <xdr:ext cx="1496219" cy="1421408"/>
    <xdr:pic>
      <xdr:nvPicPr>
        <xdr:cNvPr id="2" name="image1.jpeg">
          <a:extLst>
            <a:ext uri="{FF2B5EF4-FFF2-40B4-BE49-F238E27FC236}">
              <a16:creationId xmlns:a16="http://schemas.microsoft.com/office/drawing/2014/main" id="{278A04F1-4122-4B17-B0E1-5A87FDCDB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3782" y="422631"/>
          <a:ext cx="1496219" cy="1421408"/>
        </a:xfrm>
        <a:prstGeom prst="rect">
          <a:avLst/>
        </a:prstGeom>
      </xdr:spPr>
    </xdr:pic>
    <xdr:clientData/>
  </xdr:oneCellAnchor>
  <xdr:absoluteAnchor>
    <xdr:pos x="13799344" y="2219044"/>
    <xdr:ext cx="1496219" cy="1421409"/>
    <xdr:pic>
      <xdr:nvPicPr>
        <xdr:cNvPr id="3" name="image2.jpeg">
          <a:extLst>
            <a:ext uri="{FF2B5EF4-FFF2-40B4-BE49-F238E27FC236}">
              <a16:creationId xmlns:a16="http://schemas.microsoft.com/office/drawing/2014/main" id="{94EA29D9-5F3E-4095-8AA2-B40CE8E66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9344" y="2219044"/>
          <a:ext cx="1496219" cy="1421409"/>
        </a:xfrm>
        <a:prstGeom prst="rect">
          <a:avLst/>
        </a:prstGeom>
      </xdr:spPr>
    </xdr:pic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462439</xdr:colOff>
      <xdr:row>1</xdr:row>
      <xdr:rowOff>83344</xdr:rowOff>
    </xdr:from>
    <xdr:ext cx="1301916" cy="1236820"/>
    <xdr:pic>
      <xdr:nvPicPr>
        <xdr:cNvPr id="2" name="image1.jpeg">
          <a:extLst>
            <a:ext uri="{FF2B5EF4-FFF2-40B4-BE49-F238E27FC236}">
              <a16:creationId xmlns:a16="http://schemas.microsoft.com/office/drawing/2014/main" id="{7293FCE4-0A74-4AB4-B94A-7E35E630E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877" y="654844"/>
          <a:ext cx="1301916" cy="1236820"/>
        </a:xfrm>
        <a:prstGeom prst="rect">
          <a:avLst/>
        </a:prstGeom>
      </xdr:spPr>
    </xdr:pic>
    <xdr:clientData/>
  </xdr:oneCellAnchor>
  <xdr:absoluteAnchor>
    <xdr:pos x="13942218" y="2308384"/>
    <xdr:ext cx="1301915" cy="1236820"/>
    <xdr:pic>
      <xdr:nvPicPr>
        <xdr:cNvPr id="3" name="image2.jpeg">
          <a:extLst>
            <a:ext uri="{FF2B5EF4-FFF2-40B4-BE49-F238E27FC236}">
              <a16:creationId xmlns:a16="http://schemas.microsoft.com/office/drawing/2014/main" id="{04EDCDAA-9A3D-492B-BD7F-938C6336A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2218" y="2308384"/>
          <a:ext cx="1301915" cy="1236820"/>
        </a:xfrm>
        <a:prstGeom prst="rect">
          <a:avLst/>
        </a:prstGeom>
      </xdr:spPr>
    </xdr:pic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260033</xdr:colOff>
      <xdr:row>0</xdr:row>
      <xdr:rowOff>86653</xdr:rowOff>
    </xdr:from>
    <xdr:ext cx="1323499" cy="1257324"/>
    <xdr:pic>
      <xdr:nvPicPr>
        <xdr:cNvPr id="2" name="image1.jpeg">
          <a:extLst>
            <a:ext uri="{FF2B5EF4-FFF2-40B4-BE49-F238E27FC236}">
              <a16:creationId xmlns:a16="http://schemas.microsoft.com/office/drawing/2014/main" id="{CF9C1218-8ECB-4705-BA7A-9C05DEF29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5533" y="86653"/>
          <a:ext cx="1323499" cy="1257324"/>
        </a:xfrm>
        <a:prstGeom prst="rect">
          <a:avLst/>
        </a:prstGeom>
      </xdr:spPr>
    </xdr:pic>
    <xdr:clientData/>
  </xdr:oneCellAnchor>
  <xdr:absoluteAnchor>
    <xdr:pos x="13870781" y="1621129"/>
    <xdr:ext cx="1323499" cy="1257325"/>
    <xdr:pic>
      <xdr:nvPicPr>
        <xdr:cNvPr id="3" name="image2.jpeg">
          <a:extLst>
            <a:ext uri="{FF2B5EF4-FFF2-40B4-BE49-F238E27FC236}">
              <a16:creationId xmlns:a16="http://schemas.microsoft.com/office/drawing/2014/main" id="{2DA766D9-E00B-4EF1-873C-E5F8A1E46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0781" y="1621129"/>
          <a:ext cx="1323499" cy="1257325"/>
        </a:xfrm>
        <a:prstGeom prst="rect">
          <a:avLst/>
        </a:prstGeom>
      </xdr:spPr>
    </xdr:pic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603727</xdr:colOff>
      <xdr:row>1</xdr:row>
      <xdr:rowOff>130984</xdr:rowOff>
    </xdr:from>
    <xdr:ext cx="1527492" cy="1451117"/>
    <xdr:pic>
      <xdr:nvPicPr>
        <xdr:cNvPr id="2" name="image1.jpeg">
          <a:extLst>
            <a:ext uri="{FF2B5EF4-FFF2-40B4-BE49-F238E27FC236}">
              <a16:creationId xmlns:a16="http://schemas.microsoft.com/office/drawing/2014/main" id="{C8A4741F-DF1F-43C5-B2FF-5A9B1FF88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2008" y="702484"/>
          <a:ext cx="1527492" cy="1451117"/>
        </a:xfrm>
        <a:prstGeom prst="rect">
          <a:avLst/>
        </a:prstGeom>
      </xdr:spPr>
    </xdr:pic>
    <xdr:clientData/>
  </xdr:oneCellAnchor>
  <xdr:absoluteAnchor>
    <xdr:pos x="14323220" y="2296492"/>
    <xdr:ext cx="1527492" cy="1451118"/>
    <xdr:pic>
      <xdr:nvPicPr>
        <xdr:cNvPr id="3" name="image2.jpeg">
          <a:extLst>
            <a:ext uri="{FF2B5EF4-FFF2-40B4-BE49-F238E27FC236}">
              <a16:creationId xmlns:a16="http://schemas.microsoft.com/office/drawing/2014/main" id="{7E2EAD6B-2C24-484B-86C3-5617C3838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3220" y="2296492"/>
          <a:ext cx="1527492" cy="1451118"/>
        </a:xfrm>
        <a:prstGeom prst="rect">
          <a:avLst/>
        </a:prstGeom>
      </xdr:spPr>
    </xdr:pic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481490</xdr:colOff>
      <xdr:row>0</xdr:row>
      <xdr:rowOff>343470</xdr:rowOff>
    </xdr:from>
    <xdr:ext cx="1554480" cy="1476756"/>
    <xdr:pic>
      <xdr:nvPicPr>
        <xdr:cNvPr id="2" name="image1.jpeg">
          <a:extLst>
            <a:ext uri="{FF2B5EF4-FFF2-40B4-BE49-F238E27FC236}">
              <a16:creationId xmlns:a16="http://schemas.microsoft.com/office/drawing/2014/main" id="{C5406274-2BD0-43EA-A370-5AE7C2ECB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5521" y="343470"/>
          <a:ext cx="1554480" cy="1476756"/>
        </a:xfrm>
        <a:prstGeom prst="rect">
          <a:avLst/>
        </a:prstGeom>
      </xdr:spPr>
    </xdr:pic>
    <xdr:clientData/>
  </xdr:oneCellAnchor>
  <xdr:absoluteAnchor>
    <xdr:pos x="13882689" y="1746976"/>
    <xdr:ext cx="1554480" cy="1476757"/>
    <xdr:pic>
      <xdr:nvPicPr>
        <xdr:cNvPr id="3" name="image2.jpeg">
          <a:extLst>
            <a:ext uri="{FF2B5EF4-FFF2-40B4-BE49-F238E27FC236}">
              <a16:creationId xmlns:a16="http://schemas.microsoft.com/office/drawing/2014/main" id="{90FFFEC1-6D01-4A9E-ABE6-00025CBDC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2689" y="1746976"/>
          <a:ext cx="1554480" cy="1476757"/>
        </a:xfrm>
        <a:prstGeom prst="rect">
          <a:avLst/>
        </a:prstGeom>
      </xdr:spPr>
    </xdr:pic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588646</xdr:colOff>
      <xdr:row>0</xdr:row>
      <xdr:rowOff>269056</xdr:rowOff>
    </xdr:from>
    <xdr:ext cx="1256824" cy="1193983"/>
    <xdr:pic>
      <xdr:nvPicPr>
        <xdr:cNvPr id="2" name="image1.jpeg">
          <a:extLst>
            <a:ext uri="{FF2B5EF4-FFF2-40B4-BE49-F238E27FC236}">
              <a16:creationId xmlns:a16="http://schemas.microsoft.com/office/drawing/2014/main" id="{E79D3F59-DE9A-4935-B245-83875EF2D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9896" y="269056"/>
          <a:ext cx="1256824" cy="1193983"/>
        </a:xfrm>
        <a:prstGeom prst="rect">
          <a:avLst/>
        </a:prstGeom>
      </xdr:spPr>
    </xdr:pic>
    <xdr:clientData/>
  </xdr:oneCellAnchor>
  <xdr:absoluteAnchor>
    <xdr:pos x="14478001" y="1624939"/>
    <xdr:ext cx="1256824" cy="1193983"/>
    <xdr:pic>
      <xdr:nvPicPr>
        <xdr:cNvPr id="3" name="image2.jpeg">
          <a:extLst>
            <a:ext uri="{FF2B5EF4-FFF2-40B4-BE49-F238E27FC236}">
              <a16:creationId xmlns:a16="http://schemas.microsoft.com/office/drawing/2014/main" id="{1E56BF21-5299-47C6-8E68-52065CE8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1" y="1624939"/>
          <a:ext cx="1256824" cy="1193983"/>
        </a:xfrm>
        <a:prstGeom prst="rect">
          <a:avLst/>
        </a:prstGeom>
      </xdr:spPr>
    </xdr:pic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412433</xdr:colOff>
      <xdr:row>1</xdr:row>
      <xdr:rowOff>94511</xdr:rowOff>
    </xdr:from>
    <xdr:ext cx="1528286" cy="1451872"/>
    <xdr:pic>
      <xdr:nvPicPr>
        <xdr:cNvPr id="2" name="image1.jpeg">
          <a:extLst>
            <a:ext uri="{FF2B5EF4-FFF2-40B4-BE49-F238E27FC236}">
              <a16:creationId xmlns:a16="http://schemas.microsoft.com/office/drawing/2014/main" id="{648DD408-A419-4E02-B792-7443991C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7902" y="666011"/>
          <a:ext cx="1528286" cy="1451872"/>
        </a:xfrm>
        <a:prstGeom prst="rect">
          <a:avLst/>
        </a:prstGeom>
      </xdr:spPr>
    </xdr:pic>
    <xdr:clientData/>
  </xdr:oneCellAnchor>
  <xdr:absoluteAnchor>
    <xdr:pos x="13739814" y="2402895"/>
    <xdr:ext cx="1528286" cy="1451872"/>
    <xdr:pic>
      <xdr:nvPicPr>
        <xdr:cNvPr id="3" name="image2.jpeg">
          <a:extLst>
            <a:ext uri="{FF2B5EF4-FFF2-40B4-BE49-F238E27FC236}">
              <a16:creationId xmlns:a16="http://schemas.microsoft.com/office/drawing/2014/main" id="{11EBD59F-67C2-4AB8-BFD0-70BA25A4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9814" y="2402895"/>
          <a:ext cx="1528286" cy="1451872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424392</xdr:colOff>
      <xdr:row>4</xdr:row>
      <xdr:rowOff>183145</xdr:rowOff>
    </xdr:from>
    <xdr:ext cx="1216025" cy="1155224"/>
    <xdr:pic>
      <xdr:nvPicPr>
        <xdr:cNvPr id="2" name="image1.jpeg">
          <a:extLst>
            <a:ext uri="{FF2B5EF4-FFF2-40B4-BE49-F238E27FC236}">
              <a16:creationId xmlns:a16="http://schemas.microsoft.com/office/drawing/2014/main" id="{B12897F2-7BBA-4957-B7A4-7E9143F6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3975" y="1326145"/>
          <a:ext cx="1216025" cy="1155224"/>
        </a:xfrm>
        <a:prstGeom prst="rect">
          <a:avLst/>
        </a:prstGeom>
      </xdr:spPr>
    </xdr:pic>
    <xdr:clientData/>
  </xdr:oneCellAnchor>
  <xdr:absoluteAnchor>
    <xdr:pos x="14033500" y="2818818"/>
    <xdr:ext cx="1216025" cy="1155224"/>
    <xdr:pic>
      <xdr:nvPicPr>
        <xdr:cNvPr id="3" name="image2.jpeg">
          <a:extLst>
            <a:ext uri="{FF2B5EF4-FFF2-40B4-BE49-F238E27FC236}">
              <a16:creationId xmlns:a16="http://schemas.microsoft.com/office/drawing/2014/main" id="{1B34A001-72E8-4F84-9F0E-E6E9AD54B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3500" y="2818818"/>
          <a:ext cx="1216025" cy="1155224"/>
        </a:xfrm>
        <a:prstGeom prst="rect">
          <a:avLst/>
        </a:prstGeom>
      </xdr:spPr>
    </xdr:pic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481488</xdr:colOff>
      <xdr:row>0</xdr:row>
      <xdr:rowOff>440531</xdr:rowOff>
    </xdr:from>
    <xdr:ext cx="1565107" cy="1486852"/>
    <xdr:pic>
      <xdr:nvPicPr>
        <xdr:cNvPr id="2" name="image1.jpeg">
          <a:extLst>
            <a:ext uri="{FF2B5EF4-FFF2-40B4-BE49-F238E27FC236}">
              <a16:creationId xmlns:a16="http://schemas.microsoft.com/office/drawing/2014/main" id="{B99BDDC3-CDBE-483B-8065-D4E945B4F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6957" y="440531"/>
          <a:ext cx="1565107" cy="1486852"/>
        </a:xfrm>
        <a:prstGeom prst="rect">
          <a:avLst/>
        </a:prstGeom>
      </xdr:spPr>
    </xdr:pic>
    <xdr:clientData/>
  </xdr:oneCellAnchor>
  <xdr:absoluteAnchor>
    <xdr:pos x="13894594" y="2213132"/>
    <xdr:ext cx="1565108" cy="1486853"/>
    <xdr:pic>
      <xdr:nvPicPr>
        <xdr:cNvPr id="3" name="image2.jpeg">
          <a:extLst>
            <a:ext uri="{FF2B5EF4-FFF2-40B4-BE49-F238E27FC236}">
              <a16:creationId xmlns:a16="http://schemas.microsoft.com/office/drawing/2014/main" id="{70485DB7-08F0-4F58-9F0A-1F197EC03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4594" y="2213132"/>
          <a:ext cx="1565108" cy="1486853"/>
        </a:xfrm>
        <a:prstGeom prst="rect">
          <a:avLst/>
        </a:prstGeom>
      </xdr:spPr>
    </xdr:pic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245746</xdr:colOff>
      <xdr:row>1</xdr:row>
      <xdr:rowOff>134397</xdr:rowOff>
    </xdr:from>
    <xdr:ext cx="1611630" cy="1531048"/>
    <xdr:pic>
      <xdr:nvPicPr>
        <xdr:cNvPr id="2" name="image1.jpeg">
          <a:extLst>
            <a:ext uri="{FF2B5EF4-FFF2-40B4-BE49-F238E27FC236}">
              <a16:creationId xmlns:a16="http://schemas.microsoft.com/office/drawing/2014/main" id="{E3E9E93B-844F-4BE0-A522-ED6AE8A8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1246" y="705897"/>
          <a:ext cx="1611630" cy="1531048"/>
        </a:xfrm>
        <a:prstGeom prst="rect">
          <a:avLst/>
        </a:prstGeom>
      </xdr:spPr>
    </xdr:pic>
    <xdr:clientData/>
  </xdr:oneCellAnchor>
  <xdr:absoluteAnchor>
    <xdr:pos x="13882688" y="2490404"/>
    <xdr:ext cx="1611630" cy="1531049"/>
    <xdr:pic>
      <xdr:nvPicPr>
        <xdr:cNvPr id="3" name="image2.jpeg">
          <a:extLst>
            <a:ext uri="{FF2B5EF4-FFF2-40B4-BE49-F238E27FC236}">
              <a16:creationId xmlns:a16="http://schemas.microsoft.com/office/drawing/2014/main" id="{7F891550-B2C6-4E2D-AE5B-E4BB5AEAD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2688" y="2490404"/>
          <a:ext cx="1611630" cy="1531049"/>
        </a:xfrm>
        <a:prstGeom prst="rect">
          <a:avLst/>
        </a:prstGeom>
      </xdr:spPr>
    </xdr:pic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309563</xdr:colOff>
      <xdr:row>0</xdr:row>
      <xdr:rowOff>511968</xdr:rowOff>
    </xdr:from>
    <xdr:ext cx="2141620" cy="2034539"/>
    <xdr:pic>
      <xdr:nvPicPr>
        <xdr:cNvPr id="2" name="image1.jpeg">
          <a:extLst>
            <a:ext uri="{FF2B5EF4-FFF2-40B4-BE49-F238E27FC236}">
              <a16:creationId xmlns:a16="http://schemas.microsoft.com/office/drawing/2014/main" id="{04257000-162D-490D-9900-1257BF387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7844" y="511968"/>
          <a:ext cx="2141620" cy="2034539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602933</xdr:colOff>
      <xdr:row>1</xdr:row>
      <xdr:rowOff>66531</xdr:rowOff>
    </xdr:from>
    <xdr:ext cx="1683067" cy="1598914"/>
    <xdr:pic>
      <xdr:nvPicPr>
        <xdr:cNvPr id="2" name="image1.jpeg">
          <a:extLst>
            <a:ext uri="{FF2B5EF4-FFF2-40B4-BE49-F238E27FC236}">
              <a16:creationId xmlns:a16="http://schemas.microsoft.com/office/drawing/2014/main" id="{11D08EA2-C96B-440F-9C75-E83E1F51A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1214" y="638031"/>
          <a:ext cx="1683067" cy="1598914"/>
        </a:xfrm>
        <a:prstGeom prst="rect">
          <a:avLst/>
        </a:prstGeom>
      </xdr:spPr>
    </xdr:pic>
    <xdr:clientData/>
  </xdr:oneCellAnchor>
  <xdr:absoluteAnchor>
    <xdr:pos x="13620750" y="2565415"/>
    <xdr:ext cx="1683067" cy="1598914"/>
    <xdr:pic>
      <xdr:nvPicPr>
        <xdr:cNvPr id="3" name="image2.jpeg">
          <a:extLst>
            <a:ext uri="{FF2B5EF4-FFF2-40B4-BE49-F238E27FC236}">
              <a16:creationId xmlns:a16="http://schemas.microsoft.com/office/drawing/2014/main" id="{D6568CC4-6721-43AD-9803-36A052DA2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0" y="2565415"/>
          <a:ext cx="1683067" cy="1598914"/>
        </a:xfrm>
        <a:prstGeom prst="rect">
          <a:avLst/>
        </a:prstGeom>
      </xdr:spPr>
    </xdr:pic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176689</xdr:colOff>
      <xdr:row>1</xdr:row>
      <xdr:rowOff>47625</xdr:rowOff>
    </xdr:from>
    <xdr:ext cx="1088857" cy="1034414"/>
    <xdr:pic>
      <xdr:nvPicPr>
        <xdr:cNvPr id="2" name="image1.jpeg">
          <a:extLst>
            <a:ext uri="{FF2B5EF4-FFF2-40B4-BE49-F238E27FC236}">
              <a16:creationId xmlns:a16="http://schemas.microsoft.com/office/drawing/2014/main" id="{F287A008-57F7-4B5E-8A79-04201C2B4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68877" y="619125"/>
          <a:ext cx="1088857" cy="1034414"/>
        </a:xfrm>
        <a:prstGeom prst="rect">
          <a:avLst/>
        </a:prstGeom>
      </xdr:spPr>
    </xdr:pic>
    <xdr:clientData/>
  </xdr:oneCellAnchor>
  <xdr:absoluteAnchor>
    <xdr:pos x="13894595" y="1796415"/>
    <xdr:ext cx="1088856" cy="1034414"/>
    <xdr:pic>
      <xdr:nvPicPr>
        <xdr:cNvPr id="3" name="image2.jpeg">
          <a:extLst>
            <a:ext uri="{FF2B5EF4-FFF2-40B4-BE49-F238E27FC236}">
              <a16:creationId xmlns:a16="http://schemas.microsoft.com/office/drawing/2014/main" id="{71CF5683-6397-4E3E-A87A-D61D26D89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4595" y="1796415"/>
          <a:ext cx="1088856" cy="1034414"/>
        </a:xfrm>
        <a:prstGeom prst="rect">
          <a:avLst/>
        </a:prstGeom>
      </xdr:spPr>
    </xdr:pic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505302</xdr:colOff>
      <xdr:row>0</xdr:row>
      <xdr:rowOff>363711</xdr:rowOff>
    </xdr:from>
    <xdr:ext cx="1483042" cy="1408890"/>
    <xdr:pic>
      <xdr:nvPicPr>
        <xdr:cNvPr id="2" name="image1.jpeg">
          <a:extLst>
            <a:ext uri="{FF2B5EF4-FFF2-40B4-BE49-F238E27FC236}">
              <a16:creationId xmlns:a16="http://schemas.microsoft.com/office/drawing/2014/main" id="{EC914AC6-829B-4339-A5D4-5272F40A3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3146" y="363711"/>
          <a:ext cx="1483042" cy="1408890"/>
        </a:xfrm>
        <a:prstGeom prst="rect">
          <a:avLst/>
        </a:prstGeom>
      </xdr:spPr>
    </xdr:pic>
    <xdr:clientData/>
  </xdr:oneCellAnchor>
  <xdr:absoluteAnchor>
    <xdr:pos x="13811250" y="2017250"/>
    <xdr:ext cx="1483042" cy="1408890"/>
    <xdr:pic>
      <xdr:nvPicPr>
        <xdr:cNvPr id="3" name="image2.jpeg">
          <a:extLst>
            <a:ext uri="{FF2B5EF4-FFF2-40B4-BE49-F238E27FC236}">
              <a16:creationId xmlns:a16="http://schemas.microsoft.com/office/drawing/2014/main" id="{3C364B7A-B44E-4DC2-BE03-467B8DA1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2017250"/>
          <a:ext cx="1483042" cy="1408890"/>
        </a:xfrm>
        <a:prstGeom prst="rect">
          <a:avLst/>
        </a:prstGeom>
      </xdr:spPr>
    </xdr:pic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404812</xdr:colOff>
      <xdr:row>0</xdr:row>
      <xdr:rowOff>500062</xdr:rowOff>
    </xdr:from>
    <xdr:ext cx="2743199" cy="2606039"/>
    <xdr:pic>
      <xdr:nvPicPr>
        <xdr:cNvPr id="2" name="image1.jpeg">
          <a:extLst>
            <a:ext uri="{FF2B5EF4-FFF2-40B4-BE49-F238E27FC236}">
              <a16:creationId xmlns:a16="http://schemas.microsoft.com/office/drawing/2014/main" id="{9E8FA469-1ED3-4570-9462-86CE9118D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3125" y="500062"/>
          <a:ext cx="2743199" cy="2606039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2743199" cy="2606039"/>
    <xdr:pic>
      <xdr:nvPicPr>
        <xdr:cNvPr id="2" name="image1.jpeg">
          <a:extLst>
            <a:ext uri="{FF2B5EF4-FFF2-40B4-BE49-F238E27FC236}">
              <a16:creationId xmlns:a16="http://schemas.microsoft.com/office/drawing/2014/main" id="{DFEAC17B-5E89-4FE7-8C8C-00F171190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0" y="571500"/>
          <a:ext cx="2743199" cy="2606039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362426</xdr:colOff>
      <xdr:row>0</xdr:row>
      <xdr:rowOff>445864</xdr:rowOff>
    </xdr:from>
    <xdr:ext cx="1221105" cy="1160050"/>
    <xdr:pic>
      <xdr:nvPicPr>
        <xdr:cNvPr id="2" name="image1.jpeg">
          <a:extLst>
            <a:ext uri="{FF2B5EF4-FFF2-40B4-BE49-F238E27FC236}">
              <a16:creationId xmlns:a16="http://schemas.microsoft.com/office/drawing/2014/main" id="{8741D52C-A968-47EF-87C3-1AC2AA38F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7020" y="445864"/>
          <a:ext cx="1221105" cy="1160050"/>
        </a:xfrm>
        <a:prstGeom prst="rect">
          <a:avLst/>
        </a:prstGeom>
      </xdr:spPr>
    </xdr:pic>
    <xdr:clientData/>
  </xdr:oneCellAnchor>
  <xdr:absoluteAnchor>
    <xdr:pos x="14239875" y="1956529"/>
    <xdr:ext cx="1221105" cy="1160050"/>
    <xdr:pic>
      <xdr:nvPicPr>
        <xdr:cNvPr id="3" name="image2.jpeg">
          <a:extLst>
            <a:ext uri="{FF2B5EF4-FFF2-40B4-BE49-F238E27FC236}">
              <a16:creationId xmlns:a16="http://schemas.microsoft.com/office/drawing/2014/main" id="{6B8648CF-C47B-484C-BE0E-2C7A0F38B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9875" y="1956529"/>
          <a:ext cx="1221105" cy="1160050"/>
        </a:xfrm>
        <a:prstGeom prst="rect">
          <a:avLst/>
        </a:prstGeom>
      </xdr:spPr>
    </xdr:pic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523876</xdr:colOff>
      <xdr:row>0</xdr:row>
      <xdr:rowOff>464343</xdr:rowOff>
    </xdr:from>
    <xdr:ext cx="1966160" cy="1867852"/>
    <xdr:pic>
      <xdr:nvPicPr>
        <xdr:cNvPr id="2" name="image1.jpeg">
          <a:extLst>
            <a:ext uri="{FF2B5EF4-FFF2-40B4-BE49-F238E27FC236}">
              <a16:creationId xmlns:a16="http://schemas.microsoft.com/office/drawing/2014/main" id="{9D8B580A-DCEF-4B3D-8719-0832A15A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1" y="464343"/>
          <a:ext cx="1966160" cy="186785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83343</xdr:colOff>
      <xdr:row>5</xdr:row>
      <xdr:rowOff>67079</xdr:rowOff>
    </xdr:from>
    <xdr:ext cx="1532096" cy="1455491"/>
    <xdr:pic>
      <xdr:nvPicPr>
        <xdr:cNvPr id="2" name="image1.jpeg">
          <a:extLst>
            <a:ext uri="{FF2B5EF4-FFF2-40B4-BE49-F238E27FC236}">
              <a16:creationId xmlns:a16="http://schemas.microsoft.com/office/drawing/2014/main" id="{F2669056-D046-4794-9929-A433CFF74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0281" y="1400579"/>
          <a:ext cx="1532096" cy="1455491"/>
        </a:xfrm>
        <a:prstGeom prst="rect">
          <a:avLst/>
        </a:prstGeom>
      </xdr:spPr>
    </xdr:pic>
    <xdr:clientData/>
  </xdr:oneCellAnchor>
  <xdr:absoluteAnchor>
    <xdr:pos x="13665040" y="2994587"/>
    <xdr:ext cx="1532096" cy="1455492"/>
    <xdr:pic>
      <xdr:nvPicPr>
        <xdr:cNvPr id="3" name="image2.jpeg">
          <a:extLst>
            <a:ext uri="{FF2B5EF4-FFF2-40B4-BE49-F238E27FC236}">
              <a16:creationId xmlns:a16="http://schemas.microsoft.com/office/drawing/2014/main" id="{47E2253F-7014-45F2-9732-F41EF6283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65040" y="2994587"/>
          <a:ext cx="1532096" cy="1455492"/>
        </a:xfrm>
        <a:prstGeom prst="rect">
          <a:avLst/>
        </a:prstGeom>
      </xdr:spPr>
    </xdr:pic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23814</xdr:colOff>
      <xdr:row>0</xdr:row>
      <xdr:rowOff>369094</xdr:rowOff>
    </xdr:from>
    <xdr:ext cx="4369592" cy="4151113"/>
    <xdr:pic>
      <xdr:nvPicPr>
        <xdr:cNvPr id="2" name="image1.jpeg">
          <a:extLst>
            <a:ext uri="{FF2B5EF4-FFF2-40B4-BE49-F238E27FC236}">
              <a16:creationId xmlns:a16="http://schemas.microsoft.com/office/drawing/2014/main" id="{44601520-FBC9-4600-B054-32106942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18408" y="369094"/>
          <a:ext cx="4369592" cy="4151113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355283</xdr:colOff>
      <xdr:row>0</xdr:row>
      <xdr:rowOff>380142</xdr:rowOff>
    </xdr:from>
    <xdr:ext cx="1478280" cy="1404366"/>
    <xdr:pic>
      <xdr:nvPicPr>
        <xdr:cNvPr id="2" name="image1.jpeg">
          <a:extLst>
            <a:ext uri="{FF2B5EF4-FFF2-40B4-BE49-F238E27FC236}">
              <a16:creationId xmlns:a16="http://schemas.microsoft.com/office/drawing/2014/main" id="{5366A429-A1D8-4460-A36D-534ADF1B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877" y="380142"/>
          <a:ext cx="1478280" cy="1404366"/>
        </a:xfrm>
        <a:prstGeom prst="rect">
          <a:avLst/>
        </a:prstGeom>
      </xdr:spPr>
    </xdr:pic>
    <xdr:clientData/>
  </xdr:oneCellAnchor>
  <xdr:absoluteAnchor>
    <xdr:pos x="14239876" y="2188462"/>
    <xdr:ext cx="1478280" cy="1404367"/>
    <xdr:pic>
      <xdr:nvPicPr>
        <xdr:cNvPr id="3" name="image2.jpeg">
          <a:extLst>
            <a:ext uri="{FF2B5EF4-FFF2-40B4-BE49-F238E27FC236}">
              <a16:creationId xmlns:a16="http://schemas.microsoft.com/office/drawing/2014/main" id="{720A374B-5A54-4E71-8603-30EA042D8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9876" y="2188462"/>
          <a:ext cx="1478280" cy="1404367"/>
        </a:xfrm>
        <a:prstGeom prst="rect">
          <a:avLst/>
        </a:prstGeom>
      </xdr:spPr>
    </xdr:pic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0</xdr:row>
      <xdr:rowOff>516706</xdr:rowOff>
    </xdr:from>
    <xdr:ext cx="1209199" cy="1148739"/>
    <xdr:pic>
      <xdr:nvPicPr>
        <xdr:cNvPr id="2" name="image1.jpeg">
          <a:extLst>
            <a:ext uri="{FF2B5EF4-FFF2-40B4-BE49-F238E27FC236}">
              <a16:creationId xmlns:a16="http://schemas.microsoft.com/office/drawing/2014/main" id="{1E19B2AE-4BB5-465A-B770-86E167ED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8395" y="516706"/>
          <a:ext cx="1209199" cy="1148739"/>
        </a:xfrm>
        <a:prstGeom prst="rect">
          <a:avLst/>
        </a:prstGeom>
      </xdr:spPr>
    </xdr:pic>
    <xdr:clientData/>
  </xdr:oneCellAnchor>
  <xdr:absoluteAnchor>
    <xdr:pos x="13823156" y="1979744"/>
    <xdr:ext cx="1209199" cy="1148739"/>
    <xdr:pic>
      <xdr:nvPicPr>
        <xdr:cNvPr id="3" name="image2.jpeg">
          <a:extLst>
            <a:ext uri="{FF2B5EF4-FFF2-40B4-BE49-F238E27FC236}">
              <a16:creationId xmlns:a16="http://schemas.microsoft.com/office/drawing/2014/main" id="{6D53B193-C778-4AF4-A0EF-6403C3906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3156" y="1979744"/>
          <a:ext cx="1209199" cy="1148739"/>
        </a:xfrm>
        <a:prstGeom prst="rect">
          <a:avLst/>
        </a:prstGeom>
      </xdr:spPr>
    </xdr:pic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362426</xdr:colOff>
      <xdr:row>0</xdr:row>
      <xdr:rowOff>535781</xdr:rowOff>
    </xdr:from>
    <xdr:ext cx="1414713" cy="1343977"/>
    <xdr:pic>
      <xdr:nvPicPr>
        <xdr:cNvPr id="2" name="image1.jpeg">
          <a:extLst>
            <a:ext uri="{FF2B5EF4-FFF2-40B4-BE49-F238E27FC236}">
              <a16:creationId xmlns:a16="http://schemas.microsoft.com/office/drawing/2014/main" id="{DB42F88E-F708-4BE3-B04D-BCD0AF3F8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57020" y="535781"/>
          <a:ext cx="1414713" cy="1343977"/>
        </a:xfrm>
        <a:prstGeom prst="rect">
          <a:avLst/>
        </a:prstGeom>
      </xdr:spPr>
    </xdr:pic>
    <xdr:clientData/>
  </xdr:oneCellAnchor>
  <xdr:absoluteAnchor>
    <xdr:pos x="14227969" y="2272664"/>
    <xdr:ext cx="1414713" cy="1343978"/>
    <xdr:pic>
      <xdr:nvPicPr>
        <xdr:cNvPr id="3" name="image2.jpeg">
          <a:extLst>
            <a:ext uri="{FF2B5EF4-FFF2-40B4-BE49-F238E27FC236}">
              <a16:creationId xmlns:a16="http://schemas.microsoft.com/office/drawing/2014/main" id="{183DFDCC-541C-485C-87D0-E5319D357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7969" y="2272664"/>
          <a:ext cx="1414713" cy="1343978"/>
        </a:xfrm>
        <a:prstGeom prst="rect">
          <a:avLst/>
        </a:prstGeom>
      </xdr:spPr>
    </xdr:pic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545782</xdr:colOff>
      <xdr:row>0</xdr:row>
      <xdr:rowOff>440269</xdr:rowOff>
    </xdr:from>
    <xdr:ext cx="1252061" cy="1189458"/>
    <xdr:pic>
      <xdr:nvPicPr>
        <xdr:cNvPr id="2" name="image1.jpeg">
          <a:extLst>
            <a:ext uri="{FF2B5EF4-FFF2-40B4-BE49-F238E27FC236}">
              <a16:creationId xmlns:a16="http://schemas.microsoft.com/office/drawing/2014/main" id="{79B49A0E-629A-49FE-8CD7-09624C46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0376" y="440269"/>
          <a:ext cx="1252061" cy="1189458"/>
        </a:xfrm>
        <a:prstGeom prst="rect">
          <a:avLst/>
        </a:prstGeom>
      </xdr:spPr>
    </xdr:pic>
    <xdr:clientData/>
  </xdr:oneCellAnchor>
  <xdr:absoluteAnchor>
    <xdr:pos x="14454187" y="1796153"/>
    <xdr:ext cx="1252061" cy="1189458"/>
    <xdr:pic>
      <xdr:nvPicPr>
        <xdr:cNvPr id="3" name="image2.jpeg">
          <a:extLst>
            <a:ext uri="{FF2B5EF4-FFF2-40B4-BE49-F238E27FC236}">
              <a16:creationId xmlns:a16="http://schemas.microsoft.com/office/drawing/2014/main" id="{4A00D671-132E-4484-B68E-02A38E71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4187" y="1796153"/>
          <a:ext cx="1252061" cy="1189458"/>
        </a:xfrm>
        <a:prstGeom prst="rect">
          <a:avLst/>
        </a:prstGeom>
      </xdr:spPr>
    </xdr:pic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345281</xdr:colOff>
      <xdr:row>0</xdr:row>
      <xdr:rowOff>331945</xdr:rowOff>
    </xdr:from>
    <xdr:ext cx="2143125" cy="2035969"/>
    <xdr:pic>
      <xdr:nvPicPr>
        <xdr:cNvPr id="2" name="image1.jpeg">
          <a:extLst>
            <a:ext uri="{FF2B5EF4-FFF2-40B4-BE49-F238E27FC236}">
              <a16:creationId xmlns:a16="http://schemas.microsoft.com/office/drawing/2014/main" id="{93092EF9-0FDB-48C0-A62F-C699E8E03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9875" y="331945"/>
          <a:ext cx="2143125" cy="2035969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595314</xdr:colOff>
      <xdr:row>0</xdr:row>
      <xdr:rowOff>457556</xdr:rowOff>
    </xdr:from>
    <xdr:ext cx="2035968" cy="1934170"/>
    <xdr:pic>
      <xdr:nvPicPr>
        <xdr:cNvPr id="2" name="image1.jpeg">
          <a:extLst>
            <a:ext uri="{FF2B5EF4-FFF2-40B4-BE49-F238E27FC236}">
              <a16:creationId xmlns:a16="http://schemas.microsoft.com/office/drawing/2014/main" id="{8444E9C4-DB17-48E0-BDFB-627793364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2689" y="457556"/>
          <a:ext cx="2035968" cy="1934170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10001</xdr:colOff>
      <xdr:row>1</xdr:row>
      <xdr:rowOff>36051</xdr:rowOff>
    </xdr:from>
    <xdr:ext cx="1263967" cy="1200769"/>
    <xdr:pic>
      <xdr:nvPicPr>
        <xdr:cNvPr id="2" name="image1.jpeg">
          <a:extLst>
            <a:ext uri="{FF2B5EF4-FFF2-40B4-BE49-F238E27FC236}">
              <a16:creationId xmlns:a16="http://schemas.microsoft.com/office/drawing/2014/main" id="{0B773034-E51E-44FF-A10D-4073E0117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1814" y="607551"/>
          <a:ext cx="1263967" cy="1200769"/>
        </a:xfrm>
        <a:prstGeom prst="rect">
          <a:avLst/>
        </a:prstGeom>
      </xdr:spPr>
    </xdr:pic>
    <xdr:clientData/>
  </xdr:oneCellAnchor>
  <xdr:absoluteAnchor>
    <xdr:pos x="14501812" y="2106309"/>
    <xdr:ext cx="1263967" cy="1200769"/>
    <xdr:pic>
      <xdr:nvPicPr>
        <xdr:cNvPr id="3" name="image2.jpeg">
          <a:extLst>
            <a:ext uri="{FF2B5EF4-FFF2-40B4-BE49-F238E27FC236}">
              <a16:creationId xmlns:a16="http://schemas.microsoft.com/office/drawing/2014/main" id="{CB387CE2-167B-4C91-B435-42403C1F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1812" y="2106309"/>
          <a:ext cx="1263967" cy="1200769"/>
        </a:xfrm>
        <a:prstGeom prst="rect">
          <a:avLst/>
        </a:prstGeom>
      </xdr:spPr>
    </xdr:pic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102870</xdr:colOff>
      <xdr:row>1</xdr:row>
      <xdr:rowOff>95249</xdr:rowOff>
    </xdr:from>
    <xdr:ext cx="1565107" cy="1486852"/>
    <xdr:pic>
      <xdr:nvPicPr>
        <xdr:cNvPr id="2" name="image1.jpeg">
          <a:extLst>
            <a:ext uri="{FF2B5EF4-FFF2-40B4-BE49-F238E27FC236}">
              <a16:creationId xmlns:a16="http://schemas.microsoft.com/office/drawing/2014/main" id="{541BAC64-62F7-4735-978F-4D5D7DE5F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7464" y="666749"/>
          <a:ext cx="1565107" cy="1486852"/>
        </a:xfrm>
        <a:prstGeom prst="rect">
          <a:avLst/>
        </a:prstGeom>
      </xdr:spPr>
    </xdr:pic>
    <xdr:clientData/>
  </xdr:oneCellAnchor>
  <xdr:absoluteAnchor>
    <xdr:pos x="14013657" y="2367912"/>
    <xdr:ext cx="1565108" cy="1486853"/>
    <xdr:pic>
      <xdr:nvPicPr>
        <xdr:cNvPr id="3" name="image2.jpeg">
          <a:extLst>
            <a:ext uri="{FF2B5EF4-FFF2-40B4-BE49-F238E27FC236}">
              <a16:creationId xmlns:a16="http://schemas.microsoft.com/office/drawing/2014/main" id="{FFAF98BE-75B4-4DBD-A573-87720E884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3657" y="2367912"/>
          <a:ext cx="1565108" cy="1486853"/>
        </a:xfrm>
        <a:prstGeom prst="rect">
          <a:avLst/>
        </a:prstGeom>
      </xdr:spPr>
    </xdr:pic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588646</xdr:colOff>
      <xdr:row>0</xdr:row>
      <xdr:rowOff>270843</xdr:rowOff>
    </xdr:from>
    <xdr:ext cx="1292542" cy="1227915"/>
    <xdr:pic>
      <xdr:nvPicPr>
        <xdr:cNvPr id="2" name="image1.jpeg">
          <a:extLst>
            <a:ext uri="{FF2B5EF4-FFF2-40B4-BE49-F238E27FC236}">
              <a16:creationId xmlns:a16="http://schemas.microsoft.com/office/drawing/2014/main" id="{7F2DB3C8-DDD8-4294-8590-7DF1AE8EA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021" y="270843"/>
          <a:ext cx="1292542" cy="1227915"/>
        </a:xfrm>
        <a:prstGeom prst="rect">
          <a:avLst/>
        </a:prstGeom>
      </xdr:spPr>
    </xdr:pic>
    <xdr:clientData/>
  </xdr:oneCellAnchor>
  <xdr:absoluteAnchor>
    <xdr:pos x="13906501" y="1662444"/>
    <xdr:ext cx="1292542" cy="1227915"/>
    <xdr:pic>
      <xdr:nvPicPr>
        <xdr:cNvPr id="3" name="image2.jpeg">
          <a:extLst>
            <a:ext uri="{FF2B5EF4-FFF2-40B4-BE49-F238E27FC236}">
              <a16:creationId xmlns:a16="http://schemas.microsoft.com/office/drawing/2014/main" id="{7016A344-540E-4B5A-83BB-96CA2C488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1" y="1662444"/>
          <a:ext cx="1292542" cy="1227915"/>
        </a:xfrm>
        <a:prstGeom prst="rect">
          <a:avLst/>
        </a:prstGeom>
      </xdr:spPr>
    </xdr:pic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178592</xdr:colOff>
      <xdr:row>6</xdr:row>
      <xdr:rowOff>137206</xdr:rowOff>
    </xdr:from>
    <xdr:ext cx="982027" cy="932926"/>
    <xdr:pic>
      <xdr:nvPicPr>
        <xdr:cNvPr id="2" name="image1.jpeg">
          <a:extLst>
            <a:ext uri="{FF2B5EF4-FFF2-40B4-BE49-F238E27FC236}">
              <a16:creationId xmlns:a16="http://schemas.microsoft.com/office/drawing/2014/main" id="{7B601DAB-1139-42C1-848B-B0F046CB9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5530" y="1661206"/>
          <a:ext cx="982027" cy="932926"/>
        </a:xfrm>
        <a:prstGeom prst="rect">
          <a:avLst/>
        </a:prstGeom>
      </xdr:spPr>
    </xdr:pic>
    <xdr:clientData/>
  </xdr:oneCellAnchor>
  <xdr:absoluteAnchor>
    <xdr:pos x="13786483" y="2767058"/>
    <xdr:ext cx="982027" cy="932926"/>
    <xdr:pic>
      <xdr:nvPicPr>
        <xdr:cNvPr id="3" name="image2.jpeg">
          <a:extLst>
            <a:ext uri="{FF2B5EF4-FFF2-40B4-BE49-F238E27FC236}">
              <a16:creationId xmlns:a16="http://schemas.microsoft.com/office/drawing/2014/main" id="{4CB58BC9-9C50-48B5-BAE0-70BB8F494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6483" y="2767058"/>
          <a:ext cx="982027" cy="932926"/>
        </a:xfrm>
        <a:prstGeom prst="rect">
          <a:avLst/>
        </a:prstGeom>
      </xdr:spPr>
    </xdr:pic>
    <xdr:clientData/>
  </xdr:absoluteAnchor>
  <xdr:twoCellAnchor editAs="oneCell">
    <xdr:from>
      <xdr:col>6</xdr:col>
      <xdr:colOff>166687</xdr:colOff>
      <xdr:row>31</xdr:row>
      <xdr:rowOff>130968</xdr:rowOff>
    </xdr:from>
    <xdr:to>
      <xdr:col>10</xdr:col>
      <xdr:colOff>524743</xdr:colOff>
      <xdr:row>36</xdr:row>
      <xdr:rowOff>102741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BE477-D26F-4F11-8C21-2526580FE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6406" y="6465093"/>
          <a:ext cx="2691681" cy="924273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219552</xdr:colOff>
      <xdr:row>0</xdr:row>
      <xdr:rowOff>223218</xdr:rowOff>
    </xdr:from>
    <xdr:ext cx="1292542" cy="1227915"/>
    <xdr:pic>
      <xdr:nvPicPr>
        <xdr:cNvPr id="2" name="image1.jpeg">
          <a:extLst>
            <a:ext uri="{FF2B5EF4-FFF2-40B4-BE49-F238E27FC236}">
              <a16:creationId xmlns:a16="http://schemas.microsoft.com/office/drawing/2014/main" id="{9431C555-EC3B-4A73-B084-54E5A9584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4146" y="223218"/>
          <a:ext cx="1292542" cy="1227915"/>
        </a:xfrm>
        <a:prstGeom prst="rect">
          <a:avLst/>
        </a:prstGeom>
      </xdr:spPr>
    </xdr:pic>
    <xdr:clientData/>
  </xdr:oneCellAnchor>
  <xdr:absoluteAnchor>
    <xdr:pos x="14132720" y="1757694"/>
    <xdr:ext cx="1292542" cy="1227915"/>
    <xdr:pic>
      <xdr:nvPicPr>
        <xdr:cNvPr id="3" name="image2.jpeg">
          <a:extLst>
            <a:ext uri="{FF2B5EF4-FFF2-40B4-BE49-F238E27FC236}">
              <a16:creationId xmlns:a16="http://schemas.microsoft.com/office/drawing/2014/main" id="{434C1BAC-9A1C-4C6F-94C6-24376F242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2720" y="1757694"/>
          <a:ext cx="1292542" cy="1227915"/>
        </a:xfrm>
        <a:prstGeom prst="rect">
          <a:avLst/>
        </a:prstGeom>
      </xdr:spPr>
    </xdr:pic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302896</xdr:colOff>
      <xdr:row>0</xdr:row>
      <xdr:rowOff>483964</xdr:rowOff>
    </xdr:from>
    <xdr:ext cx="1268730" cy="1205293"/>
    <xdr:pic>
      <xdr:nvPicPr>
        <xdr:cNvPr id="2" name="image1.jpeg">
          <a:extLst>
            <a:ext uri="{FF2B5EF4-FFF2-40B4-BE49-F238E27FC236}">
              <a16:creationId xmlns:a16="http://schemas.microsoft.com/office/drawing/2014/main" id="{4B3DEB01-7D2E-4714-BFBA-7FF2902C4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7490" y="483964"/>
          <a:ext cx="1268730" cy="1205293"/>
        </a:xfrm>
        <a:prstGeom prst="rect">
          <a:avLst/>
        </a:prstGeom>
      </xdr:spPr>
    </xdr:pic>
    <xdr:clientData/>
  </xdr:oneCellAnchor>
  <xdr:absoluteAnchor>
    <xdr:pos x="14204157" y="2066066"/>
    <xdr:ext cx="1268730" cy="1205294"/>
    <xdr:pic>
      <xdr:nvPicPr>
        <xdr:cNvPr id="3" name="image2.jpeg">
          <a:extLst>
            <a:ext uri="{FF2B5EF4-FFF2-40B4-BE49-F238E27FC236}">
              <a16:creationId xmlns:a16="http://schemas.microsoft.com/office/drawing/2014/main" id="{64D00E01-BD30-4C06-8375-056E4EA3B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157" y="2066066"/>
          <a:ext cx="1268730" cy="1205294"/>
        </a:xfrm>
        <a:prstGeom prst="rect">
          <a:avLst/>
        </a:prstGeom>
      </xdr:spPr>
    </xdr:pic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195739</xdr:colOff>
      <xdr:row>0</xdr:row>
      <xdr:rowOff>261913</xdr:rowOff>
    </xdr:from>
    <xdr:ext cx="1352074" cy="1284470"/>
    <xdr:pic>
      <xdr:nvPicPr>
        <xdr:cNvPr id="2" name="image1.jpeg">
          <a:extLst>
            <a:ext uri="{FF2B5EF4-FFF2-40B4-BE49-F238E27FC236}">
              <a16:creationId xmlns:a16="http://schemas.microsoft.com/office/drawing/2014/main" id="{8F3D0894-08CC-477A-902E-4DB9B86D4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552" y="261913"/>
          <a:ext cx="1352074" cy="1284470"/>
        </a:xfrm>
        <a:prstGeom prst="rect">
          <a:avLst/>
        </a:prstGeom>
      </xdr:spPr>
    </xdr:pic>
    <xdr:clientData/>
  </xdr:oneCellAnchor>
  <xdr:absoluteAnchor>
    <xdr:pos x="14787563" y="1963076"/>
    <xdr:ext cx="1352074" cy="1284471"/>
    <xdr:pic>
      <xdr:nvPicPr>
        <xdr:cNvPr id="3" name="image2.jpeg">
          <a:extLst>
            <a:ext uri="{FF2B5EF4-FFF2-40B4-BE49-F238E27FC236}">
              <a16:creationId xmlns:a16="http://schemas.microsoft.com/office/drawing/2014/main" id="{E2DD4EDC-6398-4847-BD3B-63798B46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7563" y="1963076"/>
          <a:ext cx="1352074" cy="1284471"/>
        </a:xfrm>
        <a:prstGeom prst="rect">
          <a:avLst/>
        </a:prstGeom>
      </xdr:spPr>
    </xdr:pic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560706</xdr:colOff>
      <xdr:row>0</xdr:row>
      <xdr:rowOff>98450</xdr:rowOff>
    </xdr:from>
    <xdr:ext cx="1260950" cy="1197902"/>
    <xdr:pic>
      <xdr:nvPicPr>
        <xdr:cNvPr id="2" name="image1.jpeg">
          <a:extLst>
            <a:ext uri="{FF2B5EF4-FFF2-40B4-BE49-F238E27FC236}">
              <a16:creationId xmlns:a16="http://schemas.microsoft.com/office/drawing/2014/main" id="{02CF8B93-B2F6-48B2-A831-A24A49CC4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55300" y="98450"/>
          <a:ext cx="1260950" cy="1197902"/>
        </a:xfrm>
        <a:prstGeom prst="rect">
          <a:avLst/>
        </a:prstGeom>
      </xdr:spPr>
    </xdr:pic>
    <xdr:clientData/>
  </xdr:oneCellAnchor>
  <xdr:absoluteAnchor>
    <xdr:pos x="14442281" y="1263832"/>
    <xdr:ext cx="1260950" cy="1197903"/>
    <xdr:pic>
      <xdr:nvPicPr>
        <xdr:cNvPr id="3" name="image2.jpeg">
          <a:extLst>
            <a:ext uri="{FF2B5EF4-FFF2-40B4-BE49-F238E27FC236}">
              <a16:creationId xmlns:a16="http://schemas.microsoft.com/office/drawing/2014/main" id="{9B118144-18F7-4476-8F86-683F4EC2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2281" y="1263832"/>
          <a:ext cx="1260950" cy="1197903"/>
        </a:xfrm>
        <a:prstGeom prst="rect">
          <a:avLst/>
        </a:prstGeom>
      </xdr:spPr>
    </xdr:pic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527845</xdr:colOff>
      <xdr:row>0</xdr:row>
      <xdr:rowOff>392906</xdr:rowOff>
    </xdr:from>
    <xdr:ext cx="1439777" cy="1367788"/>
    <xdr:pic>
      <xdr:nvPicPr>
        <xdr:cNvPr id="3" name="image1.jpeg">
          <a:extLst>
            <a:ext uri="{FF2B5EF4-FFF2-40B4-BE49-F238E27FC236}">
              <a16:creationId xmlns:a16="http://schemas.microsoft.com/office/drawing/2014/main" id="{30DEDB12-AE95-4C67-9C7B-76D580B0E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5220" y="392906"/>
          <a:ext cx="1439777" cy="1367788"/>
        </a:xfrm>
        <a:prstGeom prst="rect">
          <a:avLst/>
        </a:prstGeom>
      </xdr:spPr>
    </xdr:pic>
    <xdr:clientData/>
  </xdr:oneCellAnchor>
  <xdr:absoluteAnchor>
    <xdr:pos x="13775533" y="1760694"/>
    <xdr:ext cx="1439777" cy="1367789"/>
    <xdr:pic>
      <xdr:nvPicPr>
        <xdr:cNvPr id="4" name="image2.jpeg">
          <a:extLst>
            <a:ext uri="{FF2B5EF4-FFF2-40B4-BE49-F238E27FC236}">
              <a16:creationId xmlns:a16="http://schemas.microsoft.com/office/drawing/2014/main" id="{D0252BA7-3C48-40CD-A3F6-F94DD71E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5533" y="1760694"/>
          <a:ext cx="1439777" cy="1367789"/>
        </a:xfrm>
        <a:prstGeom prst="rect">
          <a:avLst/>
        </a:prstGeom>
      </xdr:spPr>
    </xdr:pic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6</xdr:row>
      <xdr:rowOff>35718</xdr:rowOff>
    </xdr:from>
    <xdr:to>
      <xdr:col>12</xdr:col>
      <xdr:colOff>287190</xdr:colOff>
      <xdr:row>15</xdr:row>
      <xdr:rowOff>5318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02C7C-B8C4-4191-A0E1-96079BA56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0719" y="1559718"/>
          <a:ext cx="3549502" cy="1684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</xdr:colOff>
      <xdr:row>6</xdr:row>
      <xdr:rowOff>127800</xdr:rowOff>
    </xdr:from>
    <xdr:ext cx="1317784" cy="1251895"/>
    <xdr:pic>
      <xdr:nvPicPr>
        <xdr:cNvPr id="2" name="image1.jpeg">
          <a:extLst>
            <a:ext uri="{FF2B5EF4-FFF2-40B4-BE49-F238E27FC236}">
              <a16:creationId xmlns:a16="http://schemas.microsoft.com/office/drawing/2014/main" id="{9AC0CF46-DEAF-47A8-937D-43F507267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0750" y="1651800"/>
          <a:ext cx="1317784" cy="1251895"/>
        </a:xfrm>
        <a:prstGeom prst="rect">
          <a:avLst/>
        </a:prstGeom>
      </xdr:spPr>
    </xdr:pic>
    <xdr:clientData/>
  </xdr:oneCellAnchor>
  <xdr:absoluteAnchor>
    <xdr:pos x="13629322" y="3138653"/>
    <xdr:ext cx="1317784" cy="1251895"/>
    <xdr:pic>
      <xdr:nvPicPr>
        <xdr:cNvPr id="3" name="image2.jpeg">
          <a:extLst>
            <a:ext uri="{FF2B5EF4-FFF2-40B4-BE49-F238E27FC236}">
              <a16:creationId xmlns:a16="http://schemas.microsoft.com/office/drawing/2014/main" id="{A49B5719-C09D-439B-93EC-A31320C36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9322" y="3138653"/>
          <a:ext cx="1317784" cy="1251895"/>
        </a:xfrm>
        <a:prstGeom prst="rect">
          <a:avLst/>
        </a:prstGeom>
      </xdr:spPr>
    </xdr:pic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470694</xdr:colOff>
      <xdr:row>8</xdr:row>
      <xdr:rowOff>11748</xdr:rowOff>
    </xdr:from>
    <xdr:ext cx="2815430" cy="2674659"/>
    <xdr:pic>
      <xdr:nvPicPr>
        <xdr:cNvPr id="2" name="image1.jpeg">
          <a:extLst>
            <a:ext uri="{FF2B5EF4-FFF2-40B4-BE49-F238E27FC236}">
              <a16:creationId xmlns:a16="http://schemas.microsoft.com/office/drawing/2014/main" id="{8F6DAB7F-1D69-4DA4-A854-281D0F456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9288" y="1916748"/>
          <a:ext cx="2815430" cy="2674659"/>
        </a:xfrm>
        <a:prstGeom prst="rect">
          <a:avLst/>
        </a:prstGeom>
      </xdr:spPr>
    </xdr:pic>
    <xdr:clientData/>
  </xdr:oneCellAnchor>
  <xdr:absoluteAnchor>
    <xdr:pos x="13775531" y="2474911"/>
    <xdr:ext cx="2274094" cy="2160389"/>
    <xdr:pic>
      <xdr:nvPicPr>
        <xdr:cNvPr id="3" name="image2.jpeg">
          <a:extLst>
            <a:ext uri="{FF2B5EF4-FFF2-40B4-BE49-F238E27FC236}">
              <a16:creationId xmlns:a16="http://schemas.microsoft.com/office/drawing/2014/main" id="{B0036BE8-B120-44A8-B529-904A11674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5531" y="2474911"/>
          <a:ext cx="2274094" cy="2160389"/>
        </a:xfrm>
        <a:prstGeom prst="rect">
          <a:avLst/>
        </a:prstGeom>
      </xdr:spPr>
    </xdr:pic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211138</xdr:colOff>
      <xdr:row>0</xdr:row>
      <xdr:rowOff>452437</xdr:rowOff>
    </xdr:from>
    <xdr:ext cx="1803232" cy="1713070"/>
    <xdr:pic>
      <xdr:nvPicPr>
        <xdr:cNvPr id="3" name="image1.jpeg">
          <a:extLst>
            <a:ext uri="{FF2B5EF4-FFF2-40B4-BE49-F238E27FC236}">
              <a16:creationId xmlns:a16="http://schemas.microsoft.com/office/drawing/2014/main" id="{D921D7C7-D909-46C8-AE12-EBFA72BD0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8076" y="452437"/>
          <a:ext cx="1803232" cy="1713070"/>
        </a:xfrm>
        <a:prstGeom prst="rect">
          <a:avLst/>
        </a:prstGeom>
      </xdr:spPr>
    </xdr:pic>
    <xdr:clientData/>
  </xdr:oneCellAnchor>
  <xdr:absoluteAnchor>
    <xdr:pos x="13799345" y="2486975"/>
    <xdr:ext cx="1803232" cy="1713071"/>
    <xdr:pic>
      <xdr:nvPicPr>
        <xdr:cNvPr id="4" name="image2.jpeg">
          <a:extLst>
            <a:ext uri="{FF2B5EF4-FFF2-40B4-BE49-F238E27FC236}">
              <a16:creationId xmlns:a16="http://schemas.microsoft.com/office/drawing/2014/main" id="{FC839E21-59C2-443E-94ED-F39FCB3E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99345" y="2486975"/>
          <a:ext cx="1803232" cy="1713071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B05A-F18C-4CFD-8339-983DCF4FBB15}">
  <dimension ref="A1:F706"/>
  <sheetViews>
    <sheetView showGridLines="0" tabSelected="1" zoomScale="80" zoomScaleNormal="80" workbookViewId="0">
      <pane ySplit="1" topLeftCell="A276" activePane="bottomLeft" state="frozen"/>
      <selection pane="bottomLeft" activeCell="G314" sqref="G314"/>
    </sheetView>
  </sheetViews>
  <sheetFormatPr defaultRowHeight="15" x14ac:dyDescent="0.25"/>
  <cols>
    <col min="1" max="1" width="15.85546875" style="11" bestFit="1" customWidth="1"/>
    <col min="2" max="2" width="89.140625" bestFit="1" customWidth="1"/>
    <col min="3" max="3" width="11.7109375" style="17" bestFit="1" customWidth="1"/>
    <col min="4" max="4" width="15.5703125" style="17" customWidth="1"/>
    <col min="5" max="5" width="89.28515625" bestFit="1" customWidth="1"/>
    <col min="6" max="6" width="11.7109375" style="21" bestFit="1" customWidth="1"/>
  </cols>
  <sheetData>
    <row r="1" spans="1:6" ht="45.7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1</v>
      </c>
      <c r="F1" s="18" t="s">
        <v>2</v>
      </c>
    </row>
    <row r="2" spans="1:6" x14ac:dyDescent="0.25">
      <c r="A2" s="1" t="s">
        <v>4</v>
      </c>
      <c r="B2" s="1" t="s">
        <v>5</v>
      </c>
      <c r="C2" s="16">
        <v>0.3921</v>
      </c>
      <c r="D2" s="23">
        <f>C2</f>
        <v>0.3921</v>
      </c>
      <c r="E2" s="3" t="s">
        <v>5</v>
      </c>
      <c r="F2" s="20">
        <f t="shared" ref="F2:F65" si="0">D2</f>
        <v>0.3921</v>
      </c>
    </row>
    <row r="3" spans="1:6" x14ac:dyDescent="0.25">
      <c r="A3" s="10" t="s">
        <v>6</v>
      </c>
      <c r="B3" s="1" t="s">
        <v>7</v>
      </c>
      <c r="C3" s="16">
        <v>0.40649999999999997</v>
      </c>
      <c r="D3" s="23">
        <v>0.40649999999999997</v>
      </c>
      <c r="E3" s="3" t="s">
        <v>7</v>
      </c>
      <c r="F3" s="20">
        <f t="shared" si="0"/>
        <v>0.40649999999999997</v>
      </c>
    </row>
    <row r="4" spans="1:6" x14ac:dyDescent="0.25">
      <c r="A4" s="10" t="s">
        <v>8</v>
      </c>
      <c r="B4" s="1" t="s">
        <v>9</v>
      </c>
      <c r="C4" s="23">
        <v>0.40550000000000003</v>
      </c>
      <c r="D4" s="23">
        <v>0.40550000000000003</v>
      </c>
      <c r="E4" s="3" t="s">
        <v>9</v>
      </c>
      <c r="F4" s="20">
        <f t="shared" si="0"/>
        <v>0.40550000000000003</v>
      </c>
    </row>
    <row r="5" spans="1:6" x14ac:dyDescent="0.25">
      <c r="A5" s="1" t="s">
        <v>10</v>
      </c>
      <c r="B5" s="1" t="s">
        <v>11</v>
      </c>
      <c r="C5" s="16">
        <v>0.76129999999999998</v>
      </c>
      <c r="D5" s="23">
        <f>C5</f>
        <v>0.76129999999999998</v>
      </c>
      <c r="E5" s="3" t="s">
        <v>11</v>
      </c>
      <c r="F5" s="20">
        <f t="shared" si="0"/>
        <v>0.76129999999999998</v>
      </c>
    </row>
    <row r="6" spans="1:6" x14ac:dyDescent="0.25">
      <c r="A6" s="10" t="s">
        <v>12</v>
      </c>
      <c r="B6" s="1" t="s">
        <v>13</v>
      </c>
      <c r="C6" s="16">
        <v>0.3014</v>
      </c>
      <c r="D6" s="23">
        <v>0.3014</v>
      </c>
      <c r="E6" s="3" t="s">
        <v>13</v>
      </c>
      <c r="F6" s="20">
        <f t="shared" si="0"/>
        <v>0.3014</v>
      </c>
    </row>
    <row r="7" spans="1:6" x14ac:dyDescent="0.25">
      <c r="A7" s="10" t="s">
        <v>14</v>
      </c>
      <c r="B7" s="1" t="s">
        <v>15</v>
      </c>
      <c r="C7" s="16">
        <v>0.52939999999999998</v>
      </c>
      <c r="D7" s="23">
        <v>0.52939999999999998</v>
      </c>
      <c r="E7" s="3" t="s">
        <v>15</v>
      </c>
      <c r="F7" s="20">
        <f t="shared" si="0"/>
        <v>0.52939999999999998</v>
      </c>
    </row>
    <row r="8" spans="1:6" x14ac:dyDescent="0.25">
      <c r="A8" s="10" t="s">
        <v>16</v>
      </c>
      <c r="B8" s="1" t="s">
        <v>17</v>
      </c>
      <c r="C8" s="16">
        <v>0.65280000000000005</v>
      </c>
      <c r="D8" s="23">
        <v>0.65280000000000005</v>
      </c>
      <c r="E8" s="3" t="s">
        <v>17</v>
      </c>
      <c r="F8" s="20">
        <f t="shared" si="0"/>
        <v>0.65280000000000005</v>
      </c>
    </row>
    <row r="9" spans="1:6" x14ac:dyDescent="0.25">
      <c r="A9" s="10" t="s">
        <v>18</v>
      </c>
      <c r="B9" s="1" t="s">
        <v>19</v>
      </c>
      <c r="C9" s="16">
        <v>0.5353</v>
      </c>
      <c r="D9" s="23">
        <v>0.5353</v>
      </c>
      <c r="E9" s="3" t="s">
        <v>19</v>
      </c>
      <c r="F9" s="20">
        <f t="shared" si="0"/>
        <v>0.5353</v>
      </c>
    </row>
    <row r="10" spans="1:6" x14ac:dyDescent="0.25">
      <c r="A10" s="10" t="s">
        <v>20</v>
      </c>
      <c r="B10" s="1" t="s">
        <v>21</v>
      </c>
      <c r="C10" s="16">
        <v>0.59389999999999998</v>
      </c>
      <c r="D10" s="23">
        <v>0.59389999999999998</v>
      </c>
      <c r="E10" s="3" t="s">
        <v>21</v>
      </c>
      <c r="F10" s="20">
        <f t="shared" si="0"/>
        <v>0.59389999999999998</v>
      </c>
    </row>
    <row r="11" spans="1:6" x14ac:dyDescent="0.25">
      <c r="A11" s="10" t="s">
        <v>22</v>
      </c>
      <c r="B11" s="1" t="s">
        <v>23</v>
      </c>
      <c r="C11" s="16">
        <v>0.75509999999999999</v>
      </c>
      <c r="D11" s="23">
        <v>0.67620000000000002</v>
      </c>
      <c r="E11" s="3" t="s">
        <v>23</v>
      </c>
      <c r="F11" s="20">
        <f t="shared" si="0"/>
        <v>0.67620000000000002</v>
      </c>
    </row>
    <row r="12" spans="1:6" x14ac:dyDescent="0.25">
      <c r="A12" s="10" t="s">
        <v>24</v>
      </c>
      <c r="B12" s="1" t="s">
        <v>25</v>
      </c>
      <c r="C12" s="16">
        <v>0.84670000000000001</v>
      </c>
      <c r="D12" s="23">
        <v>0.84670000000000001</v>
      </c>
      <c r="E12" s="3" t="s">
        <v>25</v>
      </c>
      <c r="F12" s="20">
        <f t="shared" si="0"/>
        <v>0.84670000000000001</v>
      </c>
    </row>
    <row r="13" spans="1:6" x14ac:dyDescent="0.25">
      <c r="A13" s="10" t="s">
        <v>26</v>
      </c>
      <c r="B13" s="1" t="s">
        <v>27</v>
      </c>
      <c r="C13" s="16">
        <v>0.84670000000000001</v>
      </c>
      <c r="D13" s="23">
        <v>0.84670000000000001</v>
      </c>
      <c r="E13" s="3" t="s">
        <v>27</v>
      </c>
      <c r="F13" s="20">
        <f t="shared" si="0"/>
        <v>0.84670000000000001</v>
      </c>
    </row>
    <row r="14" spans="1:6" x14ac:dyDescent="0.25">
      <c r="A14" s="10" t="s">
        <v>28</v>
      </c>
      <c r="B14" s="1" t="s">
        <v>29</v>
      </c>
      <c r="C14" s="16">
        <v>0.58130000000000004</v>
      </c>
      <c r="D14" s="23">
        <v>0.58130000000000004</v>
      </c>
      <c r="E14" s="3" t="s">
        <v>29</v>
      </c>
      <c r="F14" s="20">
        <f t="shared" si="0"/>
        <v>0.58130000000000004</v>
      </c>
    </row>
    <row r="15" spans="1:6" x14ac:dyDescent="0.25">
      <c r="A15" s="10" t="s">
        <v>30</v>
      </c>
      <c r="B15" s="1" t="s">
        <v>31</v>
      </c>
      <c r="C15" s="16">
        <v>0.85629999999999995</v>
      </c>
      <c r="D15" s="23">
        <v>0.85629999999999995</v>
      </c>
      <c r="E15" s="3" t="s">
        <v>31</v>
      </c>
      <c r="F15" s="20">
        <f t="shared" si="0"/>
        <v>0.85629999999999995</v>
      </c>
    </row>
    <row r="16" spans="1:6" x14ac:dyDescent="0.25">
      <c r="A16" s="10" t="s">
        <v>32</v>
      </c>
      <c r="B16" s="1" t="s">
        <v>33</v>
      </c>
      <c r="C16" s="16">
        <v>0.77729999999999999</v>
      </c>
      <c r="D16" s="23">
        <v>0.77729999999999999</v>
      </c>
      <c r="E16" s="3" t="s">
        <v>33</v>
      </c>
      <c r="F16" s="20">
        <f t="shared" si="0"/>
        <v>0.77729999999999999</v>
      </c>
    </row>
    <row r="17" spans="1:6" x14ac:dyDescent="0.25">
      <c r="A17" s="10" t="s">
        <v>34</v>
      </c>
      <c r="B17" s="1" t="s">
        <v>35</v>
      </c>
      <c r="C17" s="16">
        <v>0.91720000000000002</v>
      </c>
      <c r="D17" s="23">
        <v>0.72260000000000002</v>
      </c>
      <c r="E17" s="3" t="s">
        <v>35</v>
      </c>
      <c r="F17" s="20">
        <f t="shared" si="0"/>
        <v>0.72260000000000002</v>
      </c>
    </row>
    <row r="18" spans="1:6" x14ac:dyDescent="0.25">
      <c r="A18" s="10" t="s">
        <v>36</v>
      </c>
      <c r="B18" s="1" t="s">
        <v>37</v>
      </c>
      <c r="C18" s="16">
        <v>0.88449999999999995</v>
      </c>
      <c r="D18" s="23">
        <v>0.70589999999999997</v>
      </c>
      <c r="E18" s="3" t="s">
        <v>37</v>
      </c>
      <c r="F18" s="20">
        <f t="shared" si="0"/>
        <v>0.70589999999999997</v>
      </c>
    </row>
    <row r="19" spans="1:6" x14ac:dyDescent="0.25">
      <c r="A19" s="10" t="s">
        <v>38</v>
      </c>
      <c r="B19" s="1" t="s">
        <v>39</v>
      </c>
      <c r="C19" s="16">
        <v>0.4753</v>
      </c>
      <c r="D19" s="23">
        <v>0.4753</v>
      </c>
      <c r="E19" s="3" t="s">
        <v>39</v>
      </c>
      <c r="F19" s="20">
        <f t="shared" si="0"/>
        <v>0.4753</v>
      </c>
    </row>
    <row r="20" spans="1:6" x14ac:dyDescent="0.25">
      <c r="A20" s="10" t="s">
        <v>40</v>
      </c>
      <c r="B20" s="1" t="s">
        <v>41</v>
      </c>
      <c r="C20" s="16">
        <v>0.4627</v>
      </c>
      <c r="D20" s="23">
        <v>0.4627</v>
      </c>
      <c r="E20" s="3" t="s">
        <v>41</v>
      </c>
      <c r="F20" s="20">
        <f t="shared" si="0"/>
        <v>0.4627</v>
      </c>
    </row>
    <row r="21" spans="1:6" x14ac:dyDescent="0.25">
      <c r="A21" s="10" t="s">
        <v>42</v>
      </c>
      <c r="B21" s="1" t="s">
        <v>43</v>
      </c>
      <c r="C21" s="16">
        <v>0.87370000000000003</v>
      </c>
      <c r="D21" s="23">
        <v>0.87370000000000003</v>
      </c>
      <c r="E21" s="3" t="s">
        <v>43</v>
      </c>
      <c r="F21" s="20">
        <f t="shared" si="0"/>
        <v>0.87370000000000003</v>
      </c>
    </row>
    <row r="22" spans="1:6" x14ac:dyDescent="0.25">
      <c r="A22" s="10" t="s">
        <v>44</v>
      </c>
      <c r="B22" s="1" t="s">
        <v>45</v>
      </c>
      <c r="C22" s="16">
        <v>0.74329999999999996</v>
      </c>
      <c r="D22" s="23">
        <v>0.74329999999999996</v>
      </c>
      <c r="E22" s="3" t="s">
        <v>45</v>
      </c>
      <c r="F22" s="20">
        <f t="shared" si="0"/>
        <v>0.74329999999999996</v>
      </c>
    </row>
    <row r="23" spans="1:6" x14ac:dyDescent="0.25">
      <c r="A23" s="10" t="s">
        <v>46</v>
      </c>
      <c r="B23" s="1" t="s">
        <v>47</v>
      </c>
      <c r="C23" s="16">
        <v>0.64659999999999995</v>
      </c>
      <c r="D23" s="23">
        <v>0.64659999999999995</v>
      </c>
      <c r="E23" s="3" t="s">
        <v>47</v>
      </c>
      <c r="F23" s="20">
        <f t="shared" si="0"/>
        <v>0.64659999999999995</v>
      </c>
    </row>
    <row r="24" spans="1:6" x14ac:dyDescent="0.25">
      <c r="A24" s="10" t="s">
        <v>48</v>
      </c>
      <c r="B24" s="1" t="s">
        <v>49</v>
      </c>
      <c r="C24" s="16">
        <v>0.63280000000000003</v>
      </c>
      <c r="D24" s="23">
        <v>0.63280000000000003</v>
      </c>
      <c r="E24" s="3" t="s">
        <v>49</v>
      </c>
      <c r="F24" s="20">
        <f t="shared" si="0"/>
        <v>0.63280000000000003</v>
      </c>
    </row>
    <row r="25" spans="1:6" x14ac:dyDescent="0.25">
      <c r="A25" s="10" t="s">
        <v>50</v>
      </c>
      <c r="B25" s="1" t="s">
        <v>51</v>
      </c>
      <c r="C25" s="16">
        <v>0.35670000000000002</v>
      </c>
      <c r="D25" s="23">
        <v>0.35670000000000002</v>
      </c>
      <c r="E25" s="3" t="s">
        <v>51</v>
      </c>
      <c r="F25" s="20">
        <f t="shared" si="0"/>
        <v>0.35670000000000002</v>
      </c>
    </row>
    <row r="26" spans="1:6" x14ac:dyDescent="0.25">
      <c r="A26" s="1" t="s">
        <v>52</v>
      </c>
      <c r="B26" s="1" t="s">
        <v>53</v>
      </c>
      <c r="C26" s="16">
        <v>0.42180000000000001</v>
      </c>
      <c r="D26" s="16">
        <v>0.42180000000000001</v>
      </c>
      <c r="E26" s="1" t="s">
        <v>53</v>
      </c>
      <c r="F26" s="20">
        <f t="shared" si="0"/>
        <v>0.42180000000000001</v>
      </c>
    </row>
    <row r="27" spans="1:6" x14ac:dyDescent="0.25">
      <c r="A27" s="1" t="s">
        <v>54</v>
      </c>
      <c r="B27" s="1" t="s">
        <v>55</v>
      </c>
      <c r="C27" s="16">
        <v>0.67600000000000005</v>
      </c>
      <c r="D27" s="23">
        <v>0.67600000000000005</v>
      </c>
      <c r="E27" s="3" t="s">
        <v>55</v>
      </c>
      <c r="F27" s="20">
        <f t="shared" si="0"/>
        <v>0.67600000000000005</v>
      </c>
    </row>
    <row r="28" spans="1:6" x14ac:dyDescent="0.25">
      <c r="A28" s="10" t="s">
        <v>56</v>
      </c>
      <c r="B28" s="1" t="s">
        <v>57</v>
      </c>
      <c r="C28" s="16">
        <v>0.55100000000000005</v>
      </c>
      <c r="D28" s="23">
        <v>0.55100000000000005</v>
      </c>
      <c r="E28" s="3" t="s">
        <v>57</v>
      </c>
      <c r="F28" s="20">
        <f t="shared" si="0"/>
        <v>0.55100000000000005</v>
      </c>
    </row>
    <row r="29" spans="1:6" x14ac:dyDescent="0.25">
      <c r="A29" s="10" t="s">
        <v>58</v>
      </c>
      <c r="B29" s="1" t="s">
        <v>59</v>
      </c>
      <c r="C29" s="16">
        <v>0.69979999999999998</v>
      </c>
      <c r="D29" s="23">
        <v>0.69979999999999998</v>
      </c>
      <c r="E29" s="3" t="s">
        <v>59</v>
      </c>
      <c r="F29" s="20">
        <f t="shared" si="0"/>
        <v>0.69979999999999998</v>
      </c>
    </row>
    <row r="30" spans="1:6" x14ac:dyDescent="0.25">
      <c r="A30" s="1" t="s">
        <v>60</v>
      </c>
      <c r="B30" s="1" t="s">
        <v>61</v>
      </c>
      <c r="C30" s="16">
        <v>0.91739999999999999</v>
      </c>
      <c r="D30" s="23">
        <v>0.91739999999999999</v>
      </c>
      <c r="E30" s="3" t="s">
        <v>61</v>
      </c>
      <c r="F30" s="20">
        <f t="shared" si="0"/>
        <v>0.91739999999999999</v>
      </c>
    </row>
    <row r="31" spans="1:6" x14ac:dyDescent="0.25">
      <c r="A31" s="10" t="s">
        <v>62</v>
      </c>
      <c r="B31" s="1" t="s">
        <v>63</v>
      </c>
      <c r="C31" s="16">
        <v>0.78029999999999999</v>
      </c>
      <c r="D31" s="23">
        <v>0.78029999999999999</v>
      </c>
      <c r="E31" s="3" t="s">
        <v>63</v>
      </c>
      <c r="F31" s="20">
        <f t="shared" si="0"/>
        <v>0.78029999999999999</v>
      </c>
    </row>
    <row r="32" spans="1:6" x14ac:dyDescent="0.25">
      <c r="A32" s="1" t="s">
        <v>64</v>
      </c>
      <c r="B32" s="1" t="s">
        <v>65</v>
      </c>
      <c r="C32" s="16">
        <v>0.64659999999999995</v>
      </c>
      <c r="D32" s="23">
        <v>0.64659999999999995</v>
      </c>
      <c r="E32" s="3" t="s">
        <v>65</v>
      </c>
      <c r="F32" s="20">
        <f t="shared" si="0"/>
        <v>0.64659999999999995</v>
      </c>
    </row>
    <row r="33" spans="1:6" x14ac:dyDescent="0.25">
      <c r="A33" s="1" t="s">
        <v>66</v>
      </c>
      <c r="B33" s="1" t="s">
        <v>67</v>
      </c>
      <c r="C33" s="16">
        <v>0.8528</v>
      </c>
      <c r="D33" s="23">
        <v>0.8528</v>
      </c>
      <c r="E33" s="3" t="s">
        <v>67</v>
      </c>
      <c r="F33" s="20">
        <f t="shared" si="0"/>
        <v>0.8528</v>
      </c>
    </row>
    <row r="34" spans="1:6" x14ac:dyDescent="0.25">
      <c r="A34" s="10" t="s">
        <v>68</v>
      </c>
      <c r="B34" s="1" t="s">
        <v>69</v>
      </c>
      <c r="C34" s="16">
        <v>0.43530000000000002</v>
      </c>
      <c r="D34" s="23">
        <v>0.43530000000000002</v>
      </c>
      <c r="E34" s="3" t="s">
        <v>69</v>
      </c>
      <c r="F34" s="20">
        <f t="shared" si="0"/>
        <v>0.43530000000000002</v>
      </c>
    </row>
    <row r="35" spans="1:6" x14ac:dyDescent="0.25">
      <c r="A35" s="10" t="s">
        <v>70</v>
      </c>
      <c r="B35" s="1" t="s">
        <v>71</v>
      </c>
      <c r="C35" s="16">
        <v>0.63970000000000005</v>
      </c>
      <c r="D35" s="23">
        <v>0.63970000000000005</v>
      </c>
      <c r="E35" s="3" t="s">
        <v>71</v>
      </c>
      <c r="F35" s="20">
        <f t="shared" si="0"/>
        <v>0.63970000000000005</v>
      </c>
    </row>
    <row r="36" spans="1:6" x14ac:dyDescent="0.25">
      <c r="A36" s="10" t="s">
        <v>72</v>
      </c>
      <c r="B36" s="1" t="s">
        <v>73</v>
      </c>
      <c r="C36" s="16">
        <v>0.72189999999999999</v>
      </c>
      <c r="D36" s="23">
        <v>0.72189999999999999</v>
      </c>
      <c r="E36" s="3" t="s">
        <v>73</v>
      </c>
      <c r="F36" s="20">
        <f t="shared" si="0"/>
        <v>0.72189999999999999</v>
      </c>
    </row>
    <row r="37" spans="1:6" x14ac:dyDescent="0.25">
      <c r="A37" s="10" t="s">
        <v>74</v>
      </c>
      <c r="B37" s="1" t="s">
        <v>75</v>
      </c>
      <c r="C37" s="16">
        <v>0.80779999999999996</v>
      </c>
      <c r="D37" s="23">
        <v>0.80779999999999996</v>
      </c>
      <c r="E37" s="3" t="s">
        <v>75</v>
      </c>
      <c r="F37" s="20">
        <f t="shared" si="0"/>
        <v>0.80779999999999996</v>
      </c>
    </row>
    <row r="38" spans="1:6" x14ac:dyDescent="0.25">
      <c r="A38" s="1" t="s">
        <v>76</v>
      </c>
      <c r="B38" s="1" t="s">
        <v>77</v>
      </c>
      <c r="C38" s="16">
        <v>1.238</v>
      </c>
      <c r="D38" s="16">
        <v>1.238</v>
      </c>
      <c r="E38" s="1" t="s">
        <v>77</v>
      </c>
      <c r="F38" s="20">
        <f t="shared" si="0"/>
        <v>1.238</v>
      </c>
    </row>
    <row r="39" spans="1:6" x14ac:dyDescent="0.25">
      <c r="A39" s="1" t="s">
        <v>78</v>
      </c>
      <c r="B39" s="1" t="s">
        <v>79</v>
      </c>
      <c r="C39" s="16">
        <v>0.29630000000000001</v>
      </c>
      <c r="D39" s="23">
        <v>0.29630000000000001</v>
      </c>
      <c r="E39" s="3" t="s">
        <v>79</v>
      </c>
      <c r="F39" s="20">
        <f t="shared" si="0"/>
        <v>0.29630000000000001</v>
      </c>
    </row>
    <row r="40" spans="1:6" x14ac:dyDescent="0.25">
      <c r="A40" s="10" t="s">
        <v>80</v>
      </c>
      <c r="B40" s="1" t="s">
        <v>81</v>
      </c>
      <c r="C40" s="16">
        <v>0.40600000000000003</v>
      </c>
      <c r="D40" s="23">
        <v>0.40600000000000003</v>
      </c>
      <c r="E40" s="3" t="s">
        <v>81</v>
      </c>
      <c r="F40" s="20">
        <f t="shared" si="0"/>
        <v>0.40600000000000003</v>
      </c>
    </row>
    <row r="41" spans="1:6" x14ac:dyDescent="0.25">
      <c r="A41" s="1" t="s">
        <v>82</v>
      </c>
      <c r="B41" s="1" t="s">
        <v>83</v>
      </c>
      <c r="C41" s="16">
        <v>0.4703</v>
      </c>
      <c r="D41" s="23">
        <v>0.4703</v>
      </c>
      <c r="E41" s="3" t="s">
        <v>83</v>
      </c>
      <c r="F41" s="20">
        <f t="shared" si="0"/>
        <v>0.4703</v>
      </c>
    </row>
    <row r="42" spans="1:6" x14ac:dyDescent="0.25">
      <c r="A42" s="1" t="s">
        <v>84</v>
      </c>
      <c r="B42" s="1" t="s">
        <v>85</v>
      </c>
      <c r="C42" s="16">
        <v>0.19139999999999999</v>
      </c>
      <c r="D42" s="23">
        <v>0.19139999999999999</v>
      </c>
      <c r="E42" s="3" t="s">
        <v>85</v>
      </c>
      <c r="F42" s="20">
        <f t="shared" si="0"/>
        <v>0.19139999999999999</v>
      </c>
    </row>
    <row r="43" spans="1:6" x14ac:dyDescent="0.25">
      <c r="A43" s="1" t="s">
        <v>86</v>
      </c>
      <c r="B43" s="1" t="s">
        <v>87</v>
      </c>
      <c r="C43" s="16">
        <v>0.35670000000000002</v>
      </c>
      <c r="D43" s="23">
        <v>0.35670000000000002</v>
      </c>
      <c r="E43" s="3" t="s">
        <v>87</v>
      </c>
      <c r="F43" s="20">
        <f t="shared" si="0"/>
        <v>0.35670000000000002</v>
      </c>
    </row>
    <row r="44" spans="1:6" x14ac:dyDescent="0.25">
      <c r="A44" s="1" t="s">
        <v>88</v>
      </c>
      <c r="B44" s="1" t="s">
        <v>89</v>
      </c>
      <c r="C44" s="16">
        <v>0.13200000000000001</v>
      </c>
      <c r="D44" s="23">
        <v>0.13200000000000001</v>
      </c>
      <c r="E44" s="3" t="s">
        <v>89</v>
      </c>
      <c r="F44" s="20">
        <f t="shared" si="0"/>
        <v>0.13200000000000001</v>
      </c>
    </row>
    <row r="45" spans="1:6" x14ac:dyDescent="0.25">
      <c r="A45" s="1" t="s">
        <v>90</v>
      </c>
      <c r="B45" s="1" t="s">
        <v>91</v>
      </c>
      <c r="C45" s="16">
        <v>0.2621</v>
      </c>
      <c r="D45" s="23">
        <v>0.2621</v>
      </c>
      <c r="E45" s="3" t="s">
        <v>91</v>
      </c>
      <c r="F45" s="20">
        <f t="shared" si="0"/>
        <v>0.2621</v>
      </c>
    </row>
    <row r="46" spans="1:6" x14ac:dyDescent="0.25">
      <c r="A46" s="1" t="s">
        <v>92</v>
      </c>
      <c r="B46" s="1" t="s">
        <v>93</v>
      </c>
      <c r="C46" s="16">
        <v>0.21759999999999999</v>
      </c>
      <c r="D46" s="23">
        <v>0.21759999999999999</v>
      </c>
      <c r="E46" s="3" t="s">
        <v>93</v>
      </c>
      <c r="F46" s="20">
        <f t="shared" si="0"/>
        <v>0.21759999999999999</v>
      </c>
    </row>
    <row r="47" spans="1:6" x14ac:dyDescent="0.25">
      <c r="A47" s="1" t="s">
        <v>94</v>
      </c>
      <c r="B47" s="1" t="s">
        <v>95</v>
      </c>
      <c r="C47" s="16">
        <v>0.13719999999999999</v>
      </c>
      <c r="D47" s="23">
        <v>0.13719999999999999</v>
      </c>
      <c r="E47" s="3" t="s">
        <v>95</v>
      </c>
      <c r="F47" s="20">
        <f t="shared" si="0"/>
        <v>0.13719999999999999</v>
      </c>
    </row>
    <row r="48" spans="1:6" x14ac:dyDescent="0.25">
      <c r="A48" s="1" t="s">
        <v>96</v>
      </c>
      <c r="B48" s="1" t="s">
        <v>97</v>
      </c>
      <c r="C48" s="16">
        <v>0.246</v>
      </c>
      <c r="D48" s="23">
        <v>0.246</v>
      </c>
      <c r="E48" s="3" t="s">
        <v>97</v>
      </c>
      <c r="F48" s="20">
        <f t="shared" si="0"/>
        <v>0.246</v>
      </c>
    </row>
    <row r="49" spans="1:6" x14ac:dyDescent="0.25">
      <c r="A49" s="1" t="s">
        <v>98</v>
      </c>
      <c r="B49" s="1" t="s">
        <v>99</v>
      </c>
      <c r="C49" s="16">
        <v>0.13200000000000001</v>
      </c>
      <c r="D49" s="23">
        <v>0.13200000000000001</v>
      </c>
      <c r="E49" s="3" t="s">
        <v>99</v>
      </c>
      <c r="F49" s="20">
        <f t="shared" si="0"/>
        <v>0.13200000000000001</v>
      </c>
    </row>
    <row r="50" spans="1:6" x14ac:dyDescent="0.25">
      <c r="A50" s="1" t="s">
        <v>100</v>
      </c>
      <c r="B50" s="1" t="s">
        <v>101</v>
      </c>
      <c r="C50" s="16">
        <v>0.30499999999999999</v>
      </c>
      <c r="D50" s="16">
        <v>0.30499999999999999</v>
      </c>
      <c r="E50" s="3" t="s">
        <v>101</v>
      </c>
      <c r="F50" s="20">
        <f t="shared" si="0"/>
        <v>0.30499999999999999</v>
      </c>
    </row>
    <row r="51" spans="1:6" x14ac:dyDescent="0.25">
      <c r="A51" s="1" t="s">
        <v>102</v>
      </c>
      <c r="B51" s="1" t="s">
        <v>103</v>
      </c>
      <c r="C51" s="16">
        <v>0.44600000000000001</v>
      </c>
      <c r="D51" s="16">
        <v>0.44600000000000001</v>
      </c>
      <c r="E51" s="3" t="s">
        <v>103</v>
      </c>
      <c r="F51" s="20">
        <f t="shared" si="0"/>
        <v>0.44600000000000001</v>
      </c>
    </row>
    <row r="52" spans="1:6" x14ac:dyDescent="0.25">
      <c r="A52" s="10" t="s">
        <v>104</v>
      </c>
      <c r="B52" s="1" t="s">
        <v>105</v>
      </c>
      <c r="C52" s="16">
        <v>0.53220000000000001</v>
      </c>
      <c r="D52" s="23">
        <v>0.53220000000000001</v>
      </c>
      <c r="E52" s="3" t="s">
        <v>105</v>
      </c>
      <c r="F52" s="20">
        <f t="shared" si="0"/>
        <v>0.53220000000000001</v>
      </c>
    </row>
    <row r="53" spans="1:6" x14ac:dyDescent="0.25">
      <c r="A53" s="10" t="s">
        <v>106</v>
      </c>
      <c r="B53" s="1" t="s">
        <v>107</v>
      </c>
      <c r="C53" s="16">
        <v>0.50609999999999999</v>
      </c>
      <c r="D53" s="23">
        <v>0.50609999999999999</v>
      </c>
      <c r="E53" s="3" t="s">
        <v>107</v>
      </c>
      <c r="F53" s="20">
        <f t="shared" si="0"/>
        <v>0.50609999999999999</v>
      </c>
    </row>
    <row r="54" spans="1:6" x14ac:dyDescent="0.25">
      <c r="A54" s="1" t="s">
        <v>108</v>
      </c>
      <c r="B54" s="1" t="s">
        <v>109</v>
      </c>
      <c r="C54" s="16">
        <v>0.71299999999999997</v>
      </c>
      <c r="D54" s="23">
        <f>C54</f>
        <v>0.71299999999999997</v>
      </c>
      <c r="E54" s="3" t="s">
        <v>109</v>
      </c>
      <c r="F54" s="20">
        <f t="shared" si="0"/>
        <v>0.71299999999999997</v>
      </c>
    </row>
    <row r="55" spans="1:6" x14ac:dyDescent="0.25">
      <c r="A55" s="1" t="s">
        <v>110</v>
      </c>
      <c r="B55" s="1" t="s">
        <v>111</v>
      </c>
      <c r="C55" s="16">
        <v>0.3286</v>
      </c>
      <c r="D55" s="23">
        <v>0.3286</v>
      </c>
      <c r="E55" s="3" t="s">
        <v>111</v>
      </c>
      <c r="F55" s="20">
        <f t="shared" si="0"/>
        <v>0.3286</v>
      </c>
    </row>
    <row r="56" spans="1:6" x14ac:dyDescent="0.25">
      <c r="A56" s="1" t="s">
        <v>112</v>
      </c>
      <c r="B56" s="1" t="s">
        <v>113</v>
      </c>
      <c r="C56" s="16">
        <v>0.8397</v>
      </c>
      <c r="D56" s="23">
        <f>C56</f>
        <v>0.8397</v>
      </c>
      <c r="E56" s="3" t="s">
        <v>113</v>
      </c>
      <c r="F56" s="20">
        <f t="shared" si="0"/>
        <v>0.8397</v>
      </c>
    </row>
    <row r="57" spans="1:6" x14ac:dyDescent="0.25">
      <c r="A57" s="1" t="s">
        <v>114</v>
      </c>
      <c r="B57" s="1" t="s">
        <v>115</v>
      </c>
      <c r="C57" s="16">
        <v>0.60780000000000001</v>
      </c>
      <c r="D57" s="23">
        <f>C57</f>
        <v>0.60780000000000001</v>
      </c>
      <c r="E57" s="3" t="s">
        <v>115</v>
      </c>
      <c r="F57" s="20">
        <f t="shared" si="0"/>
        <v>0.60780000000000001</v>
      </c>
    </row>
    <row r="58" spans="1:6" x14ac:dyDescent="0.25">
      <c r="A58" s="1" t="s">
        <v>116</v>
      </c>
      <c r="B58" s="1" t="s">
        <v>117</v>
      </c>
      <c r="C58" s="16">
        <v>0.14119999999999999</v>
      </c>
      <c r="D58" s="23">
        <f>C58</f>
        <v>0.14119999999999999</v>
      </c>
      <c r="E58" s="3" t="s">
        <v>117</v>
      </c>
      <c r="F58" s="20">
        <f t="shared" si="0"/>
        <v>0.14119999999999999</v>
      </c>
    </row>
    <row r="59" spans="1:6" x14ac:dyDescent="0.25">
      <c r="A59" s="10" t="s">
        <v>118</v>
      </c>
      <c r="B59" s="1" t="s">
        <v>119</v>
      </c>
      <c r="C59" s="16">
        <v>0.16039999999999999</v>
      </c>
      <c r="D59" s="23">
        <v>0.16039999999999999</v>
      </c>
      <c r="E59" s="3" t="s">
        <v>119</v>
      </c>
      <c r="F59" s="20">
        <f t="shared" si="0"/>
        <v>0.16039999999999999</v>
      </c>
    </row>
    <row r="60" spans="1:6" x14ac:dyDescent="0.25">
      <c r="A60" s="1" t="s">
        <v>118</v>
      </c>
      <c r="B60" s="1" t="s">
        <v>120</v>
      </c>
      <c r="C60" s="16">
        <v>0.16039999999999999</v>
      </c>
      <c r="D60" s="23">
        <v>0.16039999999999999</v>
      </c>
      <c r="E60" s="3" t="s">
        <v>120</v>
      </c>
      <c r="F60" s="20">
        <f t="shared" si="0"/>
        <v>0.16039999999999999</v>
      </c>
    </row>
    <row r="61" spans="1:6" x14ac:dyDescent="0.25">
      <c r="A61" s="1" t="s">
        <v>121</v>
      </c>
      <c r="B61" s="1" t="s">
        <v>122</v>
      </c>
      <c r="C61" s="16">
        <v>0.25459999999999999</v>
      </c>
      <c r="D61" s="23">
        <v>0.25459999999999999</v>
      </c>
      <c r="E61" s="3" t="s">
        <v>122</v>
      </c>
      <c r="F61" s="20">
        <f t="shared" si="0"/>
        <v>0.25459999999999999</v>
      </c>
    </row>
    <row r="62" spans="1:6" x14ac:dyDescent="0.25">
      <c r="A62" s="1" t="s">
        <v>123</v>
      </c>
      <c r="B62" s="1" t="s">
        <v>124</v>
      </c>
      <c r="C62" s="16">
        <v>0.15079999999999999</v>
      </c>
      <c r="D62" s="23">
        <v>0.15079999999999999</v>
      </c>
      <c r="E62" s="3" t="s">
        <v>124</v>
      </c>
      <c r="F62" s="20">
        <f t="shared" si="0"/>
        <v>0.15079999999999999</v>
      </c>
    </row>
    <row r="63" spans="1:6" x14ac:dyDescent="0.25">
      <c r="A63" s="1" t="s">
        <v>125</v>
      </c>
      <c r="B63" s="1" t="s">
        <v>126</v>
      </c>
      <c r="C63" s="16">
        <v>0.78120000000000001</v>
      </c>
      <c r="D63" s="23">
        <v>0.78120000000000001</v>
      </c>
      <c r="E63" s="3" t="s">
        <v>126</v>
      </c>
      <c r="F63" s="20">
        <f t="shared" si="0"/>
        <v>0.78120000000000001</v>
      </c>
    </row>
    <row r="64" spans="1:6" x14ac:dyDescent="0.25">
      <c r="A64" s="1" t="s">
        <v>127</v>
      </c>
      <c r="B64" s="1" t="s">
        <v>128</v>
      </c>
      <c r="C64" s="16">
        <v>0.39190000000000003</v>
      </c>
      <c r="D64" s="23">
        <f>C64</f>
        <v>0.39190000000000003</v>
      </c>
      <c r="E64" s="3" t="s">
        <v>128</v>
      </c>
      <c r="F64" s="20">
        <f t="shared" si="0"/>
        <v>0.39190000000000003</v>
      </c>
    </row>
    <row r="65" spans="1:6" x14ac:dyDescent="0.25">
      <c r="A65" s="10" t="s">
        <v>129</v>
      </c>
      <c r="B65" s="1" t="s">
        <v>130</v>
      </c>
      <c r="C65" s="16">
        <v>0.44080000000000003</v>
      </c>
      <c r="D65" s="23">
        <v>0.44080000000000003</v>
      </c>
      <c r="E65" s="3" t="s">
        <v>130</v>
      </c>
      <c r="F65" s="20">
        <f t="shared" si="0"/>
        <v>0.44080000000000003</v>
      </c>
    </row>
    <row r="66" spans="1:6" x14ac:dyDescent="0.25">
      <c r="A66" s="10" t="s">
        <v>131</v>
      </c>
      <c r="B66" s="1" t="s">
        <v>132</v>
      </c>
      <c r="C66" s="16">
        <v>0.72140000000000004</v>
      </c>
      <c r="D66" s="23">
        <v>0.72140000000000004</v>
      </c>
      <c r="E66" s="3" t="s">
        <v>132</v>
      </c>
      <c r="F66" s="20">
        <f t="shared" ref="F66:F129" si="1">D66</f>
        <v>0.72140000000000004</v>
      </c>
    </row>
    <row r="67" spans="1:6" x14ac:dyDescent="0.25">
      <c r="A67" s="1" t="s">
        <v>133</v>
      </c>
      <c r="B67" s="1" t="s">
        <v>134</v>
      </c>
      <c r="C67" s="16">
        <v>0.60029999999999994</v>
      </c>
      <c r="D67" s="23">
        <v>0.60029999999999994</v>
      </c>
      <c r="E67" s="3" t="s">
        <v>134</v>
      </c>
      <c r="F67" s="20">
        <f t="shared" si="1"/>
        <v>0.60029999999999994</v>
      </c>
    </row>
    <row r="68" spans="1:6" x14ac:dyDescent="0.25">
      <c r="A68" s="10" t="s">
        <v>135</v>
      </c>
      <c r="B68" s="1" t="s">
        <v>136</v>
      </c>
      <c r="C68" s="16">
        <v>0.96109999999999995</v>
      </c>
      <c r="D68" s="23">
        <v>0.96109999999999995</v>
      </c>
      <c r="E68" s="3" t="s">
        <v>136</v>
      </c>
      <c r="F68" s="20">
        <f t="shared" si="1"/>
        <v>0.96109999999999995</v>
      </c>
    </row>
    <row r="69" spans="1:6" x14ac:dyDescent="0.25">
      <c r="A69" s="1" t="s">
        <v>137</v>
      </c>
      <c r="B69" s="1" t="s">
        <v>138</v>
      </c>
      <c r="C69" s="16">
        <v>0.44019999999999998</v>
      </c>
      <c r="D69" s="23">
        <v>0.44019999999999998</v>
      </c>
      <c r="E69" s="3" t="s">
        <v>138</v>
      </c>
      <c r="F69" s="20">
        <f t="shared" si="1"/>
        <v>0.44019999999999998</v>
      </c>
    </row>
    <row r="70" spans="1:6" x14ac:dyDescent="0.25">
      <c r="A70" s="1" t="s">
        <v>139</v>
      </c>
      <c r="B70" s="1" t="s">
        <v>140</v>
      </c>
      <c r="C70" s="16">
        <v>0.30940000000000001</v>
      </c>
      <c r="D70" s="23">
        <v>0.30940000000000001</v>
      </c>
      <c r="E70" s="3" t="s">
        <v>140</v>
      </c>
      <c r="F70" s="20">
        <f t="shared" si="1"/>
        <v>0.30940000000000001</v>
      </c>
    </row>
    <row r="71" spans="1:6" x14ac:dyDescent="0.25">
      <c r="A71" s="10" t="s">
        <v>141</v>
      </c>
      <c r="B71" s="1" t="s">
        <v>142</v>
      </c>
      <c r="C71" s="16">
        <v>0.62560000000000004</v>
      </c>
      <c r="D71" s="23">
        <v>0.62560000000000004</v>
      </c>
      <c r="E71" s="3" t="s">
        <v>142</v>
      </c>
      <c r="F71" s="20">
        <f t="shared" si="1"/>
        <v>0.62560000000000004</v>
      </c>
    </row>
    <row r="72" spans="1:6" x14ac:dyDescent="0.25">
      <c r="A72" s="10" t="s">
        <v>143</v>
      </c>
      <c r="B72" s="1" t="s">
        <v>144</v>
      </c>
      <c r="C72" s="16">
        <v>0.60309999999999997</v>
      </c>
      <c r="D72" s="23">
        <v>0.60309999999999997</v>
      </c>
      <c r="E72" s="3" t="s">
        <v>144</v>
      </c>
      <c r="F72" s="20">
        <f t="shared" si="1"/>
        <v>0.60309999999999997</v>
      </c>
    </row>
    <row r="73" spans="1:6" x14ac:dyDescent="0.25">
      <c r="A73" s="1" t="s">
        <v>145</v>
      </c>
      <c r="B73" s="1" t="s">
        <v>146</v>
      </c>
      <c r="C73" s="16">
        <v>1.0448</v>
      </c>
      <c r="D73" s="23">
        <v>1.0448</v>
      </c>
      <c r="E73" s="3" t="s">
        <v>146</v>
      </c>
      <c r="F73" s="20">
        <f t="shared" si="1"/>
        <v>1.0448</v>
      </c>
    </row>
    <row r="74" spans="1:6" x14ac:dyDescent="0.25">
      <c r="A74" s="1" t="s">
        <v>147</v>
      </c>
      <c r="B74" s="1" t="s">
        <v>148</v>
      </c>
      <c r="C74" s="16">
        <v>0.36470000000000002</v>
      </c>
      <c r="D74" s="23">
        <v>0.36470000000000002</v>
      </c>
      <c r="E74" s="3" t="s">
        <v>148</v>
      </c>
      <c r="F74" s="20">
        <f t="shared" si="1"/>
        <v>0.36470000000000002</v>
      </c>
    </row>
    <row r="75" spans="1:6" x14ac:dyDescent="0.25">
      <c r="A75" s="1" t="s">
        <v>149</v>
      </c>
      <c r="B75" s="1" t="s">
        <v>150</v>
      </c>
      <c r="C75" s="16">
        <v>0.3528</v>
      </c>
      <c r="D75" s="23">
        <v>0.3528</v>
      </c>
      <c r="E75" s="3" t="s">
        <v>150</v>
      </c>
      <c r="F75" s="20">
        <f t="shared" si="1"/>
        <v>0.3528</v>
      </c>
    </row>
    <row r="76" spans="1:6" x14ac:dyDescent="0.25">
      <c r="A76" s="10" t="s">
        <v>151</v>
      </c>
      <c r="B76" s="1" t="s">
        <v>152</v>
      </c>
      <c r="C76" s="16">
        <v>1.1312</v>
      </c>
      <c r="D76" s="23">
        <v>1.1312</v>
      </c>
      <c r="E76" s="3" t="s">
        <v>152</v>
      </c>
      <c r="F76" s="20">
        <f t="shared" si="1"/>
        <v>1.1312</v>
      </c>
    </row>
    <row r="77" spans="1:6" x14ac:dyDescent="0.25">
      <c r="A77" s="1" t="s">
        <v>153</v>
      </c>
      <c r="B77" s="1" t="s">
        <v>154</v>
      </c>
      <c r="C77" s="16">
        <v>0.78400000000000003</v>
      </c>
      <c r="D77" s="16">
        <v>0.78400000000000003</v>
      </c>
      <c r="E77" s="1" t="s">
        <v>154</v>
      </c>
      <c r="F77" s="20">
        <f t="shared" si="1"/>
        <v>0.78400000000000003</v>
      </c>
    </row>
    <row r="78" spans="1:6" x14ac:dyDescent="0.25">
      <c r="A78" s="1" t="s">
        <v>155</v>
      </c>
      <c r="B78" s="1" t="s">
        <v>156</v>
      </c>
      <c r="C78" s="16">
        <v>0.31809999999999999</v>
      </c>
      <c r="D78" s="23">
        <v>0.31809999999999999</v>
      </c>
      <c r="E78" s="3" t="s">
        <v>156</v>
      </c>
      <c r="F78" s="20">
        <f t="shared" si="1"/>
        <v>0.31809999999999999</v>
      </c>
    </row>
    <row r="79" spans="1:6" x14ac:dyDescent="0.25">
      <c r="A79" s="10" t="s">
        <v>157</v>
      </c>
      <c r="B79" s="1" t="s">
        <v>158</v>
      </c>
      <c r="C79" s="16">
        <v>0.24229999999999999</v>
      </c>
      <c r="D79" s="23">
        <v>0.24229999999999999</v>
      </c>
      <c r="E79" s="3" t="s">
        <v>158</v>
      </c>
      <c r="F79" s="20">
        <f t="shared" si="1"/>
        <v>0.24229999999999999</v>
      </c>
    </row>
    <row r="80" spans="1:6" x14ac:dyDescent="0.25">
      <c r="A80" s="1" t="s">
        <v>157</v>
      </c>
      <c r="B80" s="1" t="s">
        <v>158</v>
      </c>
      <c r="C80" s="16">
        <v>0.24229999999999999</v>
      </c>
      <c r="D80" s="23">
        <v>0.24229999999999999</v>
      </c>
      <c r="E80" s="3" t="s">
        <v>158</v>
      </c>
      <c r="F80" s="20">
        <f t="shared" si="1"/>
        <v>0.24229999999999999</v>
      </c>
    </row>
    <row r="81" spans="1:6" x14ac:dyDescent="0.25">
      <c r="A81" s="1" t="s">
        <v>159</v>
      </c>
      <c r="B81" s="1" t="s">
        <v>160</v>
      </c>
      <c r="C81" s="16">
        <v>0.314</v>
      </c>
      <c r="D81" s="23">
        <v>0.314</v>
      </c>
      <c r="E81" s="3" t="s">
        <v>160</v>
      </c>
      <c r="F81" s="20">
        <f t="shared" si="1"/>
        <v>0.314</v>
      </c>
    </row>
    <row r="82" spans="1:6" x14ac:dyDescent="0.25">
      <c r="A82" s="1" t="s">
        <v>161</v>
      </c>
      <c r="B82" s="1" t="s">
        <v>162</v>
      </c>
      <c r="C82" s="16">
        <v>0.60429999999999995</v>
      </c>
      <c r="D82" s="23">
        <f>C82</f>
        <v>0.60429999999999995</v>
      </c>
      <c r="E82" s="3" t="s">
        <v>162</v>
      </c>
      <c r="F82" s="20">
        <f t="shared" si="1"/>
        <v>0.60429999999999995</v>
      </c>
    </row>
    <row r="83" spans="1:6" x14ac:dyDescent="0.25">
      <c r="A83" s="1" t="s">
        <v>163</v>
      </c>
      <c r="B83" s="1" t="s">
        <v>164</v>
      </c>
      <c r="C83" s="16">
        <v>0.31790000000000002</v>
      </c>
      <c r="D83" s="23">
        <v>0.31790000000000002</v>
      </c>
      <c r="E83" s="3" t="s">
        <v>164</v>
      </c>
      <c r="F83" s="20">
        <f t="shared" si="1"/>
        <v>0.31790000000000002</v>
      </c>
    </row>
    <row r="84" spans="1:6" x14ac:dyDescent="0.25">
      <c r="A84" s="1" t="s">
        <v>165</v>
      </c>
      <c r="B84" s="1" t="s">
        <v>166</v>
      </c>
      <c r="C84" s="16">
        <v>0.2676</v>
      </c>
      <c r="D84" s="23">
        <v>0.2676</v>
      </c>
      <c r="E84" s="3" t="s">
        <v>166</v>
      </c>
      <c r="F84" s="20">
        <f t="shared" si="1"/>
        <v>0.2676</v>
      </c>
    </row>
    <row r="85" spans="1:6" x14ac:dyDescent="0.25">
      <c r="A85" s="1" t="s">
        <v>167</v>
      </c>
      <c r="B85" s="1" t="s">
        <v>168</v>
      </c>
      <c r="C85" s="16">
        <v>0.2626</v>
      </c>
      <c r="D85" s="23">
        <v>0.2626</v>
      </c>
      <c r="E85" s="3" t="s">
        <v>168</v>
      </c>
      <c r="F85" s="20">
        <f t="shared" si="1"/>
        <v>0.2626</v>
      </c>
    </row>
    <row r="86" spans="1:6" x14ac:dyDescent="0.25">
      <c r="A86" s="10" t="s">
        <v>169</v>
      </c>
      <c r="B86" s="1" t="s">
        <v>170</v>
      </c>
      <c r="C86" s="16">
        <v>0.1221</v>
      </c>
      <c r="D86" s="23">
        <v>0.1221</v>
      </c>
      <c r="E86" s="3" t="s">
        <v>170</v>
      </c>
      <c r="F86" s="20">
        <f t="shared" si="1"/>
        <v>0.1221</v>
      </c>
    </row>
    <row r="87" spans="1:6" x14ac:dyDescent="0.25">
      <c r="A87" s="1" t="s">
        <v>171</v>
      </c>
      <c r="B87" s="1" t="s">
        <v>172</v>
      </c>
      <c r="C87" s="16">
        <v>0.35170000000000001</v>
      </c>
      <c r="D87" s="23">
        <f>C87</f>
        <v>0.35170000000000001</v>
      </c>
      <c r="E87" s="3" t="s">
        <v>172</v>
      </c>
      <c r="F87" s="20">
        <f t="shared" si="1"/>
        <v>0.35170000000000001</v>
      </c>
    </row>
    <row r="88" spans="1:6" x14ac:dyDescent="0.25">
      <c r="A88" s="10" t="s">
        <v>173</v>
      </c>
      <c r="B88" s="1" t="s">
        <v>174</v>
      </c>
      <c r="C88" s="16">
        <v>0.3095</v>
      </c>
      <c r="D88" s="23">
        <v>0.3095</v>
      </c>
      <c r="E88" s="3" t="s">
        <v>174</v>
      </c>
      <c r="F88" s="20">
        <f t="shared" si="1"/>
        <v>0.3095</v>
      </c>
    </row>
    <row r="89" spans="1:6" x14ac:dyDescent="0.25">
      <c r="A89" s="10" t="s">
        <v>175</v>
      </c>
      <c r="B89" s="1" t="s">
        <v>176</v>
      </c>
      <c r="C89" s="16">
        <v>0.21490000000000001</v>
      </c>
      <c r="D89" s="23">
        <v>0.21460000000000001</v>
      </c>
      <c r="E89" s="3" t="s">
        <v>176</v>
      </c>
      <c r="F89" s="20">
        <f t="shared" si="1"/>
        <v>0.21460000000000001</v>
      </c>
    </row>
    <row r="90" spans="1:6" x14ac:dyDescent="0.25">
      <c r="A90" s="10" t="s">
        <v>177</v>
      </c>
      <c r="B90" s="1" t="s">
        <v>178</v>
      </c>
      <c r="C90" s="16">
        <v>0.41249999999999998</v>
      </c>
      <c r="D90" s="23">
        <v>0.41249999999999998</v>
      </c>
      <c r="E90" s="3" t="s">
        <v>178</v>
      </c>
      <c r="F90" s="20">
        <f t="shared" si="1"/>
        <v>0.41249999999999998</v>
      </c>
    </row>
    <row r="91" spans="1:6" x14ac:dyDescent="0.25">
      <c r="A91" s="1" t="s">
        <v>179</v>
      </c>
      <c r="B91" s="1" t="s">
        <v>180</v>
      </c>
      <c r="C91" s="16">
        <v>0.17649999999999999</v>
      </c>
      <c r="D91" s="23">
        <v>0.17649999999999999</v>
      </c>
      <c r="E91" s="3" t="s">
        <v>180</v>
      </c>
      <c r="F91" s="20">
        <f t="shared" si="1"/>
        <v>0.17649999999999999</v>
      </c>
    </row>
    <row r="92" spans="1:6" x14ac:dyDescent="0.25">
      <c r="A92" s="10" t="s">
        <v>181</v>
      </c>
      <c r="B92" s="1" t="s">
        <v>182</v>
      </c>
      <c r="C92" s="16">
        <v>0.4587</v>
      </c>
      <c r="D92" s="23">
        <v>0.4587</v>
      </c>
      <c r="E92" s="3" t="s">
        <v>182</v>
      </c>
      <c r="F92" s="20">
        <f t="shared" si="1"/>
        <v>0.4587</v>
      </c>
    </row>
    <row r="93" spans="1:6" x14ac:dyDescent="0.25">
      <c r="A93" s="1" t="s">
        <v>183</v>
      </c>
      <c r="B93" s="1" t="s">
        <v>184</v>
      </c>
      <c r="C93" s="16">
        <v>0.4587</v>
      </c>
      <c r="D93" s="23">
        <v>0.4587</v>
      </c>
      <c r="E93" s="3" t="s">
        <v>184</v>
      </c>
      <c r="F93" s="20">
        <f t="shared" si="1"/>
        <v>0.4587</v>
      </c>
    </row>
    <row r="94" spans="1:6" x14ac:dyDescent="0.25">
      <c r="A94" s="1" t="s">
        <v>185</v>
      </c>
      <c r="B94" s="1" t="s">
        <v>186</v>
      </c>
      <c r="C94" s="16">
        <v>0.64459999999999995</v>
      </c>
      <c r="D94" s="23">
        <f>C94</f>
        <v>0.64459999999999995</v>
      </c>
      <c r="E94" s="3" t="s">
        <v>186</v>
      </c>
      <c r="F94" s="20">
        <f t="shared" si="1"/>
        <v>0.64459999999999995</v>
      </c>
    </row>
    <row r="95" spans="1:6" x14ac:dyDescent="0.25">
      <c r="A95" s="1" t="s">
        <v>187</v>
      </c>
      <c r="B95" s="22" t="s">
        <v>188</v>
      </c>
      <c r="C95" s="16">
        <v>1.0698000000000001</v>
      </c>
      <c r="D95" s="23">
        <v>1.0698000000000001</v>
      </c>
      <c r="E95" s="7" t="s">
        <v>188</v>
      </c>
      <c r="F95" s="20">
        <f t="shared" si="1"/>
        <v>1.0698000000000001</v>
      </c>
    </row>
    <row r="96" spans="1:6" x14ac:dyDescent="0.25">
      <c r="A96" s="1" t="s">
        <v>189</v>
      </c>
      <c r="B96" s="1" t="s">
        <v>190</v>
      </c>
      <c r="C96" s="16">
        <v>0.62580000000000002</v>
      </c>
      <c r="D96" s="23">
        <f>C96</f>
        <v>0.62580000000000002</v>
      </c>
      <c r="E96" s="3" t="s">
        <v>190</v>
      </c>
      <c r="F96" s="20">
        <f t="shared" si="1"/>
        <v>0.62580000000000002</v>
      </c>
    </row>
    <row r="97" spans="1:6" x14ac:dyDescent="0.25">
      <c r="A97" s="1" t="s">
        <v>191</v>
      </c>
      <c r="B97" s="1" t="s">
        <v>192</v>
      </c>
      <c r="C97" s="16">
        <v>0.53580000000000005</v>
      </c>
      <c r="D97" s="23">
        <v>0.53580000000000005</v>
      </c>
      <c r="E97" s="3" t="s">
        <v>192</v>
      </c>
      <c r="F97" s="20">
        <f t="shared" si="1"/>
        <v>0.53580000000000005</v>
      </c>
    </row>
    <row r="98" spans="1:6" x14ac:dyDescent="0.25">
      <c r="A98" s="1" t="s">
        <v>193</v>
      </c>
      <c r="B98" s="1" t="s">
        <v>194</v>
      </c>
      <c r="C98" s="16">
        <v>0.75680000000000003</v>
      </c>
      <c r="D98" s="23">
        <v>0.75680000000000003</v>
      </c>
      <c r="E98" s="3" t="s">
        <v>194</v>
      </c>
      <c r="F98" s="20">
        <f t="shared" si="1"/>
        <v>0.75680000000000003</v>
      </c>
    </row>
    <row r="99" spans="1:6" x14ac:dyDescent="0.25">
      <c r="A99" s="1" t="s">
        <v>195</v>
      </c>
      <c r="B99" s="22" t="s">
        <v>196</v>
      </c>
      <c r="C99" s="16">
        <v>0.59840000000000004</v>
      </c>
      <c r="D99" s="23">
        <f>C99</f>
        <v>0.59840000000000004</v>
      </c>
      <c r="E99" s="7" t="s">
        <v>196</v>
      </c>
      <c r="F99" s="20">
        <f t="shared" si="1"/>
        <v>0.59840000000000004</v>
      </c>
    </row>
    <row r="100" spans="1:6" x14ac:dyDescent="0.25">
      <c r="A100" s="1" t="s">
        <v>197</v>
      </c>
      <c r="B100" s="1" t="s">
        <v>198</v>
      </c>
      <c r="C100" s="16">
        <v>0.62319999999999998</v>
      </c>
      <c r="D100" s="23">
        <f>C100</f>
        <v>0.62319999999999998</v>
      </c>
      <c r="E100" s="3" t="s">
        <v>198</v>
      </c>
      <c r="F100" s="20">
        <f t="shared" si="1"/>
        <v>0.62319999999999998</v>
      </c>
    </row>
    <row r="101" spans="1:6" x14ac:dyDescent="0.25">
      <c r="A101" s="1" t="s">
        <v>199</v>
      </c>
      <c r="B101" s="1" t="s">
        <v>200</v>
      </c>
      <c r="C101" s="16">
        <v>0.34699999999999998</v>
      </c>
      <c r="D101" s="23">
        <v>0.34699999999999998</v>
      </c>
      <c r="E101" s="3" t="s">
        <v>200</v>
      </c>
      <c r="F101" s="20">
        <f t="shared" si="1"/>
        <v>0.34699999999999998</v>
      </c>
    </row>
    <row r="102" spans="1:6" x14ac:dyDescent="0.25">
      <c r="A102" s="1" t="s">
        <v>201</v>
      </c>
      <c r="B102" s="1" t="s">
        <v>202</v>
      </c>
      <c r="C102" s="16">
        <v>0.26690000000000003</v>
      </c>
      <c r="D102" s="23">
        <v>0.26690000000000003</v>
      </c>
      <c r="E102" s="3" t="s">
        <v>202</v>
      </c>
      <c r="F102" s="20">
        <f t="shared" si="1"/>
        <v>0.26690000000000003</v>
      </c>
    </row>
    <row r="103" spans="1:6" x14ac:dyDescent="0.25">
      <c r="A103" s="10" t="s">
        <v>203</v>
      </c>
      <c r="B103" s="1" t="s">
        <v>204</v>
      </c>
      <c r="C103" s="16">
        <v>0.76770000000000005</v>
      </c>
      <c r="D103" s="23">
        <v>0.76770000000000005</v>
      </c>
      <c r="E103" s="3" t="s">
        <v>204</v>
      </c>
      <c r="F103" s="20">
        <f t="shared" si="1"/>
        <v>0.76770000000000005</v>
      </c>
    </row>
    <row r="104" spans="1:6" x14ac:dyDescent="0.25">
      <c r="A104" s="1" t="s">
        <v>205</v>
      </c>
      <c r="B104" s="1" t="s">
        <v>206</v>
      </c>
      <c r="C104" s="16">
        <v>0.39739999999999998</v>
      </c>
      <c r="D104" s="23">
        <v>0.39739999999999998</v>
      </c>
      <c r="E104" s="3" t="s">
        <v>206</v>
      </c>
      <c r="F104" s="20">
        <f t="shared" si="1"/>
        <v>0.39739999999999998</v>
      </c>
    </row>
    <row r="105" spans="1:6" x14ac:dyDescent="0.25">
      <c r="A105" s="1" t="s">
        <v>207</v>
      </c>
      <c r="B105" s="3" t="s">
        <v>208</v>
      </c>
      <c r="C105" s="16">
        <v>0.5121</v>
      </c>
      <c r="D105" s="23">
        <f>C105</f>
        <v>0.5121</v>
      </c>
      <c r="E105" s="3" t="s">
        <v>208</v>
      </c>
      <c r="F105" s="20">
        <f t="shared" si="1"/>
        <v>0.5121</v>
      </c>
    </row>
    <row r="106" spans="1:6" x14ac:dyDescent="0.25">
      <c r="A106" s="10" t="s">
        <v>209</v>
      </c>
      <c r="B106" s="1" t="s">
        <v>210</v>
      </c>
      <c r="C106" s="16">
        <v>0.4587</v>
      </c>
      <c r="D106" s="23">
        <v>0.4587</v>
      </c>
      <c r="E106" s="3" t="s">
        <v>210</v>
      </c>
      <c r="F106" s="20">
        <f t="shared" si="1"/>
        <v>0.4587</v>
      </c>
    </row>
    <row r="107" spans="1:6" x14ac:dyDescent="0.25">
      <c r="A107" s="1" t="s">
        <v>211</v>
      </c>
      <c r="B107" s="1" t="s">
        <v>212</v>
      </c>
      <c r="C107" s="16">
        <v>0.4587</v>
      </c>
      <c r="D107" s="23">
        <v>0.4587</v>
      </c>
      <c r="E107" s="3" t="s">
        <v>212</v>
      </c>
      <c r="F107" s="20">
        <f t="shared" si="1"/>
        <v>0.4587</v>
      </c>
    </row>
    <row r="108" spans="1:6" x14ac:dyDescent="0.25">
      <c r="A108" s="1" t="s">
        <v>213</v>
      </c>
      <c r="B108" s="1" t="s">
        <v>214</v>
      </c>
      <c r="C108" s="16">
        <v>0.60340000000000005</v>
      </c>
      <c r="D108" s="23">
        <v>0.60340000000000005</v>
      </c>
      <c r="E108" s="3" t="s">
        <v>214</v>
      </c>
      <c r="F108" s="20">
        <f t="shared" si="1"/>
        <v>0.60340000000000005</v>
      </c>
    </row>
    <row r="109" spans="1:6" x14ac:dyDescent="0.25">
      <c r="A109" s="10" t="s">
        <v>215</v>
      </c>
      <c r="B109" s="1" t="s">
        <v>216</v>
      </c>
      <c r="C109" s="16">
        <v>0.76770000000000005</v>
      </c>
      <c r="D109" s="23">
        <v>0.76770000000000005</v>
      </c>
      <c r="E109" s="3" t="s">
        <v>216</v>
      </c>
      <c r="F109" s="20">
        <f t="shared" si="1"/>
        <v>0.76770000000000005</v>
      </c>
    </row>
    <row r="110" spans="1:6" x14ac:dyDescent="0.25">
      <c r="A110" s="1" t="s">
        <v>217</v>
      </c>
      <c r="B110" s="1" t="s">
        <v>218</v>
      </c>
      <c r="C110" s="16">
        <v>0.4798</v>
      </c>
      <c r="D110" s="23">
        <v>0.4798</v>
      </c>
      <c r="E110" s="3" t="s">
        <v>218</v>
      </c>
      <c r="F110" s="20">
        <f t="shared" si="1"/>
        <v>0.4798</v>
      </c>
    </row>
    <row r="111" spans="1:6" x14ac:dyDescent="0.25">
      <c r="A111" s="1" t="s">
        <v>219</v>
      </c>
      <c r="B111" s="1" t="s">
        <v>220</v>
      </c>
      <c r="C111" s="16">
        <v>0.4002</v>
      </c>
      <c r="D111" s="16">
        <v>0.4002</v>
      </c>
      <c r="E111" s="1" t="s">
        <v>220</v>
      </c>
      <c r="F111" s="20">
        <f t="shared" si="1"/>
        <v>0.4002</v>
      </c>
    </row>
    <row r="112" spans="1:6" x14ac:dyDescent="0.25">
      <c r="A112" s="1" t="s">
        <v>221</v>
      </c>
      <c r="B112" s="1" t="s">
        <v>222</v>
      </c>
      <c r="C112" s="16">
        <v>0.51390000000000002</v>
      </c>
      <c r="D112" s="23">
        <f>C112</f>
        <v>0.51390000000000002</v>
      </c>
      <c r="E112" s="3" t="s">
        <v>222</v>
      </c>
      <c r="F112" s="20">
        <f t="shared" si="1"/>
        <v>0.51390000000000002</v>
      </c>
    </row>
    <row r="113" spans="1:6" x14ac:dyDescent="0.25">
      <c r="A113" s="1" t="s">
        <v>223</v>
      </c>
      <c r="B113" s="1" t="s">
        <v>224</v>
      </c>
      <c r="C113" s="16">
        <v>0.40039999999999998</v>
      </c>
      <c r="D113" s="23">
        <v>0.40039999999999998</v>
      </c>
      <c r="E113" s="1" t="s">
        <v>224</v>
      </c>
      <c r="F113" s="20">
        <f t="shared" si="1"/>
        <v>0.40039999999999998</v>
      </c>
    </row>
    <row r="114" spans="1:6" x14ac:dyDescent="0.25">
      <c r="A114" s="1" t="s">
        <v>225</v>
      </c>
      <c r="B114" s="1" t="s">
        <v>226</v>
      </c>
      <c r="C114" s="16">
        <v>0.20250000000000001</v>
      </c>
      <c r="D114" s="23">
        <v>0.20250000000000001</v>
      </c>
      <c r="E114" s="3" t="s">
        <v>226</v>
      </c>
      <c r="F114" s="20">
        <f t="shared" si="1"/>
        <v>0.20250000000000001</v>
      </c>
    </row>
    <row r="115" spans="1:6" x14ac:dyDescent="0.25">
      <c r="A115" s="10" t="s">
        <v>227</v>
      </c>
      <c r="B115" s="1" t="s">
        <v>228</v>
      </c>
      <c r="C115" s="16">
        <v>0.16489999999999999</v>
      </c>
      <c r="D115" s="23">
        <v>0.16489999999999999</v>
      </c>
      <c r="E115" s="3" t="s">
        <v>228</v>
      </c>
      <c r="F115" s="20">
        <f t="shared" si="1"/>
        <v>0.16489999999999999</v>
      </c>
    </row>
    <row r="116" spans="1:6" x14ac:dyDescent="0.25">
      <c r="A116" s="10" t="s">
        <v>229</v>
      </c>
      <c r="B116" s="1" t="s">
        <v>230</v>
      </c>
      <c r="C116" s="16">
        <v>0.19489999999999999</v>
      </c>
      <c r="D116" s="23">
        <v>0.19489999999999999</v>
      </c>
      <c r="E116" s="3" t="s">
        <v>230</v>
      </c>
      <c r="F116" s="20">
        <f t="shared" si="1"/>
        <v>0.19489999999999999</v>
      </c>
    </row>
    <row r="117" spans="1:6" x14ac:dyDescent="0.25">
      <c r="A117" s="10" t="s">
        <v>231</v>
      </c>
      <c r="B117" s="1" t="s">
        <v>232</v>
      </c>
      <c r="C117" s="16">
        <v>0.27750000000000002</v>
      </c>
      <c r="D117" s="23">
        <v>0.27750000000000002</v>
      </c>
      <c r="E117" s="3" t="s">
        <v>232</v>
      </c>
      <c r="F117" s="20">
        <f t="shared" si="1"/>
        <v>0.27750000000000002</v>
      </c>
    </row>
    <row r="118" spans="1:6" x14ac:dyDescent="0.25">
      <c r="A118" s="1" t="s">
        <v>233</v>
      </c>
      <c r="B118" s="1" t="s">
        <v>234</v>
      </c>
      <c r="C118" s="16">
        <v>0.32140000000000002</v>
      </c>
      <c r="D118" s="16">
        <v>0.32140000000000002</v>
      </c>
      <c r="E118" s="1" t="s">
        <v>234</v>
      </c>
      <c r="F118" s="20">
        <f t="shared" si="1"/>
        <v>0.32140000000000002</v>
      </c>
    </row>
    <row r="119" spans="1:6" x14ac:dyDescent="0.25">
      <c r="A119" s="1" t="s">
        <v>235</v>
      </c>
      <c r="B119" s="1" t="s">
        <v>236</v>
      </c>
      <c r="C119" s="16">
        <v>0.73860000000000003</v>
      </c>
      <c r="D119" s="23">
        <v>0.73860000000000003</v>
      </c>
      <c r="E119" s="3" t="s">
        <v>236</v>
      </c>
      <c r="F119" s="20">
        <f t="shared" si="1"/>
        <v>0.73860000000000003</v>
      </c>
    </row>
    <row r="120" spans="1:6" x14ac:dyDescent="0.25">
      <c r="A120" s="1" t="s">
        <v>237</v>
      </c>
      <c r="B120" s="1" t="s">
        <v>238</v>
      </c>
      <c r="C120" s="16">
        <v>0.126</v>
      </c>
      <c r="D120" s="23">
        <v>0.126</v>
      </c>
      <c r="E120" s="3" t="s">
        <v>238</v>
      </c>
      <c r="F120" s="20">
        <f t="shared" si="1"/>
        <v>0.126</v>
      </c>
    </row>
    <row r="121" spans="1:6" x14ac:dyDescent="0.25">
      <c r="A121" s="1" t="s">
        <v>239</v>
      </c>
      <c r="B121" s="1" t="s">
        <v>240</v>
      </c>
      <c r="C121" s="16">
        <v>0.1104</v>
      </c>
      <c r="D121" s="16">
        <v>0.1104</v>
      </c>
      <c r="E121" s="1" t="s">
        <v>240</v>
      </c>
      <c r="F121" s="20">
        <f t="shared" si="1"/>
        <v>0.1104</v>
      </c>
    </row>
    <row r="122" spans="1:6" x14ac:dyDescent="0.25">
      <c r="A122" s="1" t="s">
        <v>241</v>
      </c>
      <c r="B122" s="1" t="s">
        <v>242</v>
      </c>
      <c r="C122" s="16">
        <v>9.5500000000000002E-2</v>
      </c>
      <c r="D122" s="23">
        <v>9.5500000000000002E-2</v>
      </c>
      <c r="E122" s="3" t="s">
        <v>242</v>
      </c>
      <c r="F122" s="20">
        <f t="shared" si="1"/>
        <v>9.5500000000000002E-2</v>
      </c>
    </row>
    <row r="123" spans="1:6" x14ac:dyDescent="0.25">
      <c r="A123" s="1" t="s">
        <v>243</v>
      </c>
      <c r="B123" s="1" t="s">
        <v>244</v>
      </c>
      <c r="C123" s="16">
        <v>0.21199999999999999</v>
      </c>
      <c r="D123" s="23">
        <v>0.21199999999999999</v>
      </c>
      <c r="E123" s="3" t="s">
        <v>244</v>
      </c>
      <c r="F123" s="20">
        <f t="shared" si="1"/>
        <v>0.21199999999999999</v>
      </c>
    </row>
    <row r="124" spans="1:6" x14ac:dyDescent="0.25">
      <c r="A124" s="1" t="s">
        <v>245</v>
      </c>
      <c r="B124" s="1" t="s">
        <v>246</v>
      </c>
      <c r="C124" s="16">
        <v>0.30859999999999999</v>
      </c>
      <c r="D124" s="23">
        <v>0.30859999999999999</v>
      </c>
      <c r="E124" s="3" t="s">
        <v>246</v>
      </c>
      <c r="F124" s="20">
        <f t="shared" si="1"/>
        <v>0.30859999999999999</v>
      </c>
    </row>
    <row r="125" spans="1:6" x14ac:dyDescent="0.25">
      <c r="A125" s="1" t="s">
        <v>247</v>
      </c>
      <c r="B125" s="1" t="s">
        <v>248</v>
      </c>
      <c r="C125" s="16">
        <v>0.2092</v>
      </c>
      <c r="D125" s="23">
        <v>0.2092</v>
      </c>
      <c r="E125" s="3" t="s">
        <v>248</v>
      </c>
      <c r="F125" s="20">
        <f t="shared" si="1"/>
        <v>0.2092</v>
      </c>
    </row>
    <row r="126" spans="1:6" x14ac:dyDescent="0.25">
      <c r="A126" s="10" t="s">
        <v>249</v>
      </c>
      <c r="B126" s="1" t="s">
        <v>250</v>
      </c>
      <c r="C126" s="16">
        <v>0.2918</v>
      </c>
      <c r="D126" s="23">
        <v>0.2918</v>
      </c>
      <c r="E126" s="3" t="s">
        <v>250</v>
      </c>
      <c r="F126" s="20">
        <f t="shared" si="1"/>
        <v>0.2918</v>
      </c>
    </row>
    <row r="127" spans="1:6" x14ac:dyDescent="0.25">
      <c r="A127" s="10" t="s">
        <v>251</v>
      </c>
      <c r="B127" s="1" t="s">
        <v>252</v>
      </c>
      <c r="C127" s="16">
        <v>0.14979999999999999</v>
      </c>
      <c r="D127" s="23">
        <v>0.14979999999999999</v>
      </c>
      <c r="E127" s="3" t="s">
        <v>252</v>
      </c>
      <c r="F127" s="20">
        <f t="shared" si="1"/>
        <v>0.14979999999999999</v>
      </c>
    </row>
    <row r="128" spans="1:6" x14ac:dyDescent="0.25">
      <c r="A128" s="10" t="s">
        <v>253</v>
      </c>
      <c r="B128" s="1" t="s">
        <v>254</v>
      </c>
      <c r="C128" s="16">
        <v>0.30409999999999998</v>
      </c>
      <c r="D128" s="23">
        <v>0.30409999999999998</v>
      </c>
      <c r="E128" s="3" t="s">
        <v>254</v>
      </c>
      <c r="F128" s="20">
        <f t="shared" si="1"/>
        <v>0.30409999999999998</v>
      </c>
    </row>
    <row r="129" spans="1:6" x14ac:dyDescent="0.25">
      <c r="A129" s="10" t="s">
        <v>255</v>
      </c>
      <c r="B129" s="1" t="s">
        <v>238</v>
      </c>
      <c r="C129" s="16">
        <v>9.5500000000000002E-2</v>
      </c>
      <c r="D129" s="23">
        <v>9.5500000000000002E-2</v>
      </c>
      <c r="E129" s="3" t="s">
        <v>238</v>
      </c>
      <c r="F129" s="20">
        <f t="shared" si="1"/>
        <v>9.5500000000000002E-2</v>
      </c>
    </row>
    <row r="130" spans="1:6" x14ac:dyDescent="0.25">
      <c r="A130" s="10" t="s">
        <v>256</v>
      </c>
      <c r="B130" s="1" t="s">
        <v>257</v>
      </c>
      <c r="C130" s="16">
        <v>0.3624</v>
      </c>
      <c r="D130" s="23">
        <v>0.3624</v>
      </c>
      <c r="E130" s="3" t="s">
        <v>257</v>
      </c>
      <c r="F130" s="20">
        <f t="shared" ref="F130:F193" si="2">D130</f>
        <v>0.3624</v>
      </c>
    </row>
    <row r="131" spans="1:6" x14ac:dyDescent="0.25">
      <c r="A131" s="10" t="s">
        <v>258</v>
      </c>
      <c r="B131" s="1" t="s">
        <v>259</v>
      </c>
      <c r="C131" s="16">
        <v>0.38840000000000002</v>
      </c>
      <c r="D131" s="23">
        <v>0.38840000000000002</v>
      </c>
      <c r="E131" s="3" t="s">
        <v>259</v>
      </c>
      <c r="F131" s="20">
        <f t="shared" si="2"/>
        <v>0.38840000000000002</v>
      </c>
    </row>
    <row r="132" spans="1:6" x14ac:dyDescent="0.25">
      <c r="A132" s="10" t="s">
        <v>260</v>
      </c>
      <c r="B132" s="1" t="s">
        <v>261</v>
      </c>
      <c r="C132" s="16">
        <v>0.1201</v>
      </c>
      <c r="D132" s="23">
        <v>0.1201</v>
      </c>
      <c r="E132" s="3" t="s">
        <v>261</v>
      </c>
      <c r="F132" s="20">
        <f t="shared" si="2"/>
        <v>0.1201</v>
      </c>
    </row>
    <row r="133" spans="1:6" x14ac:dyDescent="0.25">
      <c r="A133" s="10" t="s">
        <v>262</v>
      </c>
      <c r="B133" s="1" t="s">
        <v>263</v>
      </c>
      <c r="C133" s="16">
        <v>0.1193</v>
      </c>
      <c r="D133" s="23">
        <v>0.1193</v>
      </c>
      <c r="E133" s="3" t="s">
        <v>263</v>
      </c>
      <c r="F133" s="20">
        <f t="shared" si="2"/>
        <v>0.1193</v>
      </c>
    </row>
    <row r="134" spans="1:6" x14ac:dyDescent="0.25">
      <c r="A134" s="10" t="s">
        <v>264</v>
      </c>
      <c r="B134" s="1" t="s">
        <v>265</v>
      </c>
      <c r="C134" s="16">
        <v>0.1288</v>
      </c>
      <c r="D134" s="23">
        <v>0.1288</v>
      </c>
      <c r="E134" s="3" t="s">
        <v>265</v>
      </c>
      <c r="F134" s="20">
        <f t="shared" si="2"/>
        <v>0.1288</v>
      </c>
    </row>
    <row r="135" spans="1:6" x14ac:dyDescent="0.25">
      <c r="A135" s="10" t="s">
        <v>266</v>
      </c>
      <c r="B135" s="1" t="s">
        <v>267</v>
      </c>
      <c r="C135" s="16">
        <v>0.25519999999999998</v>
      </c>
      <c r="D135" s="23">
        <v>0.25519999999999998</v>
      </c>
      <c r="E135" s="3" t="s">
        <v>267</v>
      </c>
      <c r="F135" s="20">
        <f t="shared" si="2"/>
        <v>0.25519999999999998</v>
      </c>
    </row>
    <row r="136" spans="1:6" x14ac:dyDescent="0.25">
      <c r="A136" s="10" t="s">
        <v>268</v>
      </c>
      <c r="B136" s="1" t="s">
        <v>174</v>
      </c>
      <c r="C136" s="16">
        <v>0.28960000000000002</v>
      </c>
      <c r="D136" s="23">
        <v>0.23769999999999999</v>
      </c>
      <c r="E136" s="3" t="s">
        <v>174</v>
      </c>
      <c r="F136" s="20">
        <f t="shared" si="2"/>
        <v>0.23769999999999999</v>
      </c>
    </row>
    <row r="137" spans="1:6" x14ac:dyDescent="0.25">
      <c r="A137" s="10" t="s">
        <v>269</v>
      </c>
      <c r="B137" s="1" t="s">
        <v>270</v>
      </c>
      <c r="C137" s="16">
        <v>0.59250000000000003</v>
      </c>
      <c r="D137" s="23">
        <v>0.59250000000000003</v>
      </c>
      <c r="E137" s="3" t="s">
        <v>270</v>
      </c>
      <c r="F137" s="20">
        <f t="shared" si="2"/>
        <v>0.59250000000000003</v>
      </c>
    </row>
    <row r="138" spans="1:6" x14ac:dyDescent="0.25">
      <c r="A138" s="10" t="s">
        <v>271</v>
      </c>
      <c r="B138" s="1" t="s">
        <v>272</v>
      </c>
      <c r="C138" s="16">
        <v>0.54039999999999999</v>
      </c>
      <c r="D138" s="23">
        <v>0.54039999999999999</v>
      </c>
      <c r="E138" s="3" t="s">
        <v>272</v>
      </c>
      <c r="F138" s="20">
        <f t="shared" si="2"/>
        <v>0.54039999999999999</v>
      </c>
    </row>
    <row r="139" spans="1:6" x14ac:dyDescent="0.25">
      <c r="A139" s="10" t="s">
        <v>273</v>
      </c>
      <c r="B139" s="1" t="s">
        <v>274</v>
      </c>
      <c r="C139" s="16">
        <v>0.60109999999999997</v>
      </c>
      <c r="D139" s="23">
        <v>0.60109999999999997</v>
      </c>
      <c r="E139" s="3" t="s">
        <v>274</v>
      </c>
      <c r="F139" s="20">
        <f t="shared" si="2"/>
        <v>0.60109999999999997</v>
      </c>
    </row>
    <row r="140" spans="1:6" x14ac:dyDescent="0.25">
      <c r="A140" s="10" t="s">
        <v>275</v>
      </c>
      <c r="B140" s="1" t="s">
        <v>276</v>
      </c>
      <c r="C140" s="16">
        <v>0.87329999999999997</v>
      </c>
      <c r="D140" s="23">
        <v>0.87329999999999997</v>
      </c>
      <c r="E140" s="3" t="s">
        <v>276</v>
      </c>
      <c r="F140" s="20">
        <f t="shared" si="2"/>
        <v>0.87329999999999997</v>
      </c>
    </row>
    <row r="141" spans="1:6" x14ac:dyDescent="0.25">
      <c r="A141" s="1" t="s">
        <v>277</v>
      </c>
      <c r="B141" s="1" t="s">
        <v>278</v>
      </c>
      <c r="C141" s="16">
        <v>0.12839999999999999</v>
      </c>
      <c r="D141" s="23">
        <v>0.12839999999999999</v>
      </c>
      <c r="E141" s="3" t="s">
        <v>278</v>
      </c>
      <c r="F141" s="20">
        <f t="shared" si="2"/>
        <v>0.12839999999999999</v>
      </c>
    </row>
    <row r="142" spans="1:6" x14ac:dyDescent="0.25">
      <c r="A142" s="10" t="s">
        <v>279</v>
      </c>
      <c r="B142" s="1" t="s">
        <v>280</v>
      </c>
      <c r="C142" s="19">
        <v>0.20019999999999999</v>
      </c>
      <c r="D142" s="23">
        <v>0.20019999999999999</v>
      </c>
      <c r="E142" s="3" t="s">
        <v>280</v>
      </c>
      <c r="F142" s="20">
        <f t="shared" si="2"/>
        <v>0.20019999999999999</v>
      </c>
    </row>
    <row r="143" spans="1:6" x14ac:dyDescent="0.25">
      <c r="A143" s="10" t="s">
        <v>281</v>
      </c>
      <c r="B143" s="1" t="s">
        <v>282</v>
      </c>
      <c r="C143" s="16">
        <v>0.36980000000000002</v>
      </c>
      <c r="D143" s="23">
        <v>0.36980000000000002</v>
      </c>
      <c r="E143" s="3" t="s">
        <v>282</v>
      </c>
      <c r="F143" s="20">
        <f t="shared" si="2"/>
        <v>0.36980000000000002</v>
      </c>
    </row>
    <row r="144" spans="1:6" x14ac:dyDescent="0.25">
      <c r="A144" s="10" t="s">
        <v>283</v>
      </c>
      <c r="B144" s="1" t="s">
        <v>39</v>
      </c>
      <c r="C144" s="16">
        <v>0.45</v>
      </c>
      <c r="D144" s="23">
        <v>0.45</v>
      </c>
      <c r="E144" s="3" t="s">
        <v>39</v>
      </c>
      <c r="F144" s="20">
        <f t="shared" si="2"/>
        <v>0.45</v>
      </c>
    </row>
    <row r="145" spans="1:6" x14ac:dyDescent="0.25">
      <c r="A145" s="1" t="s">
        <v>284</v>
      </c>
      <c r="B145" s="1" t="s">
        <v>285</v>
      </c>
      <c r="C145" s="16">
        <v>0.41039999999999999</v>
      </c>
      <c r="D145" s="16">
        <v>0.41039999999999999</v>
      </c>
      <c r="E145" s="1" t="s">
        <v>285</v>
      </c>
      <c r="F145" s="20">
        <f t="shared" si="2"/>
        <v>0.41039999999999999</v>
      </c>
    </row>
    <row r="146" spans="1:6" x14ac:dyDescent="0.25">
      <c r="A146" s="1" t="s">
        <v>286</v>
      </c>
      <c r="B146" s="1" t="s">
        <v>287</v>
      </c>
      <c r="C146" s="16">
        <v>0.3775</v>
      </c>
      <c r="D146" s="23">
        <v>0.3775</v>
      </c>
      <c r="E146" s="3" t="s">
        <v>287</v>
      </c>
      <c r="F146" s="20">
        <f t="shared" si="2"/>
        <v>0.3775</v>
      </c>
    </row>
    <row r="147" spans="1:6" x14ac:dyDescent="0.25">
      <c r="A147" s="10" t="s">
        <v>288</v>
      </c>
      <c r="B147" s="1" t="s">
        <v>289</v>
      </c>
      <c r="C147" s="16">
        <v>0.3775</v>
      </c>
      <c r="D147" s="23">
        <v>0.3775</v>
      </c>
      <c r="E147" s="3" t="s">
        <v>289</v>
      </c>
      <c r="F147" s="20">
        <f t="shared" si="2"/>
        <v>0.3775</v>
      </c>
    </row>
    <row r="148" spans="1:6" x14ac:dyDescent="0.25">
      <c r="A148" s="1" t="s">
        <v>290</v>
      </c>
      <c r="B148" s="1" t="s">
        <v>291</v>
      </c>
      <c r="C148" s="16">
        <v>0.36909999999999998</v>
      </c>
      <c r="D148" s="16">
        <v>0.36909999999999998</v>
      </c>
      <c r="E148" s="3" t="s">
        <v>291</v>
      </c>
      <c r="F148" s="20">
        <f t="shared" si="2"/>
        <v>0.36909999999999998</v>
      </c>
    </row>
    <row r="149" spans="1:6" x14ac:dyDescent="0.25">
      <c r="A149" s="10" t="s">
        <v>292</v>
      </c>
      <c r="B149" s="1" t="s">
        <v>293</v>
      </c>
      <c r="C149" s="16">
        <v>0.36820000000000003</v>
      </c>
      <c r="D149" s="23">
        <v>0.36820000000000003</v>
      </c>
      <c r="E149" s="3" t="s">
        <v>293</v>
      </c>
      <c r="F149" s="20">
        <f t="shared" si="2"/>
        <v>0.36820000000000003</v>
      </c>
    </row>
    <row r="150" spans="1:6" x14ac:dyDescent="0.25">
      <c r="A150" s="1" t="s">
        <v>294</v>
      </c>
      <c r="B150" s="1" t="s">
        <v>295</v>
      </c>
      <c r="C150" s="16">
        <v>0.23119999999999999</v>
      </c>
      <c r="D150" s="23">
        <v>0.23119999999999999</v>
      </c>
      <c r="E150" s="3" t="s">
        <v>295</v>
      </c>
      <c r="F150" s="20">
        <f t="shared" si="2"/>
        <v>0.23119999999999999</v>
      </c>
    </row>
    <row r="151" spans="1:6" x14ac:dyDescent="0.25">
      <c r="A151" s="1" t="s">
        <v>296</v>
      </c>
      <c r="B151" s="1" t="s">
        <v>297</v>
      </c>
      <c r="C151" s="16">
        <v>0.51900000000000002</v>
      </c>
      <c r="D151" s="16">
        <v>0.51900000000000002</v>
      </c>
      <c r="E151" s="1" t="s">
        <v>297</v>
      </c>
      <c r="F151" s="20">
        <f t="shared" si="2"/>
        <v>0.51900000000000002</v>
      </c>
    </row>
    <row r="152" spans="1:6" x14ac:dyDescent="0.25">
      <c r="A152" s="1" t="s">
        <v>298</v>
      </c>
      <c r="B152" s="1" t="s">
        <v>299</v>
      </c>
      <c r="C152" s="16">
        <v>0.52690000000000003</v>
      </c>
      <c r="D152" s="23">
        <v>0.52690000000000003</v>
      </c>
      <c r="E152" s="3" t="s">
        <v>299</v>
      </c>
      <c r="F152" s="20">
        <f t="shared" si="2"/>
        <v>0.52690000000000003</v>
      </c>
    </row>
    <row r="153" spans="1:6" x14ac:dyDescent="0.25">
      <c r="A153" s="1" t="s">
        <v>300</v>
      </c>
      <c r="B153" s="1" t="s">
        <v>301</v>
      </c>
      <c r="C153" s="16">
        <v>0.34639999999999999</v>
      </c>
      <c r="D153" s="23">
        <f>C153</f>
        <v>0.34639999999999999</v>
      </c>
      <c r="E153" s="3" t="s">
        <v>301</v>
      </c>
      <c r="F153" s="20">
        <f t="shared" si="2"/>
        <v>0.34639999999999999</v>
      </c>
    </row>
    <row r="154" spans="1:6" ht="15" customHeight="1" x14ac:dyDescent="0.25">
      <c r="A154" s="1" t="s">
        <v>302</v>
      </c>
      <c r="B154" s="1" t="s">
        <v>303</v>
      </c>
      <c r="C154" s="16">
        <v>0.1197</v>
      </c>
      <c r="D154" s="23">
        <v>0.1197</v>
      </c>
      <c r="E154" s="3" t="s">
        <v>303</v>
      </c>
      <c r="F154" s="20">
        <f t="shared" si="2"/>
        <v>0.1197</v>
      </c>
    </row>
    <row r="155" spans="1:6" x14ac:dyDescent="0.25">
      <c r="A155" s="1" t="s">
        <v>304</v>
      </c>
      <c r="B155" s="1" t="s">
        <v>305</v>
      </c>
      <c r="C155" s="16">
        <v>0.37990000000000002</v>
      </c>
      <c r="D155" s="23">
        <v>0.37990000000000002</v>
      </c>
      <c r="E155" s="3" t="s">
        <v>305</v>
      </c>
      <c r="F155" s="20">
        <f t="shared" si="2"/>
        <v>0.37990000000000002</v>
      </c>
    </row>
    <row r="156" spans="1:6" x14ac:dyDescent="0.25">
      <c r="A156" s="1" t="s">
        <v>306</v>
      </c>
      <c r="B156" s="1" t="s">
        <v>307</v>
      </c>
      <c r="C156" s="16">
        <v>0.45300000000000001</v>
      </c>
      <c r="D156" s="23">
        <v>0.45300000000000001</v>
      </c>
      <c r="E156" s="3" t="s">
        <v>307</v>
      </c>
      <c r="F156" s="20">
        <f t="shared" si="2"/>
        <v>0.45300000000000001</v>
      </c>
    </row>
    <row r="157" spans="1:6" x14ac:dyDescent="0.25">
      <c r="A157" s="1" t="s">
        <v>308</v>
      </c>
      <c r="B157" s="1" t="s">
        <v>309</v>
      </c>
      <c r="C157" s="16">
        <v>0.50380000000000003</v>
      </c>
      <c r="D157" s="23">
        <v>0.50380000000000003</v>
      </c>
      <c r="E157" s="3" t="s">
        <v>309</v>
      </c>
      <c r="F157" s="20">
        <f t="shared" si="2"/>
        <v>0.50380000000000003</v>
      </c>
    </row>
    <row r="158" spans="1:6" x14ac:dyDescent="0.25">
      <c r="A158" s="1" t="s">
        <v>310</v>
      </c>
      <c r="B158" s="1" t="s">
        <v>311</v>
      </c>
      <c r="C158" s="16">
        <v>0.60209999999999997</v>
      </c>
      <c r="D158" s="23">
        <v>0.60209999999999997</v>
      </c>
      <c r="E158" s="3" t="s">
        <v>311</v>
      </c>
      <c r="F158" s="20">
        <f t="shared" si="2"/>
        <v>0.60209999999999997</v>
      </c>
    </row>
    <row r="159" spans="1:6" x14ac:dyDescent="0.25">
      <c r="A159" s="1" t="s">
        <v>312</v>
      </c>
      <c r="B159" s="1" t="s">
        <v>313</v>
      </c>
      <c r="C159" s="16">
        <v>0.49430000000000002</v>
      </c>
      <c r="D159" s="23">
        <v>0.49430000000000002</v>
      </c>
      <c r="E159" s="3" t="s">
        <v>313</v>
      </c>
      <c r="F159" s="20">
        <f t="shared" si="2"/>
        <v>0.49430000000000002</v>
      </c>
    </row>
    <row r="160" spans="1:6" x14ac:dyDescent="0.25">
      <c r="A160" s="1" t="s">
        <v>314</v>
      </c>
      <c r="B160" s="1" t="s">
        <v>315</v>
      </c>
      <c r="C160" s="16">
        <v>0.92600000000000005</v>
      </c>
      <c r="D160" s="23">
        <v>0.92600000000000005</v>
      </c>
      <c r="E160" s="3" t="s">
        <v>315</v>
      </c>
      <c r="F160" s="20">
        <f t="shared" si="2"/>
        <v>0.92600000000000005</v>
      </c>
    </row>
    <row r="161" spans="1:6" x14ac:dyDescent="0.25">
      <c r="A161" s="10" t="s">
        <v>316</v>
      </c>
      <c r="B161" s="1" t="s">
        <v>317</v>
      </c>
      <c r="C161" s="16">
        <v>0.82399999999999995</v>
      </c>
      <c r="D161" s="23">
        <v>0.82399999999999995</v>
      </c>
      <c r="E161" s="3" t="s">
        <v>317</v>
      </c>
      <c r="F161" s="20">
        <f t="shared" si="2"/>
        <v>0.82399999999999995</v>
      </c>
    </row>
    <row r="162" spans="1:6" x14ac:dyDescent="0.25">
      <c r="A162" s="10" t="s">
        <v>318</v>
      </c>
      <c r="B162" s="1" t="s">
        <v>319</v>
      </c>
      <c r="C162" s="16">
        <v>0.65100000000000002</v>
      </c>
      <c r="D162" s="23">
        <v>0.65100000000000002</v>
      </c>
      <c r="E162" s="3" t="s">
        <v>319</v>
      </c>
      <c r="F162" s="20">
        <f t="shared" si="2"/>
        <v>0.65100000000000002</v>
      </c>
    </row>
    <row r="163" spans="1:6" x14ac:dyDescent="0.25">
      <c r="A163" s="1" t="s">
        <v>320</v>
      </c>
      <c r="B163" s="1" t="s">
        <v>321</v>
      </c>
      <c r="C163" s="16">
        <v>1.0982000000000001</v>
      </c>
      <c r="D163" s="23">
        <v>1.0982000000000001</v>
      </c>
      <c r="E163" s="3" t="s">
        <v>321</v>
      </c>
      <c r="F163" s="20">
        <f t="shared" si="2"/>
        <v>1.0982000000000001</v>
      </c>
    </row>
    <row r="164" spans="1:6" x14ac:dyDescent="0.25">
      <c r="A164" s="1" t="s">
        <v>322</v>
      </c>
      <c r="B164" s="1" t="s">
        <v>323</v>
      </c>
      <c r="C164" s="16">
        <v>1.1612</v>
      </c>
      <c r="D164" s="23">
        <v>1.1612</v>
      </c>
      <c r="E164" s="3" t="s">
        <v>323</v>
      </c>
      <c r="F164" s="20">
        <f t="shared" si="2"/>
        <v>1.1612</v>
      </c>
    </row>
    <row r="165" spans="1:6" x14ac:dyDescent="0.25">
      <c r="A165" s="1" t="s">
        <v>324</v>
      </c>
      <c r="B165" s="22" t="s">
        <v>325</v>
      </c>
      <c r="C165" s="16">
        <v>0.55279999999999996</v>
      </c>
      <c r="D165" s="23">
        <v>0.55279999999999996</v>
      </c>
      <c r="E165" s="7" t="s">
        <v>325</v>
      </c>
      <c r="F165" s="20">
        <f t="shared" si="2"/>
        <v>0.55279999999999996</v>
      </c>
    </row>
    <row r="166" spans="1:6" x14ac:dyDescent="0.25">
      <c r="A166" s="1" t="s">
        <v>326</v>
      </c>
      <c r="B166" s="1" t="s">
        <v>327</v>
      </c>
      <c r="C166" s="16">
        <v>0.22040000000000001</v>
      </c>
      <c r="D166" s="23">
        <v>0.22040000000000001</v>
      </c>
      <c r="E166" s="3" t="s">
        <v>327</v>
      </c>
      <c r="F166" s="20">
        <f t="shared" si="2"/>
        <v>0.22040000000000001</v>
      </c>
    </row>
    <row r="167" spans="1:6" x14ac:dyDescent="0.25">
      <c r="A167" s="10" t="s">
        <v>328</v>
      </c>
      <c r="B167" s="1" t="s">
        <v>329</v>
      </c>
      <c r="C167" s="16">
        <v>0.65100000000000002</v>
      </c>
      <c r="D167" s="23">
        <v>0.65100000000000002</v>
      </c>
      <c r="E167" s="3" t="s">
        <v>329</v>
      </c>
      <c r="F167" s="20">
        <f t="shared" si="2"/>
        <v>0.65100000000000002</v>
      </c>
    </row>
    <row r="168" spans="1:6" x14ac:dyDescent="0.25">
      <c r="A168" s="10" t="s">
        <v>330</v>
      </c>
      <c r="B168" s="1" t="s">
        <v>331</v>
      </c>
      <c r="C168" s="16">
        <v>0.70040000000000002</v>
      </c>
      <c r="D168" s="23">
        <v>0.70040000000000002</v>
      </c>
      <c r="E168" s="3" t="s">
        <v>331</v>
      </c>
      <c r="F168" s="20">
        <f t="shared" si="2"/>
        <v>0.70040000000000002</v>
      </c>
    </row>
    <row r="169" spans="1:6" x14ac:dyDescent="0.25">
      <c r="A169" s="1" t="s">
        <v>332</v>
      </c>
      <c r="B169" s="1" t="s">
        <v>333</v>
      </c>
      <c r="C169" s="16">
        <v>0.42830000000000001</v>
      </c>
      <c r="D169" s="23">
        <v>0.42830000000000001</v>
      </c>
      <c r="E169" s="3" t="s">
        <v>333</v>
      </c>
      <c r="F169" s="20">
        <f t="shared" si="2"/>
        <v>0.42830000000000001</v>
      </c>
    </row>
    <row r="170" spans="1:6" x14ac:dyDescent="0.25">
      <c r="A170" s="1" t="s">
        <v>334</v>
      </c>
      <c r="B170" s="1" t="s">
        <v>335</v>
      </c>
      <c r="C170" s="16">
        <v>0.72750000000000004</v>
      </c>
      <c r="D170" s="23">
        <f>C170</f>
        <v>0.72750000000000004</v>
      </c>
      <c r="E170" s="3" t="s">
        <v>335</v>
      </c>
      <c r="F170" s="20">
        <f t="shared" si="2"/>
        <v>0.72750000000000004</v>
      </c>
    </row>
    <row r="171" spans="1:6" x14ac:dyDescent="0.25">
      <c r="A171" s="10" t="s">
        <v>336</v>
      </c>
      <c r="B171" s="1" t="s">
        <v>337</v>
      </c>
      <c r="C171" s="16">
        <v>0.33479999999999999</v>
      </c>
      <c r="D171" s="23">
        <v>0.39610000000000001</v>
      </c>
      <c r="E171" s="3" t="s">
        <v>337</v>
      </c>
      <c r="F171" s="20">
        <f t="shared" si="2"/>
        <v>0.39610000000000001</v>
      </c>
    </row>
    <row r="172" spans="1:6" x14ac:dyDescent="0.25">
      <c r="A172" s="10" t="s">
        <v>338</v>
      </c>
      <c r="B172" s="1" t="s">
        <v>339</v>
      </c>
      <c r="C172" s="16">
        <v>0.4541</v>
      </c>
      <c r="D172" s="23">
        <v>0.4541</v>
      </c>
      <c r="E172" s="3" t="s">
        <v>339</v>
      </c>
      <c r="F172" s="20">
        <f t="shared" si="2"/>
        <v>0.4541</v>
      </c>
    </row>
    <row r="173" spans="1:6" x14ac:dyDescent="0.25">
      <c r="A173" s="10" t="s">
        <v>338</v>
      </c>
      <c r="B173" s="1" t="s">
        <v>340</v>
      </c>
      <c r="C173" s="16">
        <v>0.4541</v>
      </c>
      <c r="D173" s="23">
        <v>0.4541</v>
      </c>
      <c r="E173" s="3" t="s">
        <v>340</v>
      </c>
      <c r="F173" s="20">
        <f t="shared" si="2"/>
        <v>0.4541</v>
      </c>
    </row>
    <row r="174" spans="1:6" x14ac:dyDescent="0.25">
      <c r="A174" s="10" t="s">
        <v>341</v>
      </c>
      <c r="B174" s="1" t="s">
        <v>342</v>
      </c>
      <c r="C174" s="16">
        <v>0.59619999999999995</v>
      </c>
      <c r="D174" s="23">
        <v>0.59619999999999995</v>
      </c>
      <c r="E174" s="3" t="s">
        <v>342</v>
      </c>
      <c r="F174" s="20">
        <f t="shared" si="2"/>
        <v>0.59619999999999995</v>
      </c>
    </row>
    <row r="175" spans="1:6" x14ac:dyDescent="0.25">
      <c r="A175" s="1" t="s">
        <v>343</v>
      </c>
      <c r="B175" s="1" t="s">
        <v>344</v>
      </c>
      <c r="C175" s="16">
        <v>0.48249999999999998</v>
      </c>
      <c r="D175" s="23">
        <v>0.48249999999999998</v>
      </c>
      <c r="E175" s="3" t="s">
        <v>344</v>
      </c>
      <c r="F175" s="20">
        <f t="shared" si="2"/>
        <v>0.48249999999999998</v>
      </c>
    </row>
    <row r="176" spans="1:6" x14ac:dyDescent="0.25">
      <c r="A176" s="1" t="s">
        <v>345</v>
      </c>
      <c r="B176" s="1" t="s">
        <v>346</v>
      </c>
      <c r="C176" s="16">
        <v>0.56230000000000002</v>
      </c>
      <c r="D176" s="23">
        <v>0.56230000000000002</v>
      </c>
      <c r="E176" s="3" t="s">
        <v>346</v>
      </c>
      <c r="F176" s="20">
        <f t="shared" si="2"/>
        <v>0.56230000000000002</v>
      </c>
    </row>
    <row r="177" spans="1:6" x14ac:dyDescent="0.25">
      <c r="A177" s="1" t="s">
        <v>347</v>
      </c>
      <c r="B177" s="1" t="s">
        <v>348</v>
      </c>
      <c r="C177" s="16">
        <v>0.87329999999999997</v>
      </c>
      <c r="D177" s="23">
        <v>0.87329999999999997</v>
      </c>
      <c r="E177" s="3" t="s">
        <v>348</v>
      </c>
      <c r="F177" s="20">
        <f t="shared" si="2"/>
        <v>0.87329999999999997</v>
      </c>
    </row>
    <row r="178" spans="1:6" x14ac:dyDescent="0.25">
      <c r="A178" s="1" t="s">
        <v>349</v>
      </c>
      <c r="B178" s="1" t="s">
        <v>350</v>
      </c>
      <c r="C178" s="16">
        <v>0.30070000000000002</v>
      </c>
      <c r="D178" s="23">
        <v>0.30070000000000002</v>
      </c>
      <c r="E178" s="3" t="s">
        <v>350</v>
      </c>
      <c r="F178" s="20">
        <f t="shared" si="2"/>
        <v>0.30070000000000002</v>
      </c>
    </row>
    <row r="179" spans="1:6" x14ac:dyDescent="0.25">
      <c r="A179" s="10" t="s">
        <v>351</v>
      </c>
      <c r="B179" s="1" t="s">
        <v>352</v>
      </c>
      <c r="C179" s="16">
        <v>0.48249999999999998</v>
      </c>
      <c r="D179" s="23">
        <v>0.48249999999999998</v>
      </c>
      <c r="E179" s="3" t="s">
        <v>352</v>
      </c>
      <c r="F179" s="20">
        <f t="shared" si="2"/>
        <v>0.48249999999999998</v>
      </c>
    </row>
    <row r="180" spans="1:6" x14ac:dyDescent="0.25">
      <c r="A180" s="10" t="s">
        <v>353</v>
      </c>
      <c r="B180" s="1" t="s">
        <v>45</v>
      </c>
      <c r="C180" s="16">
        <v>0.48249999999999998</v>
      </c>
      <c r="D180" s="23">
        <v>0.48249999999999998</v>
      </c>
      <c r="E180" s="3" t="s">
        <v>45</v>
      </c>
      <c r="F180" s="20">
        <f t="shared" si="2"/>
        <v>0.48249999999999998</v>
      </c>
    </row>
    <row r="181" spans="1:6" x14ac:dyDescent="0.25">
      <c r="A181" s="1" t="s">
        <v>354</v>
      </c>
      <c r="B181" s="1" t="s">
        <v>355</v>
      </c>
      <c r="C181" s="16">
        <v>1.1415</v>
      </c>
      <c r="D181" s="23">
        <f>C181</f>
        <v>1.1415</v>
      </c>
      <c r="E181" s="3" t="s">
        <v>355</v>
      </c>
      <c r="F181" s="20">
        <f t="shared" si="2"/>
        <v>1.1415</v>
      </c>
    </row>
    <row r="182" spans="1:6" x14ac:dyDescent="0.25">
      <c r="A182" s="10" t="s">
        <v>356</v>
      </c>
      <c r="B182" s="1" t="s">
        <v>357</v>
      </c>
      <c r="C182" s="16">
        <v>0.74009999999999998</v>
      </c>
      <c r="D182" s="23">
        <v>0.74009999999999998</v>
      </c>
      <c r="E182" s="3" t="s">
        <v>357</v>
      </c>
      <c r="F182" s="20">
        <f t="shared" si="2"/>
        <v>0.74009999999999998</v>
      </c>
    </row>
    <row r="183" spans="1:6" x14ac:dyDescent="0.25">
      <c r="A183" s="10" t="s">
        <v>358</v>
      </c>
      <c r="B183" s="1" t="s">
        <v>359</v>
      </c>
      <c r="C183" s="16">
        <v>0.67159999999999997</v>
      </c>
      <c r="D183" s="23">
        <v>0.67159999999999997</v>
      </c>
      <c r="E183" s="3" t="s">
        <v>359</v>
      </c>
      <c r="F183" s="20">
        <f t="shared" si="2"/>
        <v>0.67159999999999997</v>
      </c>
    </row>
    <row r="184" spans="1:6" x14ac:dyDescent="0.25">
      <c r="A184" s="10" t="s">
        <v>360</v>
      </c>
      <c r="B184" s="1" t="s">
        <v>361</v>
      </c>
      <c r="C184" s="16">
        <v>0.64219999999999999</v>
      </c>
      <c r="D184" s="23">
        <v>0.64219999999999999</v>
      </c>
      <c r="E184" s="3" t="s">
        <v>361</v>
      </c>
      <c r="F184" s="20">
        <f t="shared" si="2"/>
        <v>0.64219999999999999</v>
      </c>
    </row>
    <row r="185" spans="1:6" x14ac:dyDescent="0.25">
      <c r="A185" s="1" t="s">
        <v>362</v>
      </c>
      <c r="B185" s="1" t="s">
        <v>363</v>
      </c>
      <c r="C185" s="16">
        <v>0.62060000000000004</v>
      </c>
      <c r="D185" s="23">
        <f>C185</f>
        <v>0.62060000000000004</v>
      </c>
      <c r="E185" s="3" t="s">
        <v>363</v>
      </c>
      <c r="F185" s="20">
        <f t="shared" si="2"/>
        <v>0.62060000000000004</v>
      </c>
    </row>
    <row r="186" spans="1:6" x14ac:dyDescent="0.25">
      <c r="A186" s="1" t="s">
        <v>364</v>
      </c>
      <c r="B186" s="1" t="s">
        <v>365</v>
      </c>
      <c r="C186" s="16">
        <v>0.50149999999999995</v>
      </c>
      <c r="D186" s="23">
        <f>C186</f>
        <v>0.50149999999999995</v>
      </c>
      <c r="E186" s="3" t="s">
        <v>365</v>
      </c>
      <c r="F186" s="20">
        <f t="shared" si="2"/>
        <v>0.50149999999999995</v>
      </c>
    </row>
    <row r="187" spans="1:6" x14ac:dyDescent="0.25">
      <c r="A187" s="10" t="s">
        <v>366</v>
      </c>
      <c r="B187" s="1" t="s">
        <v>367</v>
      </c>
      <c r="C187" s="16">
        <v>0.67159999999999997</v>
      </c>
      <c r="D187" s="23">
        <v>0.67159999999999997</v>
      </c>
      <c r="E187" s="3" t="s">
        <v>367</v>
      </c>
      <c r="F187" s="20">
        <f t="shared" si="2"/>
        <v>0.67159999999999997</v>
      </c>
    </row>
    <row r="188" spans="1:6" x14ac:dyDescent="0.25">
      <c r="A188" s="1" t="s">
        <v>368</v>
      </c>
      <c r="B188" s="1" t="s">
        <v>369</v>
      </c>
      <c r="C188" s="16">
        <v>0.67159999999999997</v>
      </c>
      <c r="D188" s="23">
        <v>0.67159999999999997</v>
      </c>
      <c r="E188" s="3" t="s">
        <v>369</v>
      </c>
      <c r="F188" s="20">
        <f t="shared" si="2"/>
        <v>0.67159999999999997</v>
      </c>
    </row>
    <row r="189" spans="1:6" x14ac:dyDescent="0.25">
      <c r="A189" s="1" t="s">
        <v>370</v>
      </c>
      <c r="B189" s="1" t="s">
        <v>371</v>
      </c>
      <c r="C189" s="16">
        <v>0.68049999999999999</v>
      </c>
      <c r="D189" s="23">
        <v>0.68049999999999999</v>
      </c>
      <c r="E189" s="3" t="s">
        <v>371</v>
      </c>
      <c r="F189" s="20">
        <f t="shared" si="2"/>
        <v>0.68049999999999999</v>
      </c>
    </row>
    <row r="190" spans="1:6" x14ac:dyDescent="0.25">
      <c r="A190" s="10" t="s">
        <v>372</v>
      </c>
      <c r="B190" s="1" t="s">
        <v>373</v>
      </c>
      <c r="C190" s="16">
        <v>0.61770000000000003</v>
      </c>
      <c r="D190" s="23">
        <v>0.61770000000000003</v>
      </c>
      <c r="E190" s="3" t="s">
        <v>373</v>
      </c>
      <c r="F190" s="20">
        <f t="shared" si="2"/>
        <v>0.61770000000000003</v>
      </c>
    </row>
    <row r="191" spans="1:6" x14ac:dyDescent="0.25">
      <c r="A191" s="1" t="s">
        <v>374</v>
      </c>
      <c r="B191" s="1" t="s">
        <v>375</v>
      </c>
      <c r="C191" s="16">
        <v>0.40629999999999999</v>
      </c>
      <c r="D191" s="23">
        <v>0.40629999999999999</v>
      </c>
      <c r="E191" s="3" t="s">
        <v>375</v>
      </c>
      <c r="F191" s="20">
        <f t="shared" si="2"/>
        <v>0.40629999999999999</v>
      </c>
    </row>
    <row r="192" spans="1:6" x14ac:dyDescent="0.25">
      <c r="A192" s="1" t="s">
        <v>376</v>
      </c>
      <c r="B192" s="1" t="s">
        <v>377</v>
      </c>
      <c r="C192" s="16">
        <v>0.31680000000000003</v>
      </c>
      <c r="D192" s="23">
        <v>0.31680000000000003</v>
      </c>
      <c r="E192" s="3" t="s">
        <v>377</v>
      </c>
      <c r="F192" s="20">
        <f t="shared" si="2"/>
        <v>0.31680000000000003</v>
      </c>
    </row>
    <row r="193" spans="1:6" x14ac:dyDescent="0.25">
      <c r="A193" s="1" t="s">
        <v>378</v>
      </c>
      <c r="B193" s="1" t="s">
        <v>379</v>
      </c>
      <c r="C193" s="16">
        <v>0.27360000000000001</v>
      </c>
      <c r="D193" s="23">
        <v>0.27360000000000001</v>
      </c>
      <c r="E193" s="3" t="s">
        <v>379</v>
      </c>
      <c r="F193" s="20">
        <f t="shared" si="2"/>
        <v>0.27360000000000001</v>
      </c>
    </row>
    <row r="194" spans="1:6" x14ac:dyDescent="0.25">
      <c r="A194" s="10" t="s">
        <v>380</v>
      </c>
      <c r="B194" s="1" t="s">
        <v>381</v>
      </c>
      <c r="C194" s="16">
        <v>0.61939999999999995</v>
      </c>
      <c r="D194" s="23">
        <v>0.61939999999999995</v>
      </c>
      <c r="E194" s="3" t="s">
        <v>381</v>
      </c>
      <c r="F194" s="20">
        <f t="shared" ref="F194:F257" si="3">D194</f>
        <v>0.61939999999999995</v>
      </c>
    </row>
    <row r="195" spans="1:6" x14ac:dyDescent="0.25">
      <c r="A195" s="10" t="s">
        <v>382</v>
      </c>
      <c r="B195" s="1" t="s">
        <v>43</v>
      </c>
      <c r="C195" s="16">
        <v>0.95330000000000004</v>
      </c>
      <c r="D195" s="23">
        <v>0.95330000000000004</v>
      </c>
      <c r="E195" s="3" t="s">
        <v>43</v>
      </c>
      <c r="F195" s="20">
        <f t="shared" si="3"/>
        <v>0.95330000000000004</v>
      </c>
    </row>
    <row r="196" spans="1:6" x14ac:dyDescent="0.25">
      <c r="A196" s="1" t="s">
        <v>382</v>
      </c>
      <c r="B196" s="1" t="s">
        <v>383</v>
      </c>
      <c r="C196" s="16">
        <v>0.95330000000000004</v>
      </c>
      <c r="D196" s="23">
        <v>0.95330000000000004</v>
      </c>
      <c r="E196" s="3" t="s">
        <v>383</v>
      </c>
      <c r="F196" s="20">
        <f t="shared" si="3"/>
        <v>0.95330000000000004</v>
      </c>
    </row>
    <row r="197" spans="1:6" x14ac:dyDescent="0.25">
      <c r="A197" s="1" t="s">
        <v>384</v>
      </c>
      <c r="B197" s="1" t="s">
        <v>385</v>
      </c>
      <c r="C197" s="16">
        <v>0.4798</v>
      </c>
      <c r="D197" s="23">
        <v>0.4798</v>
      </c>
      <c r="E197" s="3" t="s">
        <v>385</v>
      </c>
      <c r="F197" s="20">
        <f t="shared" si="3"/>
        <v>0.4798</v>
      </c>
    </row>
    <row r="198" spans="1:6" x14ac:dyDescent="0.25">
      <c r="A198" s="1" t="s">
        <v>386</v>
      </c>
      <c r="B198" s="1" t="s">
        <v>387</v>
      </c>
      <c r="C198" s="16">
        <v>0.9516</v>
      </c>
      <c r="D198" s="16">
        <v>0.9516</v>
      </c>
      <c r="E198" s="1" t="s">
        <v>387</v>
      </c>
      <c r="F198" s="20">
        <f t="shared" si="3"/>
        <v>0.9516</v>
      </c>
    </row>
    <row r="199" spans="1:6" x14ac:dyDescent="0.25">
      <c r="A199" s="10" t="s">
        <v>388</v>
      </c>
      <c r="B199" s="1" t="s">
        <v>389</v>
      </c>
      <c r="C199" s="16">
        <v>9.5500000000000002E-2</v>
      </c>
      <c r="D199" s="23">
        <v>9.5500000000000002E-2</v>
      </c>
      <c r="E199" s="3" t="s">
        <v>389</v>
      </c>
      <c r="F199" s="20">
        <f t="shared" si="3"/>
        <v>9.5500000000000002E-2</v>
      </c>
    </row>
    <row r="200" spans="1:6" x14ac:dyDescent="0.25">
      <c r="A200" s="10" t="s">
        <v>390</v>
      </c>
      <c r="B200" s="1" t="s">
        <v>391</v>
      </c>
      <c r="C200" s="16">
        <v>0.40350000000000003</v>
      </c>
      <c r="D200" s="23">
        <v>0.40350000000000003</v>
      </c>
      <c r="E200" s="3" t="s">
        <v>391</v>
      </c>
      <c r="F200" s="20">
        <f t="shared" si="3"/>
        <v>0.40350000000000003</v>
      </c>
    </row>
    <row r="201" spans="1:6" x14ac:dyDescent="0.25">
      <c r="A201" s="1" t="s">
        <v>392</v>
      </c>
      <c r="B201" s="1" t="s">
        <v>393</v>
      </c>
      <c r="C201" s="16">
        <v>0.30780000000000002</v>
      </c>
      <c r="D201" s="23">
        <v>0.30780000000000002</v>
      </c>
      <c r="E201" s="3" t="s">
        <v>393</v>
      </c>
      <c r="F201" s="20">
        <f t="shared" si="3"/>
        <v>0.30780000000000002</v>
      </c>
    </row>
    <row r="202" spans="1:6" x14ac:dyDescent="0.25">
      <c r="A202" s="10" t="s">
        <v>394</v>
      </c>
      <c r="B202" s="1" t="s">
        <v>395</v>
      </c>
      <c r="C202" s="16">
        <v>0.27229999999999999</v>
      </c>
      <c r="D202" s="23">
        <v>0.27229999999999999</v>
      </c>
      <c r="E202" s="3" t="s">
        <v>395</v>
      </c>
      <c r="F202" s="20">
        <f t="shared" si="3"/>
        <v>0.27229999999999999</v>
      </c>
    </row>
    <row r="203" spans="1:6" x14ac:dyDescent="0.25">
      <c r="A203" s="10" t="s">
        <v>396</v>
      </c>
      <c r="B203" s="1" t="s">
        <v>397</v>
      </c>
      <c r="C203" s="16">
        <v>0.37630000000000002</v>
      </c>
      <c r="D203" s="23">
        <v>0.37630000000000002</v>
      </c>
      <c r="E203" s="3" t="s">
        <v>397</v>
      </c>
      <c r="F203" s="20">
        <f t="shared" si="3"/>
        <v>0.37630000000000002</v>
      </c>
    </row>
    <row r="204" spans="1:6" x14ac:dyDescent="0.25">
      <c r="A204" s="10" t="s">
        <v>398</v>
      </c>
      <c r="B204" s="1" t="s">
        <v>399</v>
      </c>
      <c r="C204" s="16">
        <v>0.16189999999999999</v>
      </c>
      <c r="D204" s="23">
        <v>0.16189999999999999</v>
      </c>
      <c r="E204" s="3" t="s">
        <v>399</v>
      </c>
      <c r="F204" s="20">
        <f t="shared" si="3"/>
        <v>0.16189999999999999</v>
      </c>
    </row>
    <row r="205" spans="1:6" x14ac:dyDescent="0.25">
      <c r="A205" s="10" t="s">
        <v>400</v>
      </c>
      <c r="B205" s="1" t="s">
        <v>73</v>
      </c>
      <c r="C205" s="16">
        <v>0.60229999999999995</v>
      </c>
      <c r="D205" s="23">
        <v>0.6875</v>
      </c>
      <c r="E205" s="3" t="s">
        <v>73</v>
      </c>
      <c r="F205" s="20">
        <f t="shared" si="3"/>
        <v>0.6875</v>
      </c>
    </row>
    <row r="206" spans="1:6" x14ac:dyDescent="0.25">
      <c r="A206" s="10" t="s">
        <v>401</v>
      </c>
      <c r="B206" s="1" t="s">
        <v>59</v>
      </c>
      <c r="C206" s="16" t="s">
        <v>402</v>
      </c>
      <c r="D206" s="23">
        <v>0.69979999999999998</v>
      </c>
      <c r="E206" s="3" t="s">
        <v>59</v>
      </c>
      <c r="F206" s="20">
        <f t="shared" si="3"/>
        <v>0.69979999999999998</v>
      </c>
    </row>
    <row r="207" spans="1:6" x14ac:dyDescent="0.25">
      <c r="A207" s="10" t="s">
        <v>403</v>
      </c>
      <c r="B207" s="1" t="s">
        <v>404</v>
      </c>
      <c r="C207" s="16">
        <v>0.50700000000000001</v>
      </c>
      <c r="D207" s="23">
        <v>0.50700000000000001</v>
      </c>
      <c r="E207" s="3" t="s">
        <v>404</v>
      </c>
      <c r="F207" s="20">
        <f t="shared" si="3"/>
        <v>0.50700000000000001</v>
      </c>
    </row>
    <row r="208" spans="1:6" x14ac:dyDescent="0.25">
      <c r="A208" s="10" t="s">
        <v>405</v>
      </c>
      <c r="B208" s="1" t="s">
        <v>406</v>
      </c>
      <c r="C208" s="16">
        <v>0.91100000000000003</v>
      </c>
      <c r="D208" s="23">
        <v>0.91100000000000003</v>
      </c>
      <c r="E208" s="3" t="s">
        <v>406</v>
      </c>
      <c r="F208" s="20">
        <f t="shared" si="3"/>
        <v>0.91100000000000003</v>
      </c>
    </row>
    <row r="209" spans="1:6" x14ac:dyDescent="0.25">
      <c r="A209" s="10" t="s">
        <v>407</v>
      </c>
      <c r="B209" s="1" t="s">
        <v>408</v>
      </c>
      <c r="C209" s="16">
        <v>0.1837</v>
      </c>
      <c r="D209" s="23">
        <v>0.1837</v>
      </c>
      <c r="E209" s="3" t="s">
        <v>408</v>
      </c>
      <c r="F209" s="20">
        <f t="shared" si="3"/>
        <v>0.1837</v>
      </c>
    </row>
    <row r="210" spans="1:6" x14ac:dyDescent="0.25">
      <c r="A210" s="10" t="s">
        <v>409</v>
      </c>
      <c r="B210" s="1" t="s">
        <v>410</v>
      </c>
      <c r="C210" s="16">
        <v>0.20849999999999999</v>
      </c>
      <c r="D210" s="23">
        <v>0.20849999999999999</v>
      </c>
      <c r="E210" s="3" t="s">
        <v>410</v>
      </c>
      <c r="F210" s="20">
        <f t="shared" si="3"/>
        <v>0.20849999999999999</v>
      </c>
    </row>
    <row r="211" spans="1:6" x14ac:dyDescent="0.25">
      <c r="A211" s="1" t="s">
        <v>411</v>
      </c>
      <c r="B211" s="1" t="s">
        <v>412</v>
      </c>
      <c r="C211" s="16">
        <v>0.3009</v>
      </c>
      <c r="D211" s="23">
        <f>C211</f>
        <v>0.3009</v>
      </c>
      <c r="E211" s="3" t="s">
        <v>412</v>
      </c>
      <c r="F211" s="20">
        <f t="shared" si="3"/>
        <v>0.3009</v>
      </c>
    </row>
    <row r="212" spans="1:6" x14ac:dyDescent="0.25">
      <c r="A212" s="1" t="s">
        <v>413</v>
      </c>
      <c r="B212" s="1" t="s">
        <v>414</v>
      </c>
      <c r="C212" s="16">
        <v>0.84599999999999997</v>
      </c>
      <c r="D212" s="23">
        <v>0.84599999999999997</v>
      </c>
      <c r="E212" s="3" t="s">
        <v>414</v>
      </c>
      <c r="F212" s="20">
        <f t="shared" si="3"/>
        <v>0.84599999999999997</v>
      </c>
    </row>
    <row r="213" spans="1:6" x14ac:dyDescent="0.25">
      <c r="A213" s="1" t="s">
        <v>415</v>
      </c>
      <c r="B213" s="1" t="s">
        <v>416</v>
      </c>
      <c r="C213" s="16">
        <v>0.85880000000000001</v>
      </c>
      <c r="D213" s="23">
        <v>0.85880000000000001</v>
      </c>
      <c r="E213" s="3" t="s">
        <v>416</v>
      </c>
      <c r="F213" s="20">
        <f t="shared" si="3"/>
        <v>0.85880000000000001</v>
      </c>
    </row>
    <row r="214" spans="1:6" x14ac:dyDescent="0.25">
      <c r="A214" s="1" t="s">
        <v>417</v>
      </c>
      <c r="B214" s="1" t="s">
        <v>418</v>
      </c>
      <c r="C214" s="16">
        <v>0.3115</v>
      </c>
      <c r="D214" s="23">
        <v>0.3115</v>
      </c>
      <c r="E214" s="3" t="s">
        <v>418</v>
      </c>
      <c r="F214" s="20">
        <f t="shared" si="3"/>
        <v>0.3115</v>
      </c>
    </row>
    <row r="215" spans="1:6" x14ac:dyDescent="0.25">
      <c r="A215" s="1" t="s">
        <v>419</v>
      </c>
      <c r="B215" s="1" t="s">
        <v>420</v>
      </c>
      <c r="C215" s="16">
        <v>0.96209999999999996</v>
      </c>
      <c r="D215" s="23">
        <v>0.96209999999999996</v>
      </c>
      <c r="E215" s="3" t="s">
        <v>420</v>
      </c>
      <c r="F215" s="20">
        <f t="shared" si="3"/>
        <v>0.96209999999999996</v>
      </c>
    </row>
    <row r="216" spans="1:6" x14ac:dyDescent="0.25">
      <c r="A216" s="1" t="s">
        <v>421</v>
      </c>
      <c r="B216" s="1" t="s">
        <v>422</v>
      </c>
      <c r="C216" s="16">
        <v>0.64749999999999996</v>
      </c>
      <c r="D216" s="23">
        <f>C216</f>
        <v>0.64749999999999996</v>
      </c>
      <c r="E216" s="3" t="s">
        <v>422</v>
      </c>
      <c r="F216" s="20">
        <f t="shared" si="3"/>
        <v>0.64749999999999996</v>
      </c>
    </row>
    <row r="217" spans="1:6" x14ac:dyDescent="0.25">
      <c r="A217" s="10" t="s">
        <v>423</v>
      </c>
      <c r="B217" s="1" t="s">
        <v>424</v>
      </c>
      <c r="C217" s="16">
        <v>0.36330000000000001</v>
      </c>
      <c r="D217" s="23">
        <v>0.36330000000000001</v>
      </c>
      <c r="E217" s="3" t="s">
        <v>424</v>
      </c>
      <c r="F217" s="20">
        <f t="shared" si="3"/>
        <v>0.36330000000000001</v>
      </c>
    </row>
    <row r="218" spans="1:6" x14ac:dyDescent="0.25">
      <c r="A218" s="1" t="s">
        <v>425</v>
      </c>
      <c r="B218" s="1" t="s">
        <v>426</v>
      </c>
      <c r="C218" s="16">
        <v>0.22800000000000001</v>
      </c>
      <c r="D218" s="23">
        <v>0.22800000000000001</v>
      </c>
      <c r="E218" s="3" t="s">
        <v>426</v>
      </c>
      <c r="F218" s="20">
        <f t="shared" si="3"/>
        <v>0.22800000000000001</v>
      </c>
    </row>
    <row r="219" spans="1:6" x14ac:dyDescent="0.25">
      <c r="A219" s="1" t="s">
        <v>427</v>
      </c>
      <c r="B219" s="1" t="s">
        <v>428</v>
      </c>
      <c r="C219" s="16">
        <v>0.30980000000000002</v>
      </c>
      <c r="D219" s="23">
        <v>0.30980000000000002</v>
      </c>
      <c r="E219" s="3" t="s">
        <v>428</v>
      </c>
      <c r="F219" s="20">
        <f t="shared" si="3"/>
        <v>0.30980000000000002</v>
      </c>
    </row>
    <row r="220" spans="1:6" x14ac:dyDescent="0.25">
      <c r="A220" s="1" t="s">
        <v>429</v>
      </c>
      <c r="B220" s="1" t="s">
        <v>430</v>
      </c>
      <c r="C220" s="16">
        <v>0.4239</v>
      </c>
      <c r="D220" s="23">
        <v>0.4239</v>
      </c>
      <c r="E220" s="3" t="s">
        <v>430</v>
      </c>
      <c r="F220" s="20">
        <f t="shared" si="3"/>
        <v>0.4239</v>
      </c>
    </row>
    <row r="221" spans="1:6" x14ac:dyDescent="0.25">
      <c r="A221" s="1" t="s">
        <v>431</v>
      </c>
      <c r="B221" s="1" t="s">
        <v>432</v>
      </c>
      <c r="C221" s="16">
        <v>0.36530000000000001</v>
      </c>
      <c r="D221" s="23">
        <v>0.36530000000000001</v>
      </c>
      <c r="E221" s="3" t="s">
        <v>432</v>
      </c>
      <c r="F221" s="20">
        <f t="shared" si="3"/>
        <v>0.36530000000000001</v>
      </c>
    </row>
    <row r="222" spans="1:6" x14ac:dyDescent="0.25">
      <c r="A222" s="1" t="s">
        <v>433</v>
      </c>
      <c r="B222" s="1" t="s">
        <v>434</v>
      </c>
      <c r="C222" s="16">
        <v>0.77329999999999999</v>
      </c>
      <c r="D222" s="23">
        <v>0.77329999999999999</v>
      </c>
      <c r="E222" s="3" t="s">
        <v>434</v>
      </c>
      <c r="F222" s="20">
        <f t="shared" si="3"/>
        <v>0.77329999999999999</v>
      </c>
    </row>
    <row r="223" spans="1:6" x14ac:dyDescent="0.25">
      <c r="A223" s="10" t="s">
        <v>435</v>
      </c>
      <c r="B223" s="1" t="s">
        <v>436</v>
      </c>
      <c r="C223" s="16">
        <v>0.70199999999999996</v>
      </c>
      <c r="D223" s="23">
        <v>0.70199999999999996</v>
      </c>
      <c r="E223" s="3" t="s">
        <v>436</v>
      </c>
      <c r="F223" s="20">
        <f t="shared" si="3"/>
        <v>0.70199999999999996</v>
      </c>
    </row>
    <row r="224" spans="1:6" x14ac:dyDescent="0.25">
      <c r="A224" s="1" t="s">
        <v>437</v>
      </c>
      <c r="B224" s="1" t="s">
        <v>438</v>
      </c>
      <c r="C224" s="16">
        <v>0.87070000000000003</v>
      </c>
      <c r="D224" s="23">
        <v>0.87070000000000003</v>
      </c>
      <c r="E224" s="3" t="s">
        <v>438</v>
      </c>
      <c r="F224" s="20">
        <f t="shared" si="3"/>
        <v>0.87070000000000003</v>
      </c>
    </row>
    <row r="225" spans="1:6" x14ac:dyDescent="0.25">
      <c r="A225" s="1" t="s">
        <v>439</v>
      </c>
      <c r="B225" s="1" t="s">
        <v>440</v>
      </c>
      <c r="C225" s="16">
        <v>0.27229999999999999</v>
      </c>
      <c r="D225" s="23">
        <f>C225</f>
        <v>0.27229999999999999</v>
      </c>
      <c r="E225" s="3" t="s">
        <v>440</v>
      </c>
      <c r="F225" s="20">
        <f t="shared" si="3"/>
        <v>0.27229999999999999</v>
      </c>
    </row>
    <row r="226" spans="1:6" x14ac:dyDescent="0.25">
      <c r="A226" s="1" t="s">
        <v>441</v>
      </c>
      <c r="B226" s="1" t="s">
        <v>442</v>
      </c>
      <c r="C226" s="16">
        <v>0.2586</v>
      </c>
      <c r="D226" s="23">
        <f>C226</f>
        <v>0.2586</v>
      </c>
      <c r="E226" s="3" t="s">
        <v>442</v>
      </c>
      <c r="F226" s="20">
        <f t="shared" si="3"/>
        <v>0.2586</v>
      </c>
    </row>
    <row r="227" spans="1:6" x14ac:dyDescent="0.25">
      <c r="A227" s="10" t="s">
        <v>443</v>
      </c>
      <c r="B227" s="1" t="s">
        <v>444</v>
      </c>
      <c r="C227" s="16">
        <v>0.50339999999999996</v>
      </c>
      <c r="D227" s="23">
        <v>0.50339999999999996</v>
      </c>
      <c r="E227" s="3" t="s">
        <v>444</v>
      </c>
      <c r="F227" s="20">
        <f t="shared" si="3"/>
        <v>0.50339999999999996</v>
      </c>
    </row>
    <row r="228" spans="1:6" x14ac:dyDescent="0.25">
      <c r="A228" s="10" t="s">
        <v>445</v>
      </c>
      <c r="B228" s="1" t="s">
        <v>446</v>
      </c>
      <c r="C228" s="16">
        <v>0.53490000000000004</v>
      </c>
      <c r="D228" s="23">
        <v>0.53490000000000004</v>
      </c>
      <c r="E228" s="3" t="s">
        <v>446</v>
      </c>
      <c r="F228" s="20">
        <f t="shared" si="3"/>
        <v>0.53490000000000004</v>
      </c>
    </row>
    <row r="229" spans="1:6" x14ac:dyDescent="0.25">
      <c r="A229" s="1" t="s">
        <v>447</v>
      </c>
      <c r="B229" s="1" t="s">
        <v>448</v>
      </c>
      <c r="C229" s="16">
        <v>0.46829999999999999</v>
      </c>
      <c r="D229" s="23">
        <f>C229</f>
        <v>0.46829999999999999</v>
      </c>
      <c r="E229" s="3" t="s">
        <v>448</v>
      </c>
      <c r="F229" s="20">
        <f t="shared" si="3"/>
        <v>0.46829999999999999</v>
      </c>
    </row>
    <row r="230" spans="1:6" x14ac:dyDescent="0.25">
      <c r="A230" s="10" t="s">
        <v>449</v>
      </c>
      <c r="B230" s="1" t="s">
        <v>450</v>
      </c>
      <c r="C230" s="16">
        <v>0.55100000000000005</v>
      </c>
      <c r="D230" s="23">
        <v>0.55100000000000005</v>
      </c>
      <c r="E230" s="3" t="s">
        <v>450</v>
      </c>
      <c r="F230" s="20">
        <f t="shared" si="3"/>
        <v>0.55100000000000005</v>
      </c>
    </row>
    <row r="231" spans="1:6" x14ac:dyDescent="0.25">
      <c r="A231" s="1" t="s">
        <v>451</v>
      </c>
      <c r="B231" s="1" t="s">
        <v>452</v>
      </c>
      <c r="C231" s="16">
        <v>0.37090000000000001</v>
      </c>
      <c r="D231" s="23">
        <v>0.37090000000000001</v>
      </c>
      <c r="E231" s="3" t="s">
        <v>452</v>
      </c>
      <c r="F231" s="20">
        <f t="shared" si="3"/>
        <v>0.37090000000000001</v>
      </c>
    </row>
    <row r="232" spans="1:6" x14ac:dyDescent="0.25">
      <c r="A232" s="1" t="s">
        <v>453</v>
      </c>
      <c r="B232" s="1" t="s">
        <v>454</v>
      </c>
      <c r="C232" s="16">
        <v>0.46939999999999998</v>
      </c>
      <c r="D232" s="23">
        <v>0.46939999999999998</v>
      </c>
      <c r="E232" s="3" t="s">
        <v>454</v>
      </c>
      <c r="F232" s="20">
        <f t="shared" si="3"/>
        <v>0.46939999999999998</v>
      </c>
    </row>
    <row r="233" spans="1:6" x14ac:dyDescent="0.25">
      <c r="A233" s="1" t="s">
        <v>455</v>
      </c>
      <c r="B233" s="1" t="s">
        <v>456</v>
      </c>
      <c r="C233" s="16">
        <v>0.49940000000000001</v>
      </c>
      <c r="D233" s="23">
        <v>0.49940000000000001</v>
      </c>
      <c r="E233" s="3" t="s">
        <v>456</v>
      </c>
      <c r="F233" s="20">
        <f t="shared" si="3"/>
        <v>0.49940000000000001</v>
      </c>
    </row>
    <row r="234" spans="1:6" x14ac:dyDescent="0.25">
      <c r="A234" s="1" t="s">
        <v>457</v>
      </c>
      <c r="B234" s="1" t="s">
        <v>458</v>
      </c>
      <c r="C234" s="16">
        <v>1.0395000000000001</v>
      </c>
      <c r="D234" s="23">
        <f>C234</f>
        <v>1.0395000000000001</v>
      </c>
      <c r="E234" s="3" t="s">
        <v>458</v>
      </c>
      <c r="F234" s="20">
        <f t="shared" si="3"/>
        <v>1.0395000000000001</v>
      </c>
    </row>
    <row r="235" spans="1:6" x14ac:dyDescent="0.25">
      <c r="A235" s="1" t="s">
        <v>459</v>
      </c>
      <c r="B235" s="1" t="s">
        <v>460</v>
      </c>
      <c r="C235" s="16">
        <v>0.54049999999999998</v>
      </c>
      <c r="D235" s="23">
        <v>0.54049999999999998</v>
      </c>
      <c r="E235" s="3" t="s">
        <v>460</v>
      </c>
      <c r="F235" s="20">
        <f t="shared" si="3"/>
        <v>0.54049999999999998</v>
      </c>
    </row>
    <row r="236" spans="1:6" x14ac:dyDescent="0.25">
      <c r="A236" s="1" t="s">
        <v>461</v>
      </c>
      <c r="B236" s="1" t="s">
        <v>462</v>
      </c>
      <c r="C236" s="16">
        <v>0.41199999999999998</v>
      </c>
      <c r="D236" s="23">
        <v>0.41199999999999998</v>
      </c>
      <c r="E236" s="3" t="s">
        <v>462</v>
      </c>
      <c r="F236" s="20">
        <f t="shared" si="3"/>
        <v>0.41199999999999998</v>
      </c>
    </row>
    <row r="237" spans="1:6" x14ac:dyDescent="0.25">
      <c r="A237" s="1" t="s">
        <v>463</v>
      </c>
      <c r="B237" s="1" t="s">
        <v>464</v>
      </c>
      <c r="C237" s="16">
        <v>0.38179999999999997</v>
      </c>
      <c r="D237" s="23">
        <v>0.38179999999999997</v>
      </c>
      <c r="E237" s="3" t="s">
        <v>464</v>
      </c>
      <c r="F237" s="20">
        <f t="shared" si="3"/>
        <v>0.38179999999999997</v>
      </c>
    </row>
    <row r="238" spans="1:6" x14ac:dyDescent="0.25">
      <c r="A238" s="1" t="s">
        <v>465</v>
      </c>
      <c r="B238" s="1" t="s">
        <v>466</v>
      </c>
      <c r="C238" s="16">
        <v>0.38179999999999997</v>
      </c>
      <c r="D238" s="23">
        <v>0.38179999999999997</v>
      </c>
      <c r="E238" s="3" t="s">
        <v>466</v>
      </c>
      <c r="F238" s="20">
        <f t="shared" si="3"/>
        <v>0.38179999999999997</v>
      </c>
    </row>
    <row r="239" spans="1:6" x14ac:dyDescent="0.25">
      <c r="A239" s="10" t="s">
        <v>467</v>
      </c>
      <c r="B239" s="1" t="s">
        <v>468</v>
      </c>
      <c r="C239" s="16">
        <v>0.34639999999999999</v>
      </c>
      <c r="D239" s="23">
        <v>0.34639999999999999</v>
      </c>
      <c r="E239" s="3" t="s">
        <v>468</v>
      </c>
      <c r="F239" s="20">
        <f t="shared" si="3"/>
        <v>0.34639999999999999</v>
      </c>
    </row>
    <row r="240" spans="1:6" x14ac:dyDescent="0.25">
      <c r="A240" s="10" t="s">
        <v>469</v>
      </c>
      <c r="B240" s="1" t="s">
        <v>470</v>
      </c>
      <c r="C240" s="16">
        <v>0.36549999999999999</v>
      </c>
      <c r="D240" s="23">
        <v>0.36549999999999999</v>
      </c>
      <c r="E240" s="3" t="s">
        <v>470</v>
      </c>
      <c r="F240" s="20">
        <f t="shared" si="3"/>
        <v>0.36549999999999999</v>
      </c>
    </row>
    <row r="241" spans="1:6" x14ac:dyDescent="0.25">
      <c r="A241" s="10" t="s">
        <v>471</v>
      </c>
      <c r="B241" s="1" t="s">
        <v>472</v>
      </c>
      <c r="C241" s="16">
        <v>0.3755</v>
      </c>
      <c r="D241" s="23">
        <v>0.3755</v>
      </c>
      <c r="E241" s="3" t="s">
        <v>472</v>
      </c>
      <c r="F241" s="20">
        <f t="shared" si="3"/>
        <v>0.3755</v>
      </c>
    </row>
    <row r="242" spans="1:6" ht="15" customHeight="1" x14ac:dyDescent="0.25">
      <c r="A242" s="10" t="s">
        <v>473</v>
      </c>
      <c r="B242" s="1" t="s">
        <v>474</v>
      </c>
      <c r="C242" s="16">
        <v>0.19850000000000001</v>
      </c>
      <c r="D242" s="23">
        <v>0.19850000000000001</v>
      </c>
      <c r="E242" s="3" t="s">
        <v>474</v>
      </c>
      <c r="F242" s="20">
        <f t="shared" si="3"/>
        <v>0.19850000000000001</v>
      </c>
    </row>
    <row r="243" spans="1:6" x14ac:dyDescent="0.25">
      <c r="A243" s="10" t="s">
        <v>475</v>
      </c>
      <c r="B243" s="1" t="s">
        <v>476</v>
      </c>
      <c r="C243" s="16">
        <v>0.71179999999999999</v>
      </c>
      <c r="D243" s="23">
        <v>0.71179999999999999</v>
      </c>
      <c r="E243" s="3" t="s">
        <v>476</v>
      </c>
      <c r="F243" s="20">
        <f t="shared" si="3"/>
        <v>0.71179999999999999</v>
      </c>
    </row>
    <row r="244" spans="1:6" x14ac:dyDescent="0.25">
      <c r="A244" s="10" t="s">
        <v>477</v>
      </c>
      <c r="B244" s="1" t="s">
        <v>478</v>
      </c>
      <c r="C244" s="16">
        <v>0.16039999999999999</v>
      </c>
      <c r="D244" s="23">
        <v>0.16039999999999999</v>
      </c>
      <c r="E244" s="3" t="s">
        <v>478</v>
      </c>
      <c r="F244" s="20">
        <f t="shared" si="3"/>
        <v>0.16039999999999999</v>
      </c>
    </row>
    <row r="245" spans="1:6" x14ac:dyDescent="0.25">
      <c r="A245" s="10" t="s">
        <v>479</v>
      </c>
      <c r="B245" s="1" t="s">
        <v>480</v>
      </c>
      <c r="C245" s="16">
        <v>0.2167</v>
      </c>
      <c r="D245" s="23">
        <v>0.2167</v>
      </c>
      <c r="E245" s="3" t="s">
        <v>480</v>
      </c>
      <c r="F245" s="20">
        <f t="shared" si="3"/>
        <v>0.2167</v>
      </c>
    </row>
    <row r="246" spans="1:6" x14ac:dyDescent="0.25">
      <c r="A246" s="10" t="s">
        <v>481</v>
      </c>
      <c r="B246" s="1" t="s">
        <v>482</v>
      </c>
      <c r="C246" s="16">
        <v>0.31680000000000003</v>
      </c>
      <c r="D246" s="23">
        <v>0.31680000000000003</v>
      </c>
      <c r="E246" s="3" t="s">
        <v>482</v>
      </c>
      <c r="F246" s="20">
        <f t="shared" si="3"/>
        <v>0.31680000000000003</v>
      </c>
    </row>
    <row r="247" spans="1:6" x14ac:dyDescent="0.25">
      <c r="A247" s="10" t="s">
        <v>483</v>
      </c>
      <c r="B247" s="1" t="s">
        <v>484</v>
      </c>
      <c r="C247" s="16">
        <v>0.3775</v>
      </c>
      <c r="D247" s="23">
        <v>0.3775</v>
      </c>
      <c r="E247" s="3" t="s">
        <v>484</v>
      </c>
      <c r="F247" s="20">
        <f t="shared" si="3"/>
        <v>0.3775</v>
      </c>
    </row>
    <row r="248" spans="1:6" x14ac:dyDescent="0.25">
      <c r="A248" s="10" t="s">
        <v>485</v>
      </c>
      <c r="B248" s="1" t="s">
        <v>486</v>
      </c>
      <c r="C248" s="16">
        <v>0.4617</v>
      </c>
      <c r="D248" s="23">
        <v>0.4617</v>
      </c>
      <c r="E248" s="3" t="s">
        <v>486</v>
      </c>
      <c r="F248" s="20">
        <f t="shared" si="3"/>
        <v>0.4617</v>
      </c>
    </row>
    <row r="249" spans="1:6" x14ac:dyDescent="0.25">
      <c r="A249" s="10" t="s">
        <v>485</v>
      </c>
      <c r="B249" s="1" t="s">
        <v>487</v>
      </c>
      <c r="C249" s="16">
        <v>0.61560000000000004</v>
      </c>
      <c r="D249" s="23">
        <v>0.61560000000000004</v>
      </c>
      <c r="E249" s="3" t="s">
        <v>487</v>
      </c>
      <c r="F249" s="20">
        <f t="shared" si="3"/>
        <v>0.61560000000000004</v>
      </c>
    </row>
    <row r="250" spans="1:6" x14ac:dyDescent="0.25">
      <c r="A250" s="10" t="s">
        <v>485</v>
      </c>
      <c r="B250" s="1" t="s">
        <v>488</v>
      </c>
      <c r="C250" s="16">
        <v>0.15390000000000001</v>
      </c>
      <c r="D250" s="23">
        <v>0.15390000000000001</v>
      </c>
      <c r="E250" s="3" t="s">
        <v>488</v>
      </c>
      <c r="F250" s="20">
        <f t="shared" si="3"/>
        <v>0.15390000000000001</v>
      </c>
    </row>
    <row r="251" spans="1:6" x14ac:dyDescent="0.25">
      <c r="A251" s="10" t="s">
        <v>489</v>
      </c>
      <c r="B251" s="1" t="s">
        <v>397</v>
      </c>
      <c r="C251" s="16">
        <v>0.48170000000000002</v>
      </c>
      <c r="D251" s="23">
        <v>0.48170000000000002</v>
      </c>
      <c r="E251" s="3" t="s">
        <v>397</v>
      </c>
      <c r="F251" s="20">
        <f t="shared" si="3"/>
        <v>0.48170000000000002</v>
      </c>
    </row>
    <row r="252" spans="1:6" x14ac:dyDescent="0.25">
      <c r="A252" s="1" t="s">
        <v>490</v>
      </c>
      <c r="B252" s="1" t="s">
        <v>491</v>
      </c>
      <c r="C252" s="16">
        <v>0.2087</v>
      </c>
      <c r="D252" s="23">
        <v>0.2087</v>
      </c>
      <c r="E252" s="3" t="s">
        <v>491</v>
      </c>
      <c r="F252" s="20">
        <f t="shared" si="3"/>
        <v>0.2087</v>
      </c>
    </row>
    <row r="253" spans="1:6" x14ac:dyDescent="0.25">
      <c r="A253" s="1" t="s">
        <v>492</v>
      </c>
      <c r="B253" s="1" t="s">
        <v>493</v>
      </c>
      <c r="C253" s="16">
        <v>0.1888</v>
      </c>
      <c r="D253" s="23">
        <v>0.1888</v>
      </c>
      <c r="E253" s="3" t="s">
        <v>493</v>
      </c>
      <c r="F253" s="20">
        <f t="shared" si="3"/>
        <v>0.1888</v>
      </c>
    </row>
    <row r="254" spans="1:6" x14ac:dyDescent="0.25">
      <c r="A254" s="1" t="s">
        <v>492</v>
      </c>
      <c r="B254" s="2" t="s">
        <v>494</v>
      </c>
      <c r="C254" s="16">
        <v>0.1888</v>
      </c>
      <c r="D254" s="23">
        <v>0.1888</v>
      </c>
      <c r="E254" s="6" t="s">
        <v>494</v>
      </c>
      <c r="F254" s="20">
        <f t="shared" si="3"/>
        <v>0.1888</v>
      </c>
    </row>
    <row r="255" spans="1:6" x14ac:dyDescent="0.25">
      <c r="A255" s="10" t="s">
        <v>495</v>
      </c>
      <c r="B255" s="1" t="s">
        <v>410</v>
      </c>
      <c r="C255" s="16">
        <v>0.31669999999999998</v>
      </c>
      <c r="D255" s="23">
        <v>0.31669999999999998</v>
      </c>
      <c r="E255" s="3" t="s">
        <v>410</v>
      </c>
      <c r="F255" s="20">
        <f t="shared" si="3"/>
        <v>0.31669999999999998</v>
      </c>
    </row>
    <row r="256" spans="1:6" x14ac:dyDescent="0.25">
      <c r="A256" s="1" t="s">
        <v>496</v>
      </c>
      <c r="B256" s="1" t="s">
        <v>497</v>
      </c>
      <c r="C256" s="16">
        <v>0.30780000000000002</v>
      </c>
      <c r="D256" s="23">
        <v>0.30780000000000002</v>
      </c>
      <c r="E256" s="3" t="s">
        <v>497</v>
      </c>
      <c r="F256" s="20">
        <f t="shared" si="3"/>
        <v>0.30780000000000002</v>
      </c>
    </row>
    <row r="257" spans="1:6" x14ac:dyDescent="0.25">
      <c r="A257" s="1" t="s">
        <v>498</v>
      </c>
      <c r="B257" s="22" t="s">
        <v>499</v>
      </c>
      <c r="C257" s="16">
        <v>0.25840000000000002</v>
      </c>
      <c r="D257" s="23">
        <v>0.25840000000000002</v>
      </c>
      <c r="E257" s="7" t="s">
        <v>499</v>
      </c>
      <c r="F257" s="20">
        <f t="shared" si="3"/>
        <v>0.25840000000000002</v>
      </c>
    </row>
    <row r="258" spans="1:6" x14ac:dyDescent="0.25">
      <c r="A258" s="1" t="s">
        <v>500</v>
      </c>
      <c r="B258" s="27" t="s">
        <v>501</v>
      </c>
      <c r="C258" s="16">
        <v>0.15390000000000001</v>
      </c>
      <c r="D258" s="23">
        <f>C258</f>
        <v>0.15390000000000001</v>
      </c>
      <c r="E258" s="3" t="s">
        <v>501</v>
      </c>
      <c r="F258" s="20">
        <f t="shared" ref="F258:F294" si="4">D258</f>
        <v>0.15390000000000001</v>
      </c>
    </row>
    <row r="259" spans="1:6" x14ac:dyDescent="0.25">
      <c r="A259" s="1" t="s">
        <v>502</v>
      </c>
      <c r="B259" s="1" t="s">
        <v>503</v>
      </c>
      <c r="C259" s="16">
        <v>0.15390000000000001</v>
      </c>
      <c r="D259" s="23">
        <v>0.15390000000000001</v>
      </c>
      <c r="E259" s="3" t="s">
        <v>503</v>
      </c>
      <c r="F259" s="20">
        <f t="shared" si="4"/>
        <v>0.15390000000000001</v>
      </c>
    </row>
    <row r="260" spans="1:6" x14ac:dyDescent="0.25">
      <c r="A260" s="1" t="s">
        <v>504</v>
      </c>
      <c r="B260" s="27" t="s">
        <v>505</v>
      </c>
      <c r="C260" s="16">
        <v>0.33500000000000002</v>
      </c>
      <c r="D260" s="23">
        <f>C260</f>
        <v>0.33500000000000002</v>
      </c>
      <c r="E260" s="3" t="s">
        <v>505</v>
      </c>
      <c r="F260" s="20">
        <f t="shared" si="4"/>
        <v>0.33500000000000002</v>
      </c>
    </row>
    <row r="261" spans="1:6" x14ac:dyDescent="0.25">
      <c r="A261" s="1" t="s">
        <v>506</v>
      </c>
      <c r="B261" s="22" t="s">
        <v>507</v>
      </c>
      <c r="C261" s="16">
        <v>0.30780000000000002</v>
      </c>
      <c r="D261" s="23">
        <v>0.30780000000000002</v>
      </c>
      <c r="E261" s="7" t="s">
        <v>507</v>
      </c>
      <c r="F261" s="20">
        <f t="shared" si="4"/>
        <v>0.30780000000000002</v>
      </c>
    </row>
    <row r="262" spans="1:6" x14ac:dyDescent="0.25">
      <c r="A262" s="1" t="s">
        <v>508</v>
      </c>
      <c r="B262" s="1" t="s">
        <v>509</v>
      </c>
      <c r="C262" s="16">
        <v>0.15390000000000001</v>
      </c>
      <c r="D262" s="16">
        <v>0.15390000000000001</v>
      </c>
      <c r="E262" s="1" t="s">
        <v>509</v>
      </c>
      <c r="F262" s="20">
        <f t="shared" si="4"/>
        <v>0.15390000000000001</v>
      </c>
    </row>
    <row r="263" spans="1:6" x14ac:dyDescent="0.25">
      <c r="A263" s="10" t="s">
        <v>510</v>
      </c>
      <c r="B263" s="1" t="s">
        <v>263</v>
      </c>
      <c r="C263" s="16">
        <v>0.18440000000000001</v>
      </c>
      <c r="D263" s="23">
        <v>0.18440000000000001</v>
      </c>
      <c r="E263" s="3" t="s">
        <v>263</v>
      </c>
      <c r="F263" s="20">
        <f t="shared" si="4"/>
        <v>0.18440000000000001</v>
      </c>
    </row>
    <row r="264" spans="1:6" ht="14.25" customHeight="1" x14ac:dyDescent="0.25">
      <c r="A264" s="10" t="s">
        <v>511</v>
      </c>
      <c r="B264" s="1" t="s">
        <v>512</v>
      </c>
      <c r="C264" s="16">
        <v>0.126</v>
      </c>
      <c r="D264" s="23">
        <v>0.126</v>
      </c>
      <c r="E264" s="3" t="s">
        <v>512</v>
      </c>
      <c r="F264" s="20">
        <f t="shared" si="4"/>
        <v>0.126</v>
      </c>
    </row>
    <row r="265" spans="1:6" ht="15" customHeight="1" x14ac:dyDescent="0.25">
      <c r="A265" s="10" t="s">
        <v>513</v>
      </c>
      <c r="B265" s="1" t="s">
        <v>514</v>
      </c>
      <c r="C265" s="16">
        <v>0.18290000000000001</v>
      </c>
      <c r="D265" s="23">
        <v>0.18290000000000001</v>
      </c>
      <c r="E265" s="3" t="s">
        <v>514</v>
      </c>
      <c r="F265" s="20">
        <f t="shared" si="4"/>
        <v>0.18290000000000001</v>
      </c>
    </row>
    <row r="266" spans="1:6" x14ac:dyDescent="0.25">
      <c r="A266" s="1" t="s">
        <v>515</v>
      </c>
      <c r="B266" s="1" t="s">
        <v>516</v>
      </c>
      <c r="C266" s="16">
        <v>0.43390000000000001</v>
      </c>
      <c r="D266" s="23">
        <v>0.43390000000000001</v>
      </c>
      <c r="E266" s="3" t="s">
        <v>516</v>
      </c>
      <c r="F266" s="20">
        <f t="shared" si="4"/>
        <v>0.43390000000000001</v>
      </c>
    </row>
    <row r="267" spans="1:6" x14ac:dyDescent="0.25">
      <c r="A267" s="10" t="s">
        <v>517</v>
      </c>
      <c r="B267" s="1" t="s">
        <v>518</v>
      </c>
      <c r="C267" s="16">
        <v>0.31790000000000002</v>
      </c>
      <c r="D267" s="23">
        <v>0.31790000000000002</v>
      </c>
      <c r="E267" s="3" t="s">
        <v>518</v>
      </c>
      <c r="F267" s="20">
        <f t="shared" si="4"/>
        <v>0.31790000000000002</v>
      </c>
    </row>
    <row r="268" spans="1:6" x14ac:dyDescent="0.25">
      <c r="A268" s="1" t="s">
        <v>519</v>
      </c>
      <c r="B268" s="1" t="s">
        <v>520</v>
      </c>
      <c r="C268" s="16">
        <v>0.31790000000000002</v>
      </c>
      <c r="D268" s="23">
        <v>0.31790000000000002</v>
      </c>
      <c r="E268" s="3" t="s">
        <v>520</v>
      </c>
      <c r="F268" s="20">
        <f t="shared" si="4"/>
        <v>0.31790000000000002</v>
      </c>
    </row>
    <row r="269" spans="1:6" x14ac:dyDescent="0.25">
      <c r="A269" s="1" t="s">
        <v>521</v>
      </c>
      <c r="B269" s="1" t="s">
        <v>522</v>
      </c>
      <c r="C269" s="16">
        <v>0.38179999999999997</v>
      </c>
      <c r="D269" s="23">
        <v>0.38179999999999997</v>
      </c>
      <c r="E269" s="3" t="s">
        <v>522</v>
      </c>
      <c r="F269" s="20">
        <f t="shared" si="4"/>
        <v>0.38179999999999997</v>
      </c>
    </row>
    <row r="270" spans="1:6" x14ac:dyDescent="0.25">
      <c r="A270" s="1" t="s">
        <v>523</v>
      </c>
      <c r="B270" s="1" t="s">
        <v>524</v>
      </c>
      <c r="C270" s="16">
        <v>0.38179999999999997</v>
      </c>
      <c r="D270" s="23">
        <v>0.38179999999999997</v>
      </c>
      <c r="E270" s="3" t="s">
        <v>524</v>
      </c>
      <c r="F270" s="20">
        <f t="shared" si="4"/>
        <v>0.38179999999999997</v>
      </c>
    </row>
    <row r="271" spans="1:6" x14ac:dyDescent="0.25">
      <c r="A271" s="1" t="s">
        <v>525</v>
      </c>
      <c r="B271" s="1" t="s">
        <v>526</v>
      </c>
      <c r="C271" s="16">
        <v>0.47439999999999999</v>
      </c>
      <c r="D271" s="23">
        <v>0.47439999999999999</v>
      </c>
      <c r="E271" s="3" t="s">
        <v>526</v>
      </c>
      <c r="F271" s="20">
        <f t="shared" si="4"/>
        <v>0.47439999999999999</v>
      </c>
    </row>
    <row r="272" spans="1:6" x14ac:dyDescent="0.25">
      <c r="A272" s="1" t="s">
        <v>527</v>
      </c>
      <c r="B272" s="1" t="s">
        <v>528</v>
      </c>
      <c r="C272" s="16">
        <v>0.41520000000000001</v>
      </c>
      <c r="D272" s="23">
        <v>0.41520000000000001</v>
      </c>
      <c r="E272" s="3" t="s">
        <v>528</v>
      </c>
      <c r="F272" s="20">
        <f t="shared" si="4"/>
        <v>0.41520000000000001</v>
      </c>
    </row>
    <row r="273" spans="1:6" x14ac:dyDescent="0.25">
      <c r="A273" s="1" t="s">
        <v>529</v>
      </c>
      <c r="B273" s="1" t="s">
        <v>530</v>
      </c>
      <c r="C273" s="16">
        <v>0.73560000000000003</v>
      </c>
      <c r="D273" s="23">
        <v>0.73560000000000003</v>
      </c>
      <c r="E273" s="3" t="s">
        <v>530</v>
      </c>
      <c r="F273" s="20">
        <f t="shared" si="4"/>
        <v>0.73560000000000003</v>
      </c>
    </row>
    <row r="274" spans="1:6" x14ac:dyDescent="0.25">
      <c r="A274" s="1" t="s">
        <v>531</v>
      </c>
      <c r="B274" s="1" t="s">
        <v>532</v>
      </c>
      <c r="C274" s="16">
        <v>0.42</v>
      </c>
      <c r="D274" s="23">
        <v>0.42</v>
      </c>
      <c r="E274" s="3" t="s">
        <v>532</v>
      </c>
      <c r="F274" s="20">
        <f t="shared" si="4"/>
        <v>0.42</v>
      </c>
    </row>
    <row r="275" spans="1:6" x14ac:dyDescent="0.25">
      <c r="A275" s="1" t="s">
        <v>533</v>
      </c>
      <c r="B275" s="1" t="s">
        <v>534</v>
      </c>
      <c r="C275" s="16">
        <v>0.76780000000000004</v>
      </c>
      <c r="D275" s="23">
        <v>0.76780000000000004</v>
      </c>
      <c r="E275" s="3" t="s">
        <v>534</v>
      </c>
      <c r="F275" s="20">
        <f t="shared" si="4"/>
        <v>0.76780000000000004</v>
      </c>
    </row>
    <row r="276" spans="1:6" x14ac:dyDescent="0.25">
      <c r="A276" s="1" t="s">
        <v>535</v>
      </c>
      <c r="B276" s="1" t="s">
        <v>536</v>
      </c>
      <c r="C276" s="16">
        <v>0.37859999999999999</v>
      </c>
      <c r="D276" s="23">
        <v>0.37859999999999999</v>
      </c>
      <c r="E276" s="3" t="s">
        <v>536</v>
      </c>
      <c r="F276" s="20">
        <f t="shared" si="4"/>
        <v>0.37859999999999999</v>
      </c>
    </row>
    <row r="277" spans="1:6" x14ac:dyDescent="0.25">
      <c r="A277" s="1" t="s">
        <v>537</v>
      </c>
      <c r="B277" s="1" t="s">
        <v>538</v>
      </c>
      <c r="C277" s="16">
        <v>0.5363</v>
      </c>
      <c r="D277" s="23">
        <v>0.5363</v>
      </c>
      <c r="E277" s="3" t="s">
        <v>538</v>
      </c>
      <c r="F277" s="20">
        <f t="shared" si="4"/>
        <v>0.5363</v>
      </c>
    </row>
    <row r="278" spans="1:6" x14ac:dyDescent="0.25">
      <c r="A278" s="1" t="s">
        <v>539</v>
      </c>
      <c r="B278" s="1" t="s">
        <v>540</v>
      </c>
      <c r="C278" s="16">
        <v>0.14660000000000001</v>
      </c>
      <c r="D278" s="23">
        <v>0.14660000000000001</v>
      </c>
      <c r="E278" s="3" t="s">
        <v>540</v>
      </c>
      <c r="F278" s="20">
        <f t="shared" si="4"/>
        <v>0.14660000000000001</v>
      </c>
    </row>
    <row r="279" spans="1:6" x14ac:dyDescent="0.25">
      <c r="A279" s="1" t="s">
        <v>541</v>
      </c>
      <c r="B279" s="1" t="s">
        <v>542</v>
      </c>
      <c r="C279" s="16">
        <v>0.40870000000000001</v>
      </c>
      <c r="D279" s="16">
        <v>0.40870000000000001</v>
      </c>
      <c r="E279" s="3" t="s">
        <v>542</v>
      </c>
      <c r="F279" s="20">
        <f t="shared" si="4"/>
        <v>0.40870000000000001</v>
      </c>
    </row>
    <row r="280" spans="1:6" x14ac:dyDescent="0.25">
      <c r="A280" s="1" t="s">
        <v>543</v>
      </c>
      <c r="B280" s="1" t="s">
        <v>544</v>
      </c>
      <c r="C280" s="16">
        <v>0.40870000000000001</v>
      </c>
      <c r="D280" s="16">
        <v>0.40870000000000001</v>
      </c>
      <c r="E280" s="3" t="s">
        <v>544</v>
      </c>
      <c r="F280" s="20">
        <f t="shared" si="4"/>
        <v>0.40870000000000001</v>
      </c>
    </row>
    <row r="281" spans="1:6" x14ac:dyDescent="0.25">
      <c r="A281" s="1" t="s">
        <v>545</v>
      </c>
      <c r="B281" s="1" t="s">
        <v>546</v>
      </c>
      <c r="C281" s="16">
        <v>0.21379999999999999</v>
      </c>
      <c r="D281" s="16">
        <v>0.21379999999999999</v>
      </c>
      <c r="E281" s="3" t="s">
        <v>546</v>
      </c>
      <c r="F281" s="20">
        <f t="shared" si="4"/>
        <v>0.21379999999999999</v>
      </c>
    </row>
    <row r="282" spans="1:6" x14ac:dyDescent="0.25">
      <c r="A282" s="1" t="s">
        <v>547</v>
      </c>
      <c r="B282" s="1" t="s">
        <v>548</v>
      </c>
      <c r="C282" s="16">
        <v>0.30780000000000002</v>
      </c>
      <c r="D282" s="16">
        <v>0.30780000000000002</v>
      </c>
      <c r="E282" s="3" t="s">
        <v>548</v>
      </c>
      <c r="F282" s="20">
        <f t="shared" si="4"/>
        <v>0.30780000000000002</v>
      </c>
    </row>
    <row r="283" spans="1:6" x14ac:dyDescent="0.25">
      <c r="A283" s="1" t="s">
        <v>549</v>
      </c>
      <c r="B283" s="1" t="s">
        <v>550</v>
      </c>
      <c r="C283" s="16">
        <v>0.54910000000000003</v>
      </c>
      <c r="D283" s="16">
        <v>0.54910000000000003</v>
      </c>
      <c r="E283" s="3" t="s">
        <v>550</v>
      </c>
      <c r="F283" s="20">
        <f t="shared" si="4"/>
        <v>0.54910000000000003</v>
      </c>
    </row>
    <row r="284" spans="1:6" x14ac:dyDescent="0.25">
      <c r="A284" s="1" t="s">
        <v>551</v>
      </c>
      <c r="B284" s="1" t="s">
        <v>552</v>
      </c>
      <c r="C284" s="16">
        <v>0.17480000000000001</v>
      </c>
      <c r="D284" s="16">
        <v>0.17480000000000001</v>
      </c>
      <c r="E284" s="3" t="s">
        <v>552</v>
      </c>
      <c r="F284" s="20">
        <f t="shared" si="4"/>
        <v>0.17480000000000001</v>
      </c>
    </row>
    <row r="285" spans="1:6" x14ac:dyDescent="0.25">
      <c r="A285" s="1" t="s">
        <v>553</v>
      </c>
      <c r="B285" s="1" t="s">
        <v>554</v>
      </c>
      <c r="C285" s="16">
        <v>0.60089999999999999</v>
      </c>
      <c r="D285" s="16">
        <v>0.60089999999999999</v>
      </c>
      <c r="E285" s="3" t="s">
        <v>554</v>
      </c>
      <c r="F285" s="20">
        <f t="shared" si="4"/>
        <v>0.60089999999999999</v>
      </c>
    </row>
    <row r="286" spans="1:6" x14ac:dyDescent="0.25">
      <c r="A286" s="1" t="s">
        <v>555</v>
      </c>
      <c r="B286" s="1" t="s">
        <v>556</v>
      </c>
      <c r="C286" s="16">
        <v>0.48470000000000002</v>
      </c>
      <c r="D286" s="16">
        <v>0.48470000000000002</v>
      </c>
      <c r="E286" s="3" t="s">
        <v>556</v>
      </c>
      <c r="F286" s="20">
        <f t="shared" si="4"/>
        <v>0.48470000000000002</v>
      </c>
    </row>
    <row r="287" spans="1:6" x14ac:dyDescent="0.25">
      <c r="A287" s="1" t="s">
        <v>557</v>
      </c>
      <c r="B287" s="1" t="s">
        <v>558</v>
      </c>
      <c r="C287" s="16">
        <v>0.48470000000000002</v>
      </c>
      <c r="D287" s="16">
        <v>0.48470000000000002</v>
      </c>
      <c r="E287" s="3" t="s">
        <v>558</v>
      </c>
      <c r="F287" s="20">
        <f t="shared" si="4"/>
        <v>0.48470000000000002</v>
      </c>
    </row>
    <row r="288" spans="1:6" x14ac:dyDescent="0.25">
      <c r="A288" s="1" t="s">
        <v>559</v>
      </c>
      <c r="B288" s="1" t="s">
        <v>560</v>
      </c>
      <c r="C288" s="16">
        <v>0.58730000000000004</v>
      </c>
      <c r="D288" s="16">
        <v>0.58730000000000004</v>
      </c>
      <c r="E288" s="3" t="s">
        <v>560</v>
      </c>
      <c r="F288" s="20">
        <f t="shared" si="4"/>
        <v>0.58730000000000004</v>
      </c>
    </row>
    <row r="289" spans="1:6" x14ac:dyDescent="0.25">
      <c r="A289" s="1" t="s">
        <v>561</v>
      </c>
      <c r="B289" s="1" t="s">
        <v>562</v>
      </c>
      <c r="C289" s="16">
        <v>0.37940000000000002</v>
      </c>
      <c r="D289" s="16">
        <v>0.37940000000000002</v>
      </c>
      <c r="E289" s="3" t="s">
        <v>562</v>
      </c>
      <c r="F289" s="20">
        <f t="shared" si="4"/>
        <v>0.37940000000000002</v>
      </c>
    </row>
    <row r="290" spans="1:6" x14ac:dyDescent="0.25">
      <c r="A290" s="1" t="s">
        <v>563</v>
      </c>
      <c r="B290" s="1" t="s">
        <v>564</v>
      </c>
      <c r="C290" s="16">
        <v>0.30780000000000002</v>
      </c>
      <c r="D290" s="16">
        <v>0.30780000000000002</v>
      </c>
      <c r="E290" s="3" t="s">
        <v>564</v>
      </c>
      <c r="F290" s="20">
        <f t="shared" si="4"/>
        <v>0.30780000000000002</v>
      </c>
    </row>
    <row r="291" spans="1:6" x14ac:dyDescent="0.25">
      <c r="A291" s="1">
        <v>7</v>
      </c>
      <c r="B291" s="1" t="s">
        <v>565</v>
      </c>
      <c r="C291" s="16">
        <v>0.3286</v>
      </c>
      <c r="D291" s="16">
        <v>0.3286</v>
      </c>
      <c r="E291" s="3" t="s">
        <v>565</v>
      </c>
      <c r="F291" s="20">
        <f t="shared" si="4"/>
        <v>0.3286</v>
      </c>
    </row>
    <row r="292" spans="1:6" x14ac:dyDescent="0.25">
      <c r="A292" s="1" t="s">
        <v>566</v>
      </c>
      <c r="B292" s="1" t="s">
        <v>567</v>
      </c>
      <c r="C292" s="16">
        <v>0.39839999999999998</v>
      </c>
      <c r="D292" s="16">
        <v>0.39839999999999998</v>
      </c>
      <c r="E292" s="3" t="s">
        <v>567</v>
      </c>
      <c r="F292" s="20">
        <f t="shared" si="4"/>
        <v>0.39839999999999998</v>
      </c>
    </row>
    <row r="293" spans="1:6" x14ac:dyDescent="0.25">
      <c r="A293" s="1" t="s">
        <v>568</v>
      </c>
      <c r="B293" s="1" t="s">
        <v>569</v>
      </c>
      <c r="C293" s="16">
        <v>0.39839999999999998</v>
      </c>
      <c r="D293" s="16">
        <v>0.39839999999999998</v>
      </c>
      <c r="E293" s="3" t="s">
        <v>569</v>
      </c>
      <c r="F293" s="20">
        <f t="shared" si="4"/>
        <v>0.39839999999999998</v>
      </c>
    </row>
    <row r="294" spans="1:6" x14ac:dyDescent="0.25">
      <c r="A294" s="1" t="s">
        <v>570</v>
      </c>
      <c r="B294" s="1" t="s">
        <v>571</v>
      </c>
      <c r="C294" s="16">
        <v>0.26400000000000001</v>
      </c>
      <c r="D294" s="16">
        <v>0.26400000000000001</v>
      </c>
      <c r="E294" s="3" t="s">
        <v>571</v>
      </c>
      <c r="F294" s="20">
        <f t="shared" si="4"/>
        <v>0.26400000000000001</v>
      </c>
    </row>
    <row r="295" spans="1:6" x14ac:dyDescent="0.25">
      <c r="A295" s="1" t="s">
        <v>619</v>
      </c>
      <c r="B295" s="1" t="s">
        <v>623</v>
      </c>
      <c r="C295" s="16">
        <v>0.35189999999999999</v>
      </c>
      <c r="D295" s="16">
        <f>C295</f>
        <v>0.35189999999999999</v>
      </c>
      <c r="E295" s="3" t="s">
        <v>623</v>
      </c>
      <c r="F295" s="20">
        <f t="shared" ref="F295:F300" si="5">D295</f>
        <v>0.35189999999999999</v>
      </c>
    </row>
    <row r="296" spans="1:6" x14ac:dyDescent="0.25">
      <c r="A296" s="1" t="s">
        <v>620</v>
      </c>
      <c r="B296" s="1" t="s">
        <v>624</v>
      </c>
      <c r="C296" s="16">
        <v>0.42230000000000001</v>
      </c>
      <c r="D296" s="16">
        <f>C296</f>
        <v>0.42230000000000001</v>
      </c>
      <c r="E296" s="3" t="s">
        <v>624</v>
      </c>
      <c r="F296" s="20">
        <f t="shared" si="5"/>
        <v>0.42230000000000001</v>
      </c>
    </row>
    <row r="297" spans="1:6" x14ac:dyDescent="0.25">
      <c r="A297" s="1" t="s">
        <v>621</v>
      </c>
      <c r="B297" s="1" t="s">
        <v>625</v>
      </c>
      <c r="C297" s="16">
        <v>0.42230000000000001</v>
      </c>
      <c r="D297" s="16">
        <f>C297</f>
        <v>0.42230000000000001</v>
      </c>
      <c r="E297" s="3" t="s">
        <v>625</v>
      </c>
      <c r="F297" s="20">
        <f t="shared" si="5"/>
        <v>0.42230000000000001</v>
      </c>
    </row>
    <row r="298" spans="1:6" x14ac:dyDescent="0.25">
      <c r="A298" s="1" t="s">
        <v>622</v>
      </c>
      <c r="B298" s="1" t="s">
        <v>626</v>
      </c>
      <c r="C298" s="16">
        <v>0.79659999999999997</v>
      </c>
      <c r="D298" s="16">
        <f>C298</f>
        <v>0.79659999999999997</v>
      </c>
      <c r="E298" s="3" t="s">
        <v>626</v>
      </c>
      <c r="F298" s="20">
        <f t="shared" si="5"/>
        <v>0.79659999999999997</v>
      </c>
    </row>
    <row r="299" spans="1:6" x14ac:dyDescent="0.25">
      <c r="A299" s="1" t="s">
        <v>627</v>
      </c>
      <c r="B299" s="1" t="s">
        <v>629</v>
      </c>
      <c r="C299" s="16">
        <v>0.70499999999999996</v>
      </c>
      <c r="D299" s="16">
        <f>C299</f>
        <v>0.70499999999999996</v>
      </c>
      <c r="E299" s="3" t="s">
        <v>629</v>
      </c>
      <c r="F299" s="20">
        <f t="shared" si="5"/>
        <v>0.70499999999999996</v>
      </c>
    </row>
    <row r="300" spans="1:6" x14ac:dyDescent="0.25">
      <c r="A300" s="1" t="s">
        <v>628</v>
      </c>
      <c r="B300" s="1" t="s">
        <v>630</v>
      </c>
      <c r="C300" s="16">
        <v>0.76990000000000003</v>
      </c>
      <c r="D300" s="16">
        <f t="shared" ref="D300:D311" si="6">C300</f>
        <v>0.76990000000000003</v>
      </c>
      <c r="E300" s="3" t="s">
        <v>630</v>
      </c>
      <c r="F300" s="20">
        <f t="shared" si="5"/>
        <v>0.76990000000000003</v>
      </c>
    </row>
    <row r="301" spans="1:6" x14ac:dyDescent="0.25">
      <c r="A301" s="1" t="s">
        <v>631</v>
      </c>
      <c r="B301" s="1" t="s">
        <v>634</v>
      </c>
      <c r="C301" s="16">
        <v>0.49769999999999998</v>
      </c>
      <c r="D301" s="16">
        <f t="shared" si="6"/>
        <v>0.49769999999999998</v>
      </c>
      <c r="E301" s="3" t="s">
        <v>634</v>
      </c>
      <c r="F301" s="20">
        <f t="shared" ref="F301:F313" si="7">D301</f>
        <v>0.49769999999999998</v>
      </c>
    </row>
    <row r="302" spans="1:6" x14ac:dyDescent="0.25">
      <c r="A302" s="1" t="s">
        <v>632</v>
      </c>
      <c r="B302" s="1" t="s">
        <v>635</v>
      </c>
      <c r="C302" s="16">
        <v>0.53029999999999999</v>
      </c>
      <c r="D302" s="16">
        <f t="shared" si="6"/>
        <v>0.53029999999999999</v>
      </c>
      <c r="E302" s="3" t="s">
        <v>635</v>
      </c>
      <c r="F302" s="20">
        <f t="shared" si="7"/>
        <v>0.53029999999999999</v>
      </c>
    </row>
    <row r="303" spans="1:6" x14ac:dyDescent="0.25">
      <c r="A303" s="1" t="s">
        <v>633</v>
      </c>
      <c r="B303" s="1" t="s">
        <v>636</v>
      </c>
      <c r="C303" s="16">
        <v>0.53029999999999999</v>
      </c>
      <c r="D303" s="16">
        <f t="shared" si="6"/>
        <v>0.53029999999999999</v>
      </c>
      <c r="E303" s="3" t="s">
        <v>636</v>
      </c>
      <c r="F303" s="20">
        <f t="shared" si="7"/>
        <v>0.53029999999999999</v>
      </c>
    </row>
    <row r="304" spans="1:6" x14ac:dyDescent="0.25">
      <c r="A304" s="1"/>
      <c r="B304" s="1"/>
      <c r="C304" s="16"/>
      <c r="D304" s="16"/>
      <c r="E304" s="1"/>
      <c r="F304" s="20"/>
    </row>
    <row r="305" spans="1:6" x14ac:dyDescent="0.25">
      <c r="A305" s="1"/>
      <c r="B305" s="1"/>
      <c r="C305" s="16"/>
      <c r="D305" s="16"/>
      <c r="E305" s="1"/>
      <c r="F305" s="20"/>
    </row>
    <row r="306" spans="1:6" x14ac:dyDescent="0.25">
      <c r="A306" s="1"/>
      <c r="B306" s="1"/>
      <c r="C306" s="16"/>
      <c r="D306" s="16"/>
      <c r="E306" s="1"/>
      <c r="F306" s="20"/>
    </row>
    <row r="307" spans="1:6" x14ac:dyDescent="0.25">
      <c r="A307" s="1"/>
      <c r="B307" s="1"/>
      <c r="C307" s="16"/>
      <c r="D307" s="16"/>
      <c r="E307" s="1"/>
      <c r="F307" s="20"/>
    </row>
    <row r="308" spans="1:6" x14ac:dyDescent="0.25">
      <c r="A308" s="1"/>
      <c r="B308" s="1"/>
      <c r="C308" s="16"/>
      <c r="D308" s="16"/>
      <c r="E308" s="1"/>
      <c r="F308" s="20"/>
    </row>
    <row r="309" spans="1:6" x14ac:dyDescent="0.25">
      <c r="A309" s="1"/>
      <c r="B309" s="1"/>
      <c r="C309" s="16"/>
      <c r="D309" s="16"/>
      <c r="E309" s="1"/>
      <c r="F309" s="20"/>
    </row>
    <row r="310" spans="1:6" x14ac:dyDescent="0.25">
      <c r="A310" s="1"/>
      <c r="B310" s="1"/>
      <c r="C310" s="16"/>
      <c r="D310" s="16"/>
      <c r="E310" s="1"/>
      <c r="F310" s="20"/>
    </row>
    <row r="311" spans="1:6" x14ac:dyDescent="0.25">
      <c r="A311" s="1"/>
      <c r="B311" s="1"/>
      <c r="C311" s="16"/>
      <c r="D311" s="16"/>
      <c r="E311" s="1"/>
      <c r="F311" s="20"/>
    </row>
    <row r="312" spans="1:6" x14ac:dyDescent="0.25">
      <c r="A312" s="1"/>
      <c r="B312" s="1"/>
      <c r="C312" s="16"/>
      <c r="D312" s="16"/>
      <c r="E312" s="1"/>
      <c r="F312" s="20"/>
    </row>
    <row r="313" spans="1:6" x14ac:dyDescent="0.25">
      <c r="A313" s="1"/>
      <c r="B313" s="1"/>
      <c r="C313" s="16"/>
      <c r="D313" s="16"/>
      <c r="E313" s="1"/>
      <c r="F313" s="20"/>
    </row>
    <row r="314" spans="1:6" x14ac:dyDescent="0.25">
      <c r="A314" s="1"/>
      <c r="B314" s="1"/>
      <c r="C314" s="16"/>
      <c r="D314" s="16"/>
      <c r="E314" s="1"/>
      <c r="F314" s="20"/>
    </row>
    <row r="315" spans="1:6" x14ac:dyDescent="0.25">
      <c r="A315" s="1"/>
      <c r="B315" s="1"/>
      <c r="C315" s="16"/>
      <c r="D315" s="16"/>
      <c r="E315" s="1"/>
      <c r="F315" s="20"/>
    </row>
    <row r="316" spans="1:6" x14ac:dyDescent="0.25">
      <c r="A316" s="1"/>
      <c r="B316" s="1"/>
      <c r="C316" s="16"/>
      <c r="D316" s="16"/>
      <c r="E316" s="1"/>
      <c r="F316" s="20"/>
    </row>
    <row r="317" spans="1:6" x14ac:dyDescent="0.25">
      <c r="A317" s="1"/>
      <c r="B317" s="1"/>
      <c r="C317" s="16"/>
      <c r="D317" s="16"/>
      <c r="E317" s="1"/>
      <c r="F317" s="20"/>
    </row>
    <row r="318" spans="1:6" x14ac:dyDescent="0.25">
      <c r="A318" s="1"/>
      <c r="B318" s="1"/>
      <c r="C318" s="16"/>
      <c r="D318" s="16"/>
      <c r="E318" s="1"/>
      <c r="F318" s="20"/>
    </row>
    <row r="319" spans="1:6" x14ac:dyDescent="0.25">
      <c r="A319" s="1"/>
      <c r="B319" s="1"/>
      <c r="C319" s="16"/>
      <c r="D319" s="16"/>
      <c r="E319" s="1"/>
      <c r="F319" s="20"/>
    </row>
    <row r="320" spans="1:6" x14ac:dyDescent="0.25">
      <c r="A320" s="1"/>
      <c r="B320" s="1"/>
      <c r="C320" s="16"/>
      <c r="D320" s="16"/>
      <c r="E320" s="1"/>
      <c r="F320" s="20"/>
    </row>
    <row r="321" spans="1:6" x14ac:dyDescent="0.25">
      <c r="A321" s="1"/>
      <c r="B321" s="1"/>
      <c r="C321" s="16"/>
      <c r="D321" s="16"/>
      <c r="E321" s="1"/>
      <c r="F321" s="20"/>
    </row>
    <row r="322" spans="1:6" x14ac:dyDescent="0.25">
      <c r="A322" s="1"/>
      <c r="B322" s="1"/>
      <c r="C322" s="16"/>
      <c r="D322" s="16"/>
      <c r="E322" s="1"/>
      <c r="F322" s="20"/>
    </row>
    <row r="323" spans="1:6" x14ac:dyDescent="0.25">
      <c r="A323" s="1"/>
      <c r="B323" s="1"/>
      <c r="C323" s="16"/>
      <c r="D323" s="16"/>
      <c r="E323" s="1"/>
      <c r="F323" s="20"/>
    </row>
    <row r="324" spans="1:6" x14ac:dyDescent="0.25">
      <c r="A324" s="1"/>
      <c r="B324" s="1"/>
      <c r="C324" s="16"/>
      <c r="D324" s="16"/>
      <c r="E324" s="1"/>
      <c r="F324" s="20"/>
    </row>
    <row r="325" spans="1:6" x14ac:dyDescent="0.25">
      <c r="A325" s="1"/>
      <c r="B325" s="1"/>
      <c r="C325" s="16"/>
      <c r="D325" s="16"/>
      <c r="E325" s="1"/>
      <c r="F325" s="20"/>
    </row>
    <row r="326" spans="1:6" x14ac:dyDescent="0.25">
      <c r="A326" s="1"/>
      <c r="B326" s="1"/>
      <c r="C326" s="16"/>
      <c r="D326" s="16"/>
      <c r="E326" s="1"/>
      <c r="F326" s="20"/>
    </row>
    <row r="327" spans="1:6" x14ac:dyDescent="0.25">
      <c r="A327" s="1"/>
      <c r="B327" s="1"/>
      <c r="C327" s="16"/>
      <c r="D327" s="16"/>
      <c r="E327" s="1"/>
      <c r="F327" s="20"/>
    </row>
    <row r="328" spans="1:6" x14ac:dyDescent="0.25">
      <c r="A328" s="1"/>
      <c r="B328" s="1"/>
      <c r="C328" s="16"/>
      <c r="D328" s="16"/>
      <c r="E328" s="1"/>
      <c r="F328" s="20"/>
    </row>
    <row r="329" spans="1:6" x14ac:dyDescent="0.25">
      <c r="A329" s="1"/>
      <c r="B329" s="1"/>
      <c r="C329" s="16"/>
      <c r="D329" s="16"/>
      <c r="E329" s="1"/>
      <c r="F329" s="20"/>
    </row>
    <row r="330" spans="1:6" x14ac:dyDescent="0.25">
      <c r="A330" s="1"/>
      <c r="B330" s="1"/>
      <c r="C330" s="16"/>
      <c r="D330" s="16"/>
      <c r="E330" s="1"/>
      <c r="F330" s="20"/>
    </row>
    <row r="331" spans="1:6" x14ac:dyDescent="0.25">
      <c r="A331" s="1"/>
      <c r="B331" s="1"/>
      <c r="C331" s="16"/>
      <c r="D331" s="16"/>
      <c r="E331" s="1"/>
      <c r="F331" s="20"/>
    </row>
    <row r="332" spans="1:6" x14ac:dyDescent="0.25">
      <c r="A332" s="1"/>
      <c r="B332" s="1"/>
      <c r="C332" s="16"/>
      <c r="D332" s="16"/>
      <c r="E332" s="1"/>
      <c r="F332" s="20"/>
    </row>
    <row r="333" spans="1:6" x14ac:dyDescent="0.25">
      <c r="A333" s="1"/>
      <c r="B333" s="1"/>
      <c r="C333" s="16"/>
      <c r="D333" s="16"/>
      <c r="E333" s="1"/>
      <c r="F333" s="20"/>
    </row>
    <row r="334" spans="1:6" x14ac:dyDescent="0.25">
      <c r="A334" s="1"/>
      <c r="B334" s="1"/>
      <c r="C334" s="16"/>
      <c r="D334" s="16"/>
      <c r="E334" s="1"/>
      <c r="F334" s="20"/>
    </row>
    <row r="335" spans="1:6" x14ac:dyDescent="0.25">
      <c r="A335" s="1"/>
      <c r="B335" s="1"/>
      <c r="C335" s="16"/>
      <c r="D335" s="16"/>
      <c r="E335" s="1"/>
      <c r="F335" s="20"/>
    </row>
    <row r="336" spans="1:6" x14ac:dyDescent="0.25">
      <c r="A336" s="1"/>
      <c r="B336" s="1"/>
      <c r="C336" s="16"/>
      <c r="D336" s="16"/>
      <c r="E336" s="1"/>
      <c r="F336" s="20"/>
    </row>
    <row r="337" spans="1:6" x14ac:dyDescent="0.25">
      <c r="A337" s="1"/>
      <c r="B337" s="1"/>
      <c r="C337" s="16"/>
      <c r="D337" s="16"/>
      <c r="E337" s="1"/>
      <c r="F337" s="20"/>
    </row>
    <row r="338" spans="1:6" x14ac:dyDescent="0.25">
      <c r="A338" s="1"/>
      <c r="B338" s="1"/>
      <c r="C338" s="16"/>
      <c r="D338" s="16"/>
      <c r="E338" s="1"/>
      <c r="F338" s="20"/>
    </row>
    <row r="339" spans="1:6" x14ac:dyDescent="0.25">
      <c r="A339" s="1"/>
      <c r="B339" s="1"/>
      <c r="C339" s="16"/>
      <c r="D339" s="16"/>
      <c r="E339" s="1"/>
      <c r="F339" s="20"/>
    </row>
    <row r="340" spans="1:6" x14ac:dyDescent="0.25">
      <c r="A340" s="1"/>
      <c r="B340" s="1"/>
      <c r="C340" s="16"/>
      <c r="D340" s="16"/>
      <c r="E340" s="1"/>
      <c r="F340" s="20"/>
    </row>
    <row r="341" spans="1:6" x14ac:dyDescent="0.25">
      <c r="A341" s="1"/>
      <c r="B341" s="1"/>
      <c r="C341" s="16"/>
      <c r="D341" s="16"/>
      <c r="E341" s="1"/>
      <c r="F341" s="20"/>
    </row>
    <row r="342" spans="1:6" x14ac:dyDescent="0.25">
      <c r="A342" s="1"/>
      <c r="B342" s="1"/>
      <c r="C342" s="16"/>
      <c r="D342" s="16"/>
      <c r="E342" s="1"/>
      <c r="F342" s="20"/>
    </row>
    <row r="343" spans="1:6" x14ac:dyDescent="0.25">
      <c r="A343" s="1"/>
      <c r="B343" s="1"/>
      <c r="C343" s="16"/>
      <c r="D343" s="16"/>
      <c r="E343" s="1"/>
      <c r="F343" s="20"/>
    </row>
    <row r="344" spans="1:6" x14ac:dyDescent="0.25">
      <c r="A344" s="1"/>
      <c r="B344" s="1"/>
      <c r="C344" s="16"/>
      <c r="D344" s="16"/>
      <c r="E344" s="1"/>
      <c r="F344" s="20"/>
    </row>
    <row r="345" spans="1:6" x14ac:dyDescent="0.25">
      <c r="A345" s="1"/>
      <c r="B345" s="1"/>
      <c r="C345" s="16"/>
      <c r="D345" s="16"/>
      <c r="E345" s="1"/>
      <c r="F345" s="20"/>
    </row>
    <row r="346" spans="1:6" x14ac:dyDescent="0.25">
      <c r="A346" s="1"/>
      <c r="B346" s="1"/>
      <c r="C346" s="16"/>
      <c r="D346" s="16"/>
      <c r="E346" s="1"/>
      <c r="F346" s="20"/>
    </row>
    <row r="347" spans="1:6" x14ac:dyDescent="0.25">
      <c r="A347" s="1"/>
      <c r="B347" s="1"/>
      <c r="C347" s="16"/>
      <c r="D347" s="16"/>
      <c r="E347" s="1"/>
      <c r="F347" s="20"/>
    </row>
    <row r="348" spans="1:6" x14ac:dyDescent="0.25">
      <c r="A348" s="1"/>
      <c r="B348" s="1"/>
      <c r="C348" s="16"/>
      <c r="D348" s="16"/>
      <c r="E348" s="1"/>
      <c r="F348" s="20"/>
    </row>
    <row r="349" spans="1:6" x14ac:dyDescent="0.25">
      <c r="A349" s="1"/>
      <c r="B349" s="1"/>
      <c r="C349" s="16"/>
      <c r="D349" s="16"/>
      <c r="E349" s="1"/>
      <c r="F349" s="20"/>
    </row>
    <row r="350" spans="1:6" x14ac:dyDescent="0.25">
      <c r="A350" s="1"/>
      <c r="B350" s="1"/>
      <c r="C350" s="16"/>
      <c r="D350" s="16"/>
      <c r="E350" s="1"/>
      <c r="F350" s="20"/>
    </row>
    <row r="351" spans="1:6" x14ac:dyDescent="0.25">
      <c r="A351" s="1"/>
      <c r="B351" s="1"/>
      <c r="C351" s="16"/>
      <c r="D351" s="16"/>
      <c r="E351" s="1"/>
      <c r="F351" s="20"/>
    </row>
    <row r="352" spans="1:6" x14ac:dyDescent="0.25">
      <c r="A352" s="1"/>
      <c r="B352" s="1"/>
      <c r="C352" s="16"/>
      <c r="D352" s="16"/>
      <c r="E352" s="1"/>
      <c r="F352" s="20"/>
    </row>
    <row r="353" spans="1:6" x14ac:dyDescent="0.25">
      <c r="A353" s="1"/>
      <c r="B353" s="1"/>
      <c r="C353" s="16"/>
      <c r="D353" s="16"/>
      <c r="E353" s="1"/>
      <c r="F353" s="20"/>
    </row>
    <row r="354" spans="1:6" x14ac:dyDescent="0.25">
      <c r="A354" s="1"/>
      <c r="B354" s="1"/>
      <c r="C354" s="16"/>
      <c r="D354" s="16"/>
      <c r="E354" s="1"/>
      <c r="F354" s="20"/>
    </row>
    <row r="355" spans="1:6" x14ac:dyDescent="0.25">
      <c r="A355" s="1"/>
      <c r="B355" s="1"/>
      <c r="C355" s="16"/>
      <c r="D355" s="16"/>
      <c r="E355" s="1"/>
      <c r="F355" s="20"/>
    </row>
    <row r="356" spans="1:6" x14ac:dyDescent="0.25">
      <c r="A356" s="1"/>
      <c r="B356" s="1"/>
      <c r="C356" s="16"/>
      <c r="D356" s="16"/>
      <c r="E356" s="1"/>
      <c r="F356" s="20"/>
    </row>
    <row r="357" spans="1:6" x14ac:dyDescent="0.25">
      <c r="A357" s="1"/>
      <c r="B357" s="1"/>
      <c r="C357" s="16"/>
      <c r="D357" s="16"/>
      <c r="E357" s="1"/>
      <c r="F357" s="20"/>
    </row>
    <row r="358" spans="1:6" x14ac:dyDescent="0.25">
      <c r="A358" s="1"/>
      <c r="B358" s="1"/>
      <c r="C358" s="16"/>
      <c r="D358" s="16"/>
      <c r="E358" s="1"/>
      <c r="F358" s="20"/>
    </row>
    <row r="359" spans="1:6" x14ac:dyDescent="0.25">
      <c r="A359" s="1"/>
      <c r="B359" s="1"/>
      <c r="C359" s="16"/>
      <c r="D359" s="16"/>
      <c r="E359" s="1"/>
      <c r="F359" s="20"/>
    </row>
    <row r="360" spans="1:6" x14ac:dyDescent="0.25">
      <c r="A360" s="1"/>
      <c r="B360" s="1"/>
      <c r="C360" s="16"/>
      <c r="D360" s="16"/>
      <c r="E360" s="1"/>
      <c r="F360" s="20"/>
    </row>
    <row r="361" spans="1:6" x14ac:dyDescent="0.25">
      <c r="A361" s="1"/>
      <c r="B361" s="1"/>
      <c r="C361" s="16"/>
      <c r="D361" s="16"/>
      <c r="E361" s="1"/>
      <c r="F361" s="20"/>
    </row>
    <row r="362" spans="1:6" x14ac:dyDescent="0.25">
      <c r="A362" s="1"/>
      <c r="B362" s="1"/>
      <c r="C362" s="16"/>
      <c r="D362" s="16"/>
      <c r="E362" s="1"/>
      <c r="F362" s="20"/>
    </row>
    <row r="363" spans="1:6" x14ac:dyDescent="0.25">
      <c r="A363" s="1"/>
      <c r="B363" s="1"/>
      <c r="C363" s="16"/>
      <c r="D363" s="16"/>
      <c r="E363" s="1"/>
      <c r="F363" s="20"/>
    </row>
    <row r="364" spans="1:6" x14ac:dyDescent="0.25">
      <c r="A364" s="1"/>
      <c r="B364" s="1"/>
      <c r="C364" s="16"/>
      <c r="D364" s="16"/>
      <c r="E364" s="1"/>
      <c r="F364" s="20"/>
    </row>
    <row r="365" spans="1:6" x14ac:dyDescent="0.25">
      <c r="A365" s="1"/>
      <c r="B365" s="1"/>
      <c r="C365" s="16"/>
      <c r="D365" s="16"/>
      <c r="E365" s="1"/>
      <c r="F365" s="20"/>
    </row>
    <row r="366" spans="1:6" x14ac:dyDescent="0.25">
      <c r="A366" s="1"/>
      <c r="B366" s="1"/>
      <c r="C366" s="16"/>
      <c r="D366" s="16"/>
      <c r="E366" s="1"/>
      <c r="F366" s="20"/>
    </row>
    <row r="367" spans="1:6" x14ac:dyDescent="0.25">
      <c r="A367" s="1"/>
      <c r="B367" s="1"/>
      <c r="C367" s="16"/>
      <c r="D367" s="16"/>
      <c r="E367" s="1"/>
      <c r="F367" s="20"/>
    </row>
    <row r="368" spans="1:6" x14ac:dyDescent="0.25">
      <c r="A368" s="1"/>
      <c r="B368" s="1"/>
      <c r="C368" s="16"/>
      <c r="D368" s="16"/>
      <c r="E368" s="1"/>
      <c r="F368" s="20"/>
    </row>
    <row r="369" spans="1:6" x14ac:dyDescent="0.25">
      <c r="A369" s="1"/>
      <c r="B369" s="1"/>
      <c r="C369" s="16"/>
      <c r="D369" s="16"/>
      <c r="E369" s="1"/>
      <c r="F369" s="20"/>
    </row>
    <row r="370" spans="1:6" x14ac:dyDescent="0.25">
      <c r="A370" s="1"/>
      <c r="B370" s="1"/>
      <c r="C370" s="16"/>
      <c r="D370" s="16"/>
      <c r="E370" s="1"/>
      <c r="F370" s="20"/>
    </row>
    <row r="371" spans="1:6" x14ac:dyDescent="0.25">
      <c r="A371" s="1"/>
      <c r="B371" s="1"/>
      <c r="C371" s="16"/>
      <c r="D371" s="16"/>
      <c r="E371" s="1"/>
      <c r="F371" s="20"/>
    </row>
    <row r="372" spans="1:6" x14ac:dyDescent="0.25">
      <c r="A372" s="1"/>
      <c r="B372" s="1"/>
      <c r="C372" s="16"/>
      <c r="D372" s="16"/>
      <c r="E372" s="1"/>
      <c r="F372" s="20"/>
    </row>
    <row r="373" spans="1:6" x14ac:dyDescent="0.25">
      <c r="A373" s="1"/>
      <c r="B373" s="1"/>
      <c r="C373" s="16"/>
      <c r="D373" s="16"/>
      <c r="E373" s="1"/>
      <c r="F373" s="20"/>
    </row>
    <row r="374" spans="1:6" x14ac:dyDescent="0.25">
      <c r="A374" s="1"/>
      <c r="B374" s="1"/>
      <c r="C374" s="16"/>
      <c r="D374" s="16"/>
      <c r="E374" s="1"/>
      <c r="F374" s="20"/>
    </row>
    <row r="375" spans="1:6" x14ac:dyDescent="0.25">
      <c r="A375" s="1"/>
      <c r="B375" s="1"/>
      <c r="C375" s="16"/>
      <c r="D375" s="16"/>
      <c r="E375" s="1"/>
      <c r="F375" s="20"/>
    </row>
    <row r="376" spans="1:6" x14ac:dyDescent="0.25">
      <c r="A376" s="1"/>
      <c r="B376" s="1"/>
      <c r="C376" s="16"/>
      <c r="D376" s="16"/>
      <c r="E376" s="1"/>
      <c r="F376" s="20"/>
    </row>
    <row r="377" spans="1:6" x14ac:dyDescent="0.25">
      <c r="A377" s="1"/>
      <c r="B377" s="1"/>
      <c r="C377" s="16"/>
      <c r="D377" s="16"/>
      <c r="E377" s="1"/>
      <c r="F377" s="20"/>
    </row>
    <row r="378" spans="1:6" x14ac:dyDescent="0.25">
      <c r="A378" s="1"/>
      <c r="B378" s="1"/>
      <c r="C378" s="16"/>
      <c r="D378" s="16"/>
      <c r="E378" s="1"/>
      <c r="F378" s="20"/>
    </row>
    <row r="379" spans="1:6" x14ac:dyDescent="0.25">
      <c r="A379" s="1"/>
      <c r="B379" s="1"/>
      <c r="C379" s="16"/>
      <c r="D379" s="16"/>
      <c r="E379" s="1"/>
      <c r="F379" s="20"/>
    </row>
    <row r="380" spans="1:6" x14ac:dyDescent="0.25">
      <c r="A380" s="1"/>
      <c r="B380" s="1"/>
      <c r="C380" s="16"/>
      <c r="D380" s="16"/>
      <c r="E380" s="1"/>
      <c r="F380" s="20"/>
    </row>
    <row r="381" spans="1:6" x14ac:dyDescent="0.25">
      <c r="A381" s="1"/>
      <c r="B381" s="1"/>
      <c r="C381" s="16"/>
      <c r="D381" s="16"/>
      <c r="E381" s="1"/>
      <c r="F381" s="20"/>
    </row>
    <row r="382" spans="1:6" x14ac:dyDescent="0.25">
      <c r="A382" s="1"/>
      <c r="B382" s="1"/>
      <c r="C382" s="16"/>
      <c r="D382" s="16"/>
      <c r="E382" s="1"/>
      <c r="F382" s="20"/>
    </row>
    <row r="383" spans="1:6" x14ac:dyDescent="0.25">
      <c r="A383" s="1"/>
      <c r="B383" s="1"/>
      <c r="C383" s="16"/>
      <c r="D383" s="16"/>
      <c r="E383" s="1"/>
      <c r="F383" s="20"/>
    </row>
    <row r="384" spans="1:6" x14ac:dyDescent="0.25">
      <c r="A384" s="1"/>
      <c r="B384" s="1"/>
      <c r="C384" s="16"/>
      <c r="D384" s="16"/>
      <c r="E384" s="1"/>
      <c r="F384" s="20"/>
    </row>
    <row r="385" spans="1:6" x14ac:dyDescent="0.25">
      <c r="A385" s="1"/>
      <c r="B385" s="1"/>
      <c r="C385" s="16"/>
      <c r="D385" s="16"/>
      <c r="E385" s="1"/>
      <c r="F385" s="20"/>
    </row>
    <row r="386" spans="1:6" x14ac:dyDescent="0.25">
      <c r="A386" s="1"/>
      <c r="B386" s="1"/>
      <c r="C386" s="16"/>
      <c r="D386" s="16"/>
      <c r="E386" s="1"/>
      <c r="F386" s="20"/>
    </row>
    <row r="387" spans="1:6" x14ac:dyDescent="0.25">
      <c r="A387" s="1"/>
      <c r="B387" s="1"/>
      <c r="C387" s="16"/>
      <c r="D387" s="16"/>
      <c r="E387" s="1"/>
      <c r="F387" s="20"/>
    </row>
    <row r="388" spans="1:6" x14ac:dyDescent="0.25">
      <c r="A388" s="1"/>
      <c r="B388" s="1"/>
      <c r="C388" s="16"/>
      <c r="D388" s="16"/>
      <c r="E388" s="1"/>
      <c r="F388" s="20"/>
    </row>
    <row r="389" spans="1:6" x14ac:dyDescent="0.25">
      <c r="A389" s="1"/>
      <c r="B389" s="1"/>
      <c r="C389" s="16"/>
      <c r="D389" s="16"/>
      <c r="E389" s="1"/>
      <c r="F389" s="20"/>
    </row>
    <row r="390" spans="1:6" x14ac:dyDescent="0.25">
      <c r="A390" s="1"/>
      <c r="B390" s="1"/>
      <c r="C390" s="16"/>
      <c r="D390" s="16"/>
      <c r="E390" s="1"/>
      <c r="F390" s="20"/>
    </row>
    <row r="391" spans="1:6" x14ac:dyDescent="0.25">
      <c r="A391" s="1"/>
      <c r="B391" s="1"/>
      <c r="C391" s="16"/>
      <c r="D391" s="16"/>
      <c r="E391" s="1"/>
      <c r="F391" s="20"/>
    </row>
    <row r="392" spans="1:6" x14ac:dyDescent="0.25">
      <c r="A392" s="1"/>
      <c r="B392" s="1"/>
      <c r="C392" s="16"/>
      <c r="D392" s="16"/>
      <c r="E392" s="1"/>
      <c r="F392" s="20"/>
    </row>
    <row r="393" spans="1:6" x14ac:dyDescent="0.25">
      <c r="A393" s="1"/>
      <c r="B393" s="1"/>
      <c r="C393" s="16"/>
      <c r="D393" s="16"/>
      <c r="E393" s="1"/>
      <c r="F393" s="20"/>
    </row>
    <row r="394" spans="1:6" x14ac:dyDescent="0.25">
      <c r="A394" s="1"/>
      <c r="B394" s="1"/>
      <c r="C394" s="16"/>
      <c r="D394" s="16"/>
      <c r="E394" s="1"/>
      <c r="F394" s="20"/>
    </row>
    <row r="395" spans="1:6" x14ac:dyDescent="0.25">
      <c r="A395" s="1"/>
      <c r="B395" s="1"/>
      <c r="C395" s="16"/>
      <c r="D395" s="16"/>
      <c r="E395" s="1"/>
      <c r="F395" s="20"/>
    </row>
    <row r="396" spans="1:6" x14ac:dyDescent="0.25">
      <c r="A396" s="1"/>
      <c r="B396" s="1"/>
      <c r="C396" s="16"/>
      <c r="D396" s="16"/>
      <c r="E396" s="1"/>
      <c r="F396" s="20"/>
    </row>
    <row r="397" spans="1:6" x14ac:dyDescent="0.25">
      <c r="A397" s="1"/>
      <c r="B397" s="1"/>
      <c r="C397" s="16"/>
      <c r="D397" s="16"/>
      <c r="E397" s="1"/>
      <c r="F397" s="20"/>
    </row>
    <row r="398" spans="1:6" x14ac:dyDescent="0.25">
      <c r="A398" s="1"/>
      <c r="B398" s="1"/>
      <c r="C398" s="16"/>
      <c r="D398" s="16"/>
      <c r="E398" s="1"/>
      <c r="F398" s="20"/>
    </row>
    <row r="399" spans="1:6" x14ac:dyDescent="0.25">
      <c r="A399" s="1"/>
      <c r="B399" s="1"/>
      <c r="C399" s="16"/>
      <c r="D399" s="16"/>
      <c r="E399" s="1"/>
      <c r="F399" s="20"/>
    </row>
    <row r="400" spans="1:6" x14ac:dyDescent="0.25">
      <c r="A400" s="1"/>
      <c r="B400" s="1"/>
      <c r="C400" s="16"/>
      <c r="D400" s="16"/>
      <c r="E400" s="1"/>
      <c r="F400" s="20"/>
    </row>
    <row r="401" spans="1:6" x14ac:dyDescent="0.25">
      <c r="A401" s="1"/>
      <c r="B401" s="1"/>
      <c r="C401" s="16"/>
      <c r="D401" s="16"/>
      <c r="E401" s="1"/>
      <c r="F401" s="20"/>
    </row>
    <row r="402" spans="1:6" x14ac:dyDescent="0.25">
      <c r="A402" s="1"/>
      <c r="B402" s="1"/>
      <c r="C402" s="16"/>
      <c r="D402" s="16"/>
      <c r="E402" s="1"/>
      <c r="F402" s="20"/>
    </row>
    <row r="403" spans="1:6" x14ac:dyDescent="0.25">
      <c r="A403" s="1"/>
      <c r="B403" s="1"/>
      <c r="C403" s="16"/>
      <c r="D403" s="16"/>
      <c r="E403" s="1"/>
      <c r="F403" s="20"/>
    </row>
    <row r="404" spans="1:6" x14ac:dyDescent="0.25">
      <c r="A404" s="1"/>
      <c r="B404" s="1"/>
      <c r="C404" s="16"/>
      <c r="D404" s="16"/>
      <c r="E404" s="1"/>
      <c r="F404" s="20"/>
    </row>
    <row r="405" spans="1:6" x14ac:dyDescent="0.25">
      <c r="A405" s="1"/>
      <c r="B405" s="1"/>
      <c r="C405" s="16"/>
      <c r="D405" s="16"/>
      <c r="E405" s="1"/>
      <c r="F405" s="20"/>
    </row>
    <row r="406" spans="1:6" x14ac:dyDescent="0.25">
      <c r="A406" s="1"/>
      <c r="B406" s="1"/>
      <c r="C406" s="16"/>
      <c r="D406" s="16"/>
      <c r="E406" s="1"/>
      <c r="F406" s="20"/>
    </row>
    <row r="407" spans="1:6" x14ac:dyDescent="0.25">
      <c r="A407" s="1"/>
      <c r="B407" s="1"/>
      <c r="C407" s="16"/>
      <c r="D407" s="16"/>
      <c r="E407" s="1"/>
      <c r="F407" s="20"/>
    </row>
    <row r="408" spans="1:6" x14ac:dyDescent="0.25">
      <c r="A408" s="1"/>
      <c r="B408" s="1"/>
      <c r="C408" s="16"/>
      <c r="D408" s="16"/>
      <c r="E408" s="1"/>
      <c r="F408" s="20"/>
    </row>
    <row r="409" spans="1:6" x14ac:dyDescent="0.25">
      <c r="A409" s="1"/>
      <c r="B409" s="1"/>
      <c r="C409" s="16"/>
      <c r="D409" s="16"/>
      <c r="E409" s="1"/>
      <c r="F409" s="20"/>
    </row>
    <row r="410" spans="1:6" x14ac:dyDescent="0.25">
      <c r="A410" s="1"/>
      <c r="B410" s="1"/>
      <c r="C410" s="16"/>
      <c r="D410" s="16"/>
      <c r="E410" s="1"/>
      <c r="F410" s="20"/>
    </row>
    <row r="411" spans="1:6" x14ac:dyDescent="0.25">
      <c r="A411" s="1"/>
      <c r="B411" s="1"/>
      <c r="C411" s="16"/>
      <c r="D411" s="16"/>
      <c r="E411" s="1"/>
      <c r="F411" s="20"/>
    </row>
    <row r="412" spans="1:6" x14ac:dyDescent="0.25">
      <c r="A412" s="1"/>
      <c r="B412" s="1"/>
      <c r="C412" s="16"/>
      <c r="D412" s="16"/>
      <c r="E412" s="1"/>
      <c r="F412" s="20"/>
    </row>
    <row r="413" spans="1:6" x14ac:dyDescent="0.25">
      <c r="A413" s="1"/>
      <c r="B413" s="1"/>
      <c r="C413" s="16"/>
      <c r="D413" s="16"/>
      <c r="E413" s="1"/>
      <c r="F413" s="20"/>
    </row>
    <row r="414" spans="1:6" x14ac:dyDescent="0.25">
      <c r="A414" s="1"/>
      <c r="B414" s="1"/>
      <c r="C414" s="16"/>
      <c r="D414" s="16"/>
      <c r="E414" s="1"/>
      <c r="F414" s="20"/>
    </row>
    <row r="415" spans="1:6" x14ac:dyDescent="0.25">
      <c r="A415" s="1"/>
      <c r="B415" s="1"/>
      <c r="C415" s="16"/>
      <c r="D415" s="16"/>
      <c r="E415" s="1"/>
      <c r="F415" s="20"/>
    </row>
    <row r="416" spans="1:6" x14ac:dyDescent="0.25">
      <c r="A416" s="1"/>
      <c r="B416" s="1"/>
      <c r="C416" s="16"/>
      <c r="D416" s="16"/>
      <c r="E416" s="1"/>
      <c r="F416" s="20"/>
    </row>
    <row r="417" spans="1:6" x14ac:dyDescent="0.25">
      <c r="A417" s="1"/>
      <c r="B417" s="1"/>
      <c r="C417" s="16"/>
      <c r="D417" s="16"/>
      <c r="E417" s="1"/>
      <c r="F417" s="20"/>
    </row>
    <row r="418" spans="1:6" x14ac:dyDescent="0.25">
      <c r="A418" s="1"/>
      <c r="B418" s="1"/>
      <c r="C418" s="16"/>
      <c r="D418" s="16"/>
      <c r="E418" s="1"/>
      <c r="F418" s="20"/>
    </row>
    <row r="419" spans="1:6" x14ac:dyDescent="0.25">
      <c r="A419" s="1"/>
      <c r="B419" s="1"/>
      <c r="C419" s="16"/>
      <c r="D419" s="16"/>
      <c r="E419" s="1"/>
      <c r="F419" s="20"/>
    </row>
    <row r="420" spans="1:6" x14ac:dyDescent="0.25">
      <c r="A420" s="1"/>
      <c r="B420" s="1"/>
      <c r="C420" s="16"/>
      <c r="D420" s="16"/>
      <c r="E420" s="1"/>
      <c r="F420" s="20"/>
    </row>
    <row r="421" spans="1:6" x14ac:dyDescent="0.25">
      <c r="A421" s="1"/>
      <c r="B421" s="1"/>
      <c r="C421" s="16"/>
      <c r="D421" s="16"/>
      <c r="E421" s="1"/>
      <c r="F421" s="20"/>
    </row>
    <row r="422" spans="1:6" x14ac:dyDescent="0.25">
      <c r="A422" s="1"/>
      <c r="B422" s="1"/>
      <c r="C422" s="16"/>
      <c r="D422" s="16"/>
      <c r="E422" s="1"/>
      <c r="F422" s="20"/>
    </row>
    <row r="423" spans="1:6" x14ac:dyDescent="0.25">
      <c r="A423" s="1"/>
      <c r="B423" s="1"/>
      <c r="C423" s="16"/>
      <c r="D423" s="16"/>
      <c r="E423" s="1"/>
      <c r="F423" s="20"/>
    </row>
    <row r="424" spans="1:6" x14ac:dyDescent="0.25">
      <c r="A424" s="1"/>
      <c r="B424" s="1"/>
      <c r="C424" s="16"/>
      <c r="D424" s="16"/>
      <c r="E424" s="1"/>
      <c r="F424" s="20"/>
    </row>
    <row r="425" spans="1:6" x14ac:dyDescent="0.25">
      <c r="A425" s="1"/>
      <c r="B425" s="1"/>
      <c r="C425" s="16"/>
      <c r="D425" s="16"/>
      <c r="E425" s="1"/>
      <c r="F425" s="20"/>
    </row>
    <row r="426" spans="1:6" x14ac:dyDescent="0.25">
      <c r="A426" s="1"/>
      <c r="B426" s="1"/>
      <c r="C426" s="16"/>
      <c r="D426" s="16"/>
      <c r="E426" s="1"/>
      <c r="F426" s="20"/>
    </row>
    <row r="427" spans="1:6" x14ac:dyDescent="0.25">
      <c r="A427" s="1"/>
      <c r="B427" s="1"/>
      <c r="C427" s="16"/>
      <c r="D427" s="16"/>
      <c r="E427" s="1"/>
      <c r="F427" s="20"/>
    </row>
    <row r="428" spans="1:6" x14ac:dyDescent="0.25">
      <c r="A428" s="1"/>
      <c r="B428" s="1"/>
      <c r="C428" s="16"/>
      <c r="D428" s="16"/>
      <c r="E428" s="1"/>
      <c r="F428" s="20"/>
    </row>
    <row r="429" spans="1:6" x14ac:dyDescent="0.25">
      <c r="A429" s="1"/>
      <c r="B429" s="1"/>
      <c r="C429" s="16"/>
      <c r="D429" s="16"/>
      <c r="E429" s="1"/>
      <c r="F429" s="20"/>
    </row>
    <row r="430" spans="1:6" x14ac:dyDescent="0.25">
      <c r="A430" s="1"/>
      <c r="B430" s="1"/>
      <c r="C430" s="16"/>
      <c r="D430" s="16"/>
      <c r="E430" s="1"/>
      <c r="F430" s="20"/>
    </row>
    <row r="431" spans="1:6" x14ac:dyDescent="0.25">
      <c r="A431" s="1"/>
      <c r="B431" s="1"/>
      <c r="C431" s="16"/>
      <c r="D431" s="16"/>
      <c r="E431" s="1"/>
      <c r="F431" s="20"/>
    </row>
    <row r="432" spans="1:6" x14ac:dyDescent="0.25">
      <c r="A432" s="1"/>
      <c r="B432" s="1"/>
      <c r="C432" s="16"/>
      <c r="D432" s="16"/>
      <c r="E432" s="1"/>
      <c r="F432" s="20"/>
    </row>
    <row r="433" spans="1:6" x14ac:dyDescent="0.25">
      <c r="A433" s="1"/>
      <c r="B433" s="1"/>
      <c r="C433" s="16"/>
      <c r="D433" s="16"/>
      <c r="E433" s="1"/>
      <c r="F433" s="20"/>
    </row>
    <row r="434" spans="1:6" x14ac:dyDescent="0.25">
      <c r="A434" s="1"/>
      <c r="B434" s="1"/>
      <c r="C434" s="16"/>
      <c r="D434" s="16"/>
      <c r="E434" s="1"/>
      <c r="F434" s="20"/>
    </row>
    <row r="435" spans="1:6" x14ac:dyDescent="0.25">
      <c r="A435" s="1"/>
      <c r="B435" s="1"/>
      <c r="C435" s="16"/>
      <c r="D435" s="16"/>
      <c r="E435" s="1"/>
      <c r="F435" s="20"/>
    </row>
    <row r="436" spans="1:6" x14ac:dyDescent="0.25">
      <c r="A436" s="1"/>
      <c r="B436" s="1"/>
      <c r="C436" s="16"/>
      <c r="D436" s="16"/>
      <c r="E436" s="1"/>
      <c r="F436" s="20"/>
    </row>
    <row r="437" spans="1:6" x14ac:dyDescent="0.25">
      <c r="A437" s="1"/>
      <c r="B437" s="1"/>
      <c r="C437" s="16"/>
      <c r="D437" s="16"/>
      <c r="E437" s="1"/>
      <c r="F437" s="20"/>
    </row>
    <row r="438" spans="1:6" x14ac:dyDescent="0.25">
      <c r="A438" s="1"/>
      <c r="B438" s="1"/>
      <c r="C438" s="16"/>
      <c r="D438" s="16"/>
      <c r="E438" s="1"/>
      <c r="F438" s="20"/>
    </row>
    <row r="439" spans="1:6" x14ac:dyDescent="0.25">
      <c r="A439" s="1"/>
      <c r="B439" s="1"/>
      <c r="C439" s="16"/>
      <c r="D439" s="16"/>
      <c r="E439" s="1"/>
      <c r="F439" s="20"/>
    </row>
    <row r="440" spans="1:6" x14ac:dyDescent="0.25">
      <c r="A440" s="1"/>
      <c r="B440" s="1"/>
      <c r="C440" s="16"/>
      <c r="D440" s="16"/>
      <c r="E440" s="1"/>
      <c r="F440" s="20"/>
    </row>
    <row r="441" spans="1:6" x14ac:dyDescent="0.25">
      <c r="A441" s="1"/>
      <c r="B441" s="1"/>
      <c r="C441" s="16"/>
      <c r="D441" s="16"/>
      <c r="E441" s="1"/>
      <c r="F441" s="20"/>
    </row>
    <row r="442" spans="1:6" x14ac:dyDescent="0.25">
      <c r="A442" s="1"/>
      <c r="B442" s="1"/>
      <c r="C442" s="16"/>
      <c r="D442" s="16"/>
      <c r="E442" s="1"/>
      <c r="F442" s="20"/>
    </row>
    <row r="443" spans="1:6" x14ac:dyDescent="0.25">
      <c r="A443" s="1"/>
      <c r="B443" s="1"/>
      <c r="C443" s="16"/>
      <c r="D443" s="16"/>
      <c r="E443" s="1"/>
      <c r="F443" s="20"/>
    </row>
    <row r="444" spans="1:6" x14ac:dyDescent="0.25">
      <c r="A444" s="1"/>
      <c r="B444" s="1"/>
      <c r="C444" s="16"/>
      <c r="D444" s="16"/>
      <c r="E444" s="1"/>
      <c r="F444" s="20"/>
    </row>
    <row r="445" spans="1:6" x14ac:dyDescent="0.25">
      <c r="A445" s="1"/>
      <c r="B445" s="1"/>
      <c r="C445" s="16"/>
      <c r="D445" s="16"/>
      <c r="E445" s="1"/>
      <c r="F445" s="20"/>
    </row>
    <row r="446" spans="1:6" x14ac:dyDescent="0.25">
      <c r="A446" s="1"/>
      <c r="B446" s="1"/>
      <c r="C446" s="16"/>
      <c r="D446" s="16"/>
      <c r="E446" s="1"/>
      <c r="F446" s="20"/>
    </row>
    <row r="447" spans="1:6" x14ac:dyDescent="0.25">
      <c r="A447" s="1"/>
      <c r="B447" s="1"/>
      <c r="C447" s="16"/>
      <c r="D447" s="16"/>
      <c r="E447" s="1"/>
      <c r="F447" s="20"/>
    </row>
    <row r="448" spans="1:6" x14ac:dyDescent="0.25">
      <c r="A448" s="1"/>
      <c r="B448" s="1"/>
      <c r="C448" s="16"/>
      <c r="D448" s="16"/>
      <c r="E448" s="1"/>
      <c r="F448" s="20"/>
    </row>
    <row r="449" spans="1:6" x14ac:dyDescent="0.25">
      <c r="A449" s="1"/>
      <c r="B449" s="1"/>
      <c r="C449" s="16"/>
      <c r="D449" s="16"/>
      <c r="E449" s="1"/>
      <c r="F449" s="20"/>
    </row>
    <row r="450" spans="1:6" x14ac:dyDescent="0.25">
      <c r="A450" s="1"/>
      <c r="B450" s="1"/>
      <c r="C450" s="16"/>
      <c r="D450" s="16"/>
      <c r="E450" s="1"/>
      <c r="F450" s="20"/>
    </row>
    <row r="451" spans="1:6" x14ac:dyDescent="0.25">
      <c r="A451" s="1"/>
      <c r="B451" s="1"/>
      <c r="C451" s="16"/>
      <c r="D451" s="16"/>
      <c r="E451" s="1"/>
      <c r="F451" s="20"/>
    </row>
    <row r="452" spans="1:6" x14ac:dyDescent="0.25">
      <c r="A452" s="1"/>
      <c r="B452" s="1"/>
      <c r="C452" s="16"/>
      <c r="D452" s="16"/>
      <c r="E452" s="1"/>
      <c r="F452" s="20"/>
    </row>
    <row r="453" spans="1:6" x14ac:dyDescent="0.25">
      <c r="A453" s="1"/>
      <c r="B453" s="1"/>
      <c r="C453" s="16"/>
      <c r="D453" s="16"/>
      <c r="E453" s="1"/>
      <c r="F453" s="20"/>
    </row>
    <row r="454" spans="1:6" x14ac:dyDescent="0.25">
      <c r="A454" s="1"/>
      <c r="B454" s="1"/>
      <c r="C454" s="16"/>
      <c r="D454" s="16"/>
      <c r="E454" s="1"/>
      <c r="F454" s="20"/>
    </row>
    <row r="455" spans="1:6" x14ac:dyDescent="0.25">
      <c r="A455" s="1"/>
      <c r="B455" s="1"/>
      <c r="C455" s="16"/>
      <c r="D455" s="16"/>
      <c r="E455" s="1"/>
      <c r="F455" s="20"/>
    </row>
    <row r="456" spans="1:6" x14ac:dyDescent="0.25">
      <c r="A456" s="1"/>
      <c r="B456" s="1"/>
      <c r="C456" s="16"/>
      <c r="D456" s="16"/>
      <c r="E456" s="1"/>
      <c r="F456" s="20"/>
    </row>
    <row r="457" spans="1:6" x14ac:dyDescent="0.25">
      <c r="A457" s="1"/>
      <c r="B457" s="1"/>
      <c r="C457" s="16"/>
      <c r="D457" s="16"/>
      <c r="E457" s="1"/>
      <c r="F457" s="20"/>
    </row>
    <row r="458" spans="1:6" x14ac:dyDescent="0.25">
      <c r="A458" s="1"/>
      <c r="B458" s="1"/>
      <c r="C458" s="16"/>
      <c r="D458" s="16"/>
      <c r="E458" s="1"/>
      <c r="F458" s="20"/>
    </row>
    <row r="459" spans="1:6" x14ac:dyDescent="0.25">
      <c r="A459" s="1"/>
      <c r="B459" s="1"/>
      <c r="C459" s="16"/>
      <c r="D459" s="16"/>
      <c r="E459" s="1"/>
      <c r="F459" s="20"/>
    </row>
    <row r="460" spans="1:6" x14ac:dyDescent="0.25">
      <c r="A460" s="1"/>
      <c r="B460" s="1"/>
      <c r="C460" s="16"/>
      <c r="D460" s="16"/>
      <c r="E460" s="1"/>
      <c r="F460" s="20"/>
    </row>
    <row r="461" spans="1:6" x14ac:dyDescent="0.25">
      <c r="A461" s="1"/>
      <c r="B461" s="1"/>
      <c r="C461" s="16"/>
      <c r="D461" s="16"/>
      <c r="E461" s="1"/>
      <c r="F461" s="20"/>
    </row>
    <row r="462" spans="1:6" x14ac:dyDescent="0.25">
      <c r="A462" s="1"/>
      <c r="B462" s="1"/>
      <c r="C462" s="16"/>
      <c r="D462" s="16"/>
      <c r="E462" s="1"/>
      <c r="F462" s="20"/>
    </row>
    <row r="463" spans="1:6" x14ac:dyDescent="0.25">
      <c r="A463" s="1"/>
      <c r="B463" s="1"/>
      <c r="C463" s="16"/>
      <c r="D463" s="16"/>
      <c r="E463" s="1"/>
      <c r="F463" s="20"/>
    </row>
    <row r="464" spans="1:6" x14ac:dyDescent="0.25">
      <c r="A464" s="1"/>
      <c r="B464" s="1"/>
      <c r="C464" s="16"/>
      <c r="D464" s="16"/>
      <c r="E464" s="1"/>
      <c r="F464" s="20"/>
    </row>
    <row r="465" spans="1:6" x14ac:dyDescent="0.25">
      <c r="A465" s="1"/>
      <c r="B465" s="1"/>
      <c r="C465" s="16"/>
      <c r="D465" s="16"/>
      <c r="E465" s="1"/>
      <c r="F465" s="20"/>
    </row>
    <row r="466" spans="1:6" x14ac:dyDescent="0.25">
      <c r="A466" s="1"/>
      <c r="B466" s="1"/>
      <c r="C466" s="16"/>
      <c r="D466" s="16"/>
      <c r="E466" s="1"/>
      <c r="F466" s="20"/>
    </row>
    <row r="467" spans="1:6" x14ac:dyDescent="0.25">
      <c r="A467" s="1"/>
      <c r="B467" s="1"/>
      <c r="C467" s="16"/>
      <c r="D467" s="16"/>
      <c r="E467" s="1"/>
      <c r="F467" s="20"/>
    </row>
    <row r="468" spans="1:6" x14ac:dyDescent="0.25">
      <c r="A468" s="1"/>
      <c r="B468" s="1"/>
      <c r="C468" s="16"/>
      <c r="D468" s="16"/>
      <c r="E468" s="1"/>
      <c r="F468" s="20"/>
    </row>
    <row r="469" spans="1:6" x14ac:dyDescent="0.25">
      <c r="A469" s="1"/>
      <c r="B469" s="1"/>
      <c r="C469" s="16"/>
      <c r="D469" s="16"/>
      <c r="E469" s="1"/>
      <c r="F469" s="20"/>
    </row>
    <row r="470" spans="1:6" x14ac:dyDescent="0.25">
      <c r="A470" s="1"/>
      <c r="B470" s="1"/>
      <c r="C470" s="16"/>
      <c r="D470" s="16"/>
      <c r="E470" s="1"/>
      <c r="F470" s="20"/>
    </row>
    <row r="471" spans="1:6" x14ac:dyDescent="0.25">
      <c r="A471" s="1"/>
      <c r="B471" s="1"/>
      <c r="C471" s="16"/>
      <c r="D471" s="16"/>
      <c r="E471" s="1"/>
      <c r="F471" s="20"/>
    </row>
    <row r="472" spans="1:6" x14ac:dyDescent="0.25">
      <c r="A472" s="1"/>
      <c r="B472" s="1"/>
      <c r="C472" s="16"/>
      <c r="D472" s="16"/>
      <c r="E472" s="1"/>
      <c r="F472" s="20"/>
    </row>
    <row r="473" spans="1:6" x14ac:dyDescent="0.25">
      <c r="A473" s="1"/>
      <c r="B473" s="1"/>
      <c r="C473" s="16"/>
      <c r="D473" s="16"/>
      <c r="E473" s="1"/>
      <c r="F473" s="20"/>
    </row>
    <row r="474" spans="1:6" x14ac:dyDescent="0.25">
      <c r="A474" s="1"/>
      <c r="B474" s="1"/>
      <c r="C474" s="16"/>
      <c r="D474" s="16"/>
      <c r="E474" s="1"/>
      <c r="F474" s="20"/>
    </row>
    <row r="475" spans="1:6" x14ac:dyDescent="0.25">
      <c r="A475" s="1"/>
      <c r="B475" s="1"/>
      <c r="C475" s="16"/>
      <c r="D475" s="16"/>
      <c r="E475" s="1"/>
      <c r="F475" s="20"/>
    </row>
    <row r="476" spans="1:6" x14ac:dyDescent="0.25">
      <c r="A476" s="1"/>
      <c r="B476" s="1"/>
      <c r="C476" s="16"/>
      <c r="D476" s="16"/>
      <c r="E476" s="1"/>
      <c r="F476" s="20"/>
    </row>
    <row r="477" spans="1:6" x14ac:dyDescent="0.25">
      <c r="A477" s="1"/>
      <c r="B477" s="1"/>
      <c r="C477" s="16"/>
      <c r="D477" s="16"/>
      <c r="E477" s="1"/>
      <c r="F477" s="20"/>
    </row>
    <row r="478" spans="1:6" x14ac:dyDescent="0.25">
      <c r="A478" s="1"/>
      <c r="B478" s="1"/>
      <c r="C478" s="16"/>
      <c r="D478" s="16"/>
      <c r="E478" s="1"/>
      <c r="F478" s="20"/>
    </row>
    <row r="479" spans="1:6" x14ac:dyDescent="0.25">
      <c r="A479" s="1"/>
      <c r="B479" s="1"/>
      <c r="C479" s="16"/>
      <c r="D479" s="16"/>
      <c r="E479" s="1"/>
      <c r="F479" s="20"/>
    </row>
    <row r="480" spans="1:6" x14ac:dyDescent="0.25">
      <c r="A480" s="1"/>
      <c r="B480" s="1"/>
      <c r="C480" s="16"/>
      <c r="D480" s="16"/>
      <c r="E480" s="1"/>
      <c r="F480" s="20"/>
    </row>
    <row r="481" spans="1:6" x14ac:dyDescent="0.25">
      <c r="A481" s="1"/>
      <c r="B481" s="1"/>
      <c r="C481" s="16"/>
      <c r="D481" s="16"/>
      <c r="E481" s="1"/>
      <c r="F481" s="20"/>
    </row>
    <row r="482" spans="1:6" x14ac:dyDescent="0.25">
      <c r="A482" s="1"/>
      <c r="B482" s="1"/>
      <c r="C482" s="16"/>
      <c r="D482" s="16"/>
      <c r="E482" s="1"/>
      <c r="F482" s="20"/>
    </row>
    <row r="483" spans="1:6" x14ac:dyDescent="0.25">
      <c r="A483" s="1"/>
      <c r="B483" s="1"/>
      <c r="C483" s="16"/>
      <c r="D483" s="16"/>
      <c r="E483" s="1"/>
      <c r="F483" s="20"/>
    </row>
    <row r="484" spans="1:6" x14ac:dyDescent="0.25">
      <c r="A484" s="1"/>
      <c r="B484" s="1"/>
      <c r="C484" s="16"/>
      <c r="D484" s="16"/>
      <c r="E484" s="1"/>
      <c r="F484" s="20"/>
    </row>
    <row r="485" spans="1:6" x14ac:dyDescent="0.25">
      <c r="A485" s="1"/>
      <c r="B485" s="1"/>
      <c r="C485" s="16"/>
      <c r="D485" s="16"/>
      <c r="E485" s="1"/>
      <c r="F485" s="20"/>
    </row>
    <row r="486" spans="1:6" x14ac:dyDescent="0.25">
      <c r="A486" s="1"/>
      <c r="B486" s="1"/>
      <c r="C486" s="16"/>
      <c r="D486" s="16"/>
      <c r="E486" s="1"/>
      <c r="F486" s="20"/>
    </row>
    <row r="487" spans="1:6" x14ac:dyDescent="0.25">
      <c r="A487" s="1"/>
      <c r="B487" s="1"/>
      <c r="C487" s="16"/>
      <c r="D487" s="16"/>
      <c r="E487" s="1"/>
      <c r="F487" s="20"/>
    </row>
    <row r="488" spans="1:6" x14ac:dyDescent="0.25">
      <c r="A488" s="1"/>
      <c r="B488" s="1"/>
      <c r="C488" s="16"/>
      <c r="D488" s="16"/>
      <c r="E488" s="1"/>
      <c r="F488" s="20"/>
    </row>
    <row r="489" spans="1:6" x14ac:dyDescent="0.25">
      <c r="A489" s="1"/>
      <c r="B489" s="1"/>
      <c r="C489" s="16"/>
      <c r="D489" s="16"/>
      <c r="E489" s="1"/>
      <c r="F489" s="20"/>
    </row>
    <row r="490" spans="1:6" x14ac:dyDescent="0.25">
      <c r="A490" s="1"/>
      <c r="B490" s="1"/>
      <c r="C490" s="16"/>
      <c r="D490" s="16"/>
      <c r="E490" s="1"/>
      <c r="F490" s="20"/>
    </row>
    <row r="491" spans="1:6" x14ac:dyDescent="0.25">
      <c r="A491" s="1"/>
      <c r="B491" s="1"/>
      <c r="C491" s="16"/>
      <c r="D491" s="16"/>
      <c r="E491" s="1"/>
      <c r="F491" s="20"/>
    </row>
    <row r="492" spans="1:6" x14ac:dyDescent="0.25">
      <c r="A492" s="1"/>
      <c r="B492" s="1"/>
      <c r="C492" s="16"/>
      <c r="D492" s="16"/>
      <c r="E492" s="1"/>
      <c r="F492" s="20"/>
    </row>
    <row r="493" spans="1:6" x14ac:dyDescent="0.25">
      <c r="A493" s="1"/>
      <c r="B493" s="1"/>
      <c r="C493" s="16"/>
      <c r="D493" s="16"/>
      <c r="E493" s="1"/>
      <c r="F493" s="20"/>
    </row>
    <row r="494" spans="1:6" x14ac:dyDescent="0.25">
      <c r="A494" s="1"/>
      <c r="B494" s="1"/>
      <c r="C494" s="16"/>
      <c r="D494" s="16"/>
      <c r="E494" s="1"/>
      <c r="F494" s="20"/>
    </row>
    <row r="495" spans="1:6" x14ac:dyDescent="0.25">
      <c r="A495" s="1"/>
      <c r="B495" s="1"/>
      <c r="C495" s="16"/>
      <c r="D495" s="16"/>
      <c r="E495" s="1"/>
      <c r="F495" s="20"/>
    </row>
    <row r="496" spans="1:6" x14ac:dyDescent="0.25">
      <c r="A496" s="1"/>
      <c r="B496" s="1"/>
      <c r="C496" s="16"/>
      <c r="D496" s="16"/>
      <c r="E496" s="1"/>
      <c r="F496" s="20"/>
    </row>
    <row r="497" spans="1:6" x14ac:dyDescent="0.25">
      <c r="A497" s="1"/>
      <c r="B497" s="1"/>
      <c r="C497" s="16"/>
      <c r="D497" s="16"/>
      <c r="E497" s="1"/>
      <c r="F497" s="20"/>
    </row>
    <row r="498" spans="1:6" x14ac:dyDescent="0.25">
      <c r="A498" s="1"/>
      <c r="B498" s="1"/>
      <c r="C498" s="16"/>
      <c r="D498" s="16"/>
      <c r="E498" s="1"/>
      <c r="F498" s="20"/>
    </row>
    <row r="499" spans="1:6" x14ac:dyDescent="0.25">
      <c r="A499" s="1"/>
      <c r="B499" s="1"/>
      <c r="C499" s="16"/>
      <c r="D499" s="16"/>
      <c r="E499" s="1"/>
      <c r="F499" s="20"/>
    </row>
    <row r="500" spans="1:6" x14ac:dyDescent="0.25">
      <c r="A500" s="1"/>
      <c r="B500" s="1"/>
      <c r="C500" s="16"/>
      <c r="D500" s="16"/>
      <c r="E500" s="1"/>
      <c r="F500" s="20"/>
    </row>
    <row r="501" spans="1:6" x14ac:dyDescent="0.25">
      <c r="A501" s="1"/>
      <c r="B501" s="1"/>
      <c r="C501" s="16"/>
      <c r="D501" s="16"/>
      <c r="E501" s="1"/>
      <c r="F501" s="20"/>
    </row>
    <row r="502" spans="1:6" x14ac:dyDescent="0.25">
      <c r="A502" s="1"/>
      <c r="B502" s="1"/>
      <c r="C502" s="16"/>
      <c r="D502" s="16"/>
      <c r="E502" s="1"/>
      <c r="F502" s="20"/>
    </row>
    <row r="503" spans="1:6" x14ac:dyDescent="0.25">
      <c r="A503" s="1"/>
      <c r="B503" s="1"/>
      <c r="C503" s="16"/>
      <c r="D503" s="16"/>
      <c r="E503" s="1"/>
      <c r="F503" s="20"/>
    </row>
    <row r="504" spans="1:6" x14ac:dyDescent="0.25">
      <c r="A504" s="1"/>
      <c r="B504" s="1"/>
      <c r="C504" s="16"/>
      <c r="D504" s="16"/>
      <c r="E504" s="1"/>
      <c r="F504" s="20"/>
    </row>
    <row r="505" spans="1:6" x14ac:dyDescent="0.25">
      <c r="A505" s="1"/>
      <c r="B505" s="1"/>
      <c r="C505" s="16"/>
      <c r="D505" s="16"/>
      <c r="E505" s="1"/>
      <c r="F505" s="20"/>
    </row>
    <row r="506" spans="1:6" x14ac:dyDescent="0.25">
      <c r="A506" s="1"/>
      <c r="B506" s="1"/>
      <c r="C506" s="16"/>
      <c r="D506" s="16"/>
      <c r="E506" s="1"/>
      <c r="F506" s="20"/>
    </row>
    <row r="507" spans="1:6" x14ac:dyDescent="0.25">
      <c r="A507" s="1"/>
      <c r="B507" s="1"/>
      <c r="C507" s="16"/>
      <c r="D507" s="16"/>
      <c r="E507" s="1"/>
      <c r="F507" s="20"/>
    </row>
    <row r="508" spans="1:6" x14ac:dyDescent="0.25">
      <c r="A508" s="1"/>
      <c r="B508" s="1"/>
      <c r="C508" s="16"/>
      <c r="D508" s="16"/>
      <c r="E508" s="1"/>
      <c r="F508" s="20"/>
    </row>
    <row r="509" spans="1:6" x14ac:dyDescent="0.25">
      <c r="A509" s="1"/>
      <c r="B509" s="1"/>
      <c r="C509" s="16"/>
      <c r="D509" s="16"/>
      <c r="E509" s="1"/>
      <c r="F509" s="20"/>
    </row>
    <row r="510" spans="1:6" x14ac:dyDescent="0.25">
      <c r="A510" s="1"/>
      <c r="B510" s="1"/>
      <c r="C510" s="16"/>
      <c r="D510" s="16"/>
      <c r="E510" s="1"/>
      <c r="F510" s="20"/>
    </row>
    <row r="511" spans="1:6" x14ac:dyDescent="0.25">
      <c r="A511" s="1"/>
      <c r="B511" s="1"/>
      <c r="C511" s="16"/>
      <c r="D511" s="16"/>
      <c r="E511" s="1"/>
      <c r="F511" s="20"/>
    </row>
    <row r="512" spans="1:6" x14ac:dyDescent="0.25">
      <c r="A512" s="1"/>
      <c r="B512" s="1"/>
      <c r="C512" s="16"/>
      <c r="D512" s="16"/>
      <c r="E512" s="1"/>
      <c r="F512" s="20"/>
    </row>
    <row r="513" spans="1:6" x14ac:dyDescent="0.25">
      <c r="A513" s="1"/>
      <c r="B513" s="1"/>
      <c r="C513" s="16"/>
      <c r="D513" s="16"/>
      <c r="E513" s="1"/>
      <c r="F513" s="20"/>
    </row>
    <row r="514" spans="1:6" x14ac:dyDescent="0.25">
      <c r="A514" s="1"/>
      <c r="B514" s="1"/>
      <c r="C514" s="16"/>
      <c r="D514" s="16"/>
      <c r="E514" s="1"/>
      <c r="F514" s="20"/>
    </row>
    <row r="515" spans="1:6" x14ac:dyDescent="0.25">
      <c r="A515" s="1"/>
      <c r="B515" s="1"/>
      <c r="C515" s="16"/>
      <c r="D515" s="16"/>
      <c r="E515" s="1"/>
      <c r="F515" s="20"/>
    </row>
    <row r="516" spans="1:6" x14ac:dyDescent="0.25">
      <c r="A516" s="1"/>
      <c r="B516" s="1"/>
      <c r="C516" s="16"/>
      <c r="D516" s="16"/>
      <c r="E516" s="1"/>
      <c r="F516" s="20"/>
    </row>
    <row r="517" spans="1:6" x14ac:dyDescent="0.25">
      <c r="A517" s="1"/>
      <c r="B517" s="1"/>
      <c r="C517" s="16"/>
      <c r="D517" s="16"/>
      <c r="E517" s="1"/>
      <c r="F517" s="20"/>
    </row>
    <row r="518" spans="1:6" x14ac:dyDescent="0.25">
      <c r="A518" s="1"/>
      <c r="B518" s="1"/>
      <c r="C518" s="16"/>
      <c r="D518" s="16"/>
      <c r="E518" s="1"/>
      <c r="F518" s="20"/>
    </row>
    <row r="519" spans="1:6" x14ac:dyDescent="0.25">
      <c r="A519" s="1"/>
      <c r="B519" s="1"/>
      <c r="C519" s="16"/>
      <c r="D519" s="16"/>
      <c r="E519" s="1"/>
      <c r="F519" s="20"/>
    </row>
    <row r="520" spans="1:6" x14ac:dyDescent="0.25">
      <c r="A520" s="1"/>
      <c r="B520" s="1"/>
      <c r="C520" s="16"/>
      <c r="D520" s="16"/>
      <c r="E520" s="1"/>
      <c r="F520" s="20"/>
    </row>
    <row r="521" spans="1:6" x14ac:dyDescent="0.25">
      <c r="A521" s="1"/>
      <c r="B521" s="1"/>
      <c r="C521" s="16"/>
      <c r="D521" s="16"/>
      <c r="E521" s="1"/>
      <c r="F521" s="20"/>
    </row>
    <row r="522" spans="1:6" x14ac:dyDescent="0.25">
      <c r="A522" s="1"/>
      <c r="B522" s="1"/>
      <c r="C522" s="16"/>
      <c r="D522" s="16"/>
      <c r="E522" s="1"/>
      <c r="F522" s="20"/>
    </row>
    <row r="523" spans="1:6" x14ac:dyDescent="0.25">
      <c r="A523" s="1"/>
      <c r="B523" s="1"/>
      <c r="C523" s="16"/>
      <c r="D523" s="16"/>
      <c r="E523" s="1"/>
      <c r="F523" s="20"/>
    </row>
    <row r="524" spans="1:6" x14ac:dyDescent="0.25">
      <c r="A524" s="1"/>
      <c r="B524" s="1"/>
      <c r="C524" s="16"/>
      <c r="D524" s="16"/>
      <c r="E524" s="1"/>
      <c r="F524" s="20"/>
    </row>
    <row r="525" spans="1:6" x14ac:dyDescent="0.25">
      <c r="A525" s="1"/>
      <c r="B525" s="1"/>
      <c r="C525" s="16"/>
      <c r="D525" s="16"/>
      <c r="E525" s="1"/>
      <c r="F525" s="20"/>
    </row>
    <row r="526" spans="1:6" x14ac:dyDescent="0.25">
      <c r="A526" s="1"/>
      <c r="B526" s="1"/>
      <c r="C526" s="16"/>
      <c r="D526" s="16"/>
      <c r="E526" s="1"/>
      <c r="F526" s="20"/>
    </row>
    <row r="527" spans="1:6" x14ac:dyDescent="0.25">
      <c r="A527" s="1"/>
      <c r="B527" s="1"/>
      <c r="C527" s="16"/>
      <c r="D527" s="16"/>
      <c r="E527" s="1"/>
      <c r="F527" s="20"/>
    </row>
    <row r="528" spans="1:6" x14ac:dyDescent="0.25">
      <c r="A528" s="1"/>
      <c r="B528" s="1"/>
      <c r="C528" s="16"/>
      <c r="D528" s="16"/>
      <c r="E528" s="1"/>
      <c r="F528" s="20"/>
    </row>
    <row r="529" spans="1:6" x14ac:dyDescent="0.25">
      <c r="A529" s="1"/>
      <c r="B529" s="1"/>
      <c r="C529" s="16"/>
      <c r="D529" s="16"/>
      <c r="E529" s="1"/>
      <c r="F529" s="20"/>
    </row>
    <row r="530" spans="1:6" x14ac:dyDescent="0.25">
      <c r="A530" s="1"/>
      <c r="B530" s="1"/>
      <c r="C530" s="16"/>
      <c r="D530" s="16"/>
      <c r="E530" s="1"/>
      <c r="F530" s="20"/>
    </row>
    <row r="531" spans="1:6" x14ac:dyDescent="0.25">
      <c r="A531" s="1"/>
      <c r="B531" s="1"/>
      <c r="C531" s="16"/>
      <c r="D531" s="16"/>
      <c r="E531" s="1"/>
      <c r="F531" s="20"/>
    </row>
    <row r="532" spans="1:6" x14ac:dyDescent="0.25">
      <c r="A532" s="1"/>
      <c r="B532" s="1"/>
      <c r="C532" s="16"/>
      <c r="D532" s="16"/>
      <c r="E532" s="1"/>
      <c r="F532" s="20"/>
    </row>
    <row r="533" spans="1:6" x14ac:dyDescent="0.25">
      <c r="A533" s="1"/>
      <c r="B533" s="1"/>
      <c r="C533" s="16"/>
      <c r="D533" s="16"/>
      <c r="E533" s="1"/>
      <c r="F533" s="20"/>
    </row>
    <row r="534" spans="1:6" x14ac:dyDescent="0.25">
      <c r="A534" s="1"/>
      <c r="B534" s="1"/>
      <c r="C534" s="16"/>
      <c r="D534" s="16"/>
      <c r="E534" s="1"/>
      <c r="F534" s="20"/>
    </row>
    <row r="535" spans="1:6" x14ac:dyDescent="0.25">
      <c r="A535" s="1"/>
      <c r="B535" s="1"/>
      <c r="C535" s="16"/>
      <c r="D535" s="16"/>
      <c r="E535" s="1"/>
      <c r="F535" s="20"/>
    </row>
    <row r="536" spans="1:6" x14ac:dyDescent="0.25">
      <c r="A536" s="1"/>
      <c r="B536" s="1"/>
      <c r="C536" s="16"/>
      <c r="D536" s="16"/>
      <c r="E536" s="1"/>
      <c r="F536" s="20"/>
    </row>
    <row r="537" spans="1:6" x14ac:dyDescent="0.25">
      <c r="A537" s="1"/>
      <c r="B537" s="1"/>
      <c r="C537" s="16"/>
      <c r="D537" s="16"/>
      <c r="E537" s="1"/>
      <c r="F537" s="20"/>
    </row>
    <row r="538" spans="1:6" x14ac:dyDescent="0.25">
      <c r="A538" s="1"/>
      <c r="B538" s="1"/>
      <c r="C538" s="16"/>
      <c r="D538" s="16"/>
      <c r="E538" s="1"/>
      <c r="F538" s="20"/>
    </row>
    <row r="539" spans="1:6" x14ac:dyDescent="0.25">
      <c r="A539" s="1"/>
      <c r="B539" s="1"/>
      <c r="C539" s="16"/>
      <c r="D539" s="16"/>
      <c r="E539" s="1"/>
      <c r="F539" s="20"/>
    </row>
    <row r="540" spans="1:6" x14ac:dyDescent="0.25">
      <c r="A540" s="1"/>
      <c r="B540" s="1"/>
      <c r="C540" s="16"/>
      <c r="D540" s="16"/>
      <c r="E540" s="1"/>
      <c r="F540" s="20"/>
    </row>
    <row r="541" spans="1:6" x14ac:dyDescent="0.25">
      <c r="A541" s="1"/>
      <c r="B541" s="1"/>
      <c r="C541" s="16"/>
      <c r="D541" s="16"/>
      <c r="E541" s="1"/>
      <c r="F541" s="20"/>
    </row>
    <row r="542" spans="1:6" x14ac:dyDescent="0.25">
      <c r="A542" s="1"/>
      <c r="B542" s="1"/>
      <c r="C542" s="16"/>
      <c r="D542" s="16"/>
      <c r="E542" s="1"/>
      <c r="F542" s="20"/>
    </row>
    <row r="543" spans="1:6" x14ac:dyDescent="0.25">
      <c r="A543" s="1"/>
      <c r="B543" s="1"/>
      <c r="C543" s="16"/>
      <c r="D543" s="16"/>
      <c r="E543" s="1"/>
      <c r="F543" s="20"/>
    </row>
    <row r="544" spans="1:6" x14ac:dyDescent="0.25">
      <c r="A544" s="1"/>
      <c r="B544" s="1"/>
      <c r="C544" s="16"/>
      <c r="D544" s="16"/>
      <c r="E544" s="1"/>
      <c r="F544" s="20"/>
    </row>
    <row r="545" spans="1:6" x14ac:dyDescent="0.25">
      <c r="A545" s="1"/>
      <c r="B545" s="1"/>
      <c r="C545" s="16"/>
      <c r="D545" s="16"/>
      <c r="E545" s="1"/>
      <c r="F545" s="20"/>
    </row>
    <row r="546" spans="1:6" x14ac:dyDescent="0.25">
      <c r="A546" s="1"/>
      <c r="B546" s="1"/>
      <c r="C546" s="16"/>
      <c r="D546" s="16"/>
      <c r="E546" s="1"/>
      <c r="F546" s="20"/>
    </row>
    <row r="547" spans="1:6" x14ac:dyDescent="0.25">
      <c r="A547" s="1"/>
      <c r="B547" s="1"/>
      <c r="C547" s="16"/>
      <c r="D547" s="16"/>
      <c r="E547" s="1"/>
      <c r="F547" s="20"/>
    </row>
    <row r="548" spans="1:6" x14ac:dyDescent="0.25">
      <c r="A548" s="1"/>
      <c r="B548" s="1"/>
      <c r="C548" s="16"/>
      <c r="D548" s="16"/>
      <c r="E548" s="1"/>
      <c r="F548" s="20"/>
    </row>
    <row r="549" spans="1:6" x14ac:dyDescent="0.25">
      <c r="A549" s="1"/>
      <c r="B549" s="1"/>
      <c r="C549" s="16"/>
      <c r="D549" s="16"/>
      <c r="E549" s="1"/>
      <c r="F549" s="20"/>
    </row>
    <row r="550" spans="1:6" x14ac:dyDescent="0.25">
      <c r="A550" s="1"/>
      <c r="B550" s="1"/>
      <c r="C550" s="16"/>
      <c r="D550" s="16"/>
      <c r="E550" s="1"/>
      <c r="F550" s="20"/>
    </row>
    <row r="551" spans="1:6" x14ac:dyDescent="0.25">
      <c r="A551" s="1"/>
      <c r="B551" s="1"/>
      <c r="C551" s="16"/>
      <c r="D551" s="16"/>
      <c r="E551" s="1"/>
      <c r="F551" s="20"/>
    </row>
    <row r="552" spans="1:6" x14ac:dyDescent="0.25">
      <c r="A552" s="1"/>
      <c r="B552" s="1"/>
      <c r="C552" s="16"/>
      <c r="D552" s="16"/>
      <c r="E552" s="1"/>
      <c r="F552" s="20"/>
    </row>
    <row r="553" spans="1:6" x14ac:dyDescent="0.25">
      <c r="A553" s="1"/>
      <c r="B553" s="1"/>
      <c r="C553" s="16"/>
      <c r="D553" s="16"/>
      <c r="E553" s="1"/>
      <c r="F553" s="20"/>
    </row>
    <row r="554" spans="1:6" x14ac:dyDescent="0.25">
      <c r="A554" s="1"/>
      <c r="B554" s="1"/>
      <c r="C554" s="16"/>
      <c r="D554" s="16"/>
      <c r="E554" s="1"/>
      <c r="F554" s="20"/>
    </row>
    <row r="555" spans="1:6" x14ac:dyDescent="0.25">
      <c r="A555" s="1"/>
      <c r="B555" s="1"/>
      <c r="C555" s="16"/>
      <c r="D555" s="16"/>
      <c r="E555" s="1"/>
      <c r="F555" s="20"/>
    </row>
    <row r="556" spans="1:6" x14ac:dyDescent="0.25">
      <c r="A556" s="1"/>
      <c r="B556" s="1"/>
      <c r="C556" s="16"/>
      <c r="D556" s="16"/>
      <c r="E556" s="1"/>
      <c r="F556" s="20"/>
    </row>
    <row r="557" spans="1:6" x14ac:dyDescent="0.25">
      <c r="A557" s="1"/>
      <c r="B557" s="1"/>
      <c r="C557" s="16"/>
      <c r="D557" s="16"/>
      <c r="E557" s="1"/>
      <c r="F557" s="20"/>
    </row>
    <row r="558" spans="1:6" x14ac:dyDescent="0.25">
      <c r="A558" s="1"/>
      <c r="B558" s="1"/>
      <c r="C558" s="16"/>
      <c r="D558" s="16"/>
      <c r="E558" s="1"/>
      <c r="F558" s="20"/>
    </row>
    <row r="559" spans="1:6" x14ac:dyDescent="0.25">
      <c r="A559" s="1"/>
      <c r="B559" s="1"/>
      <c r="C559" s="16"/>
      <c r="D559" s="16"/>
      <c r="E559" s="1"/>
      <c r="F559" s="20"/>
    </row>
    <row r="560" spans="1:6" x14ac:dyDescent="0.25">
      <c r="A560" s="1"/>
      <c r="B560" s="1"/>
      <c r="C560" s="16"/>
      <c r="D560" s="16"/>
      <c r="E560" s="1"/>
      <c r="F560" s="20"/>
    </row>
    <row r="561" spans="1:6" x14ac:dyDescent="0.25">
      <c r="A561" s="1"/>
      <c r="B561" s="1"/>
      <c r="C561" s="16"/>
      <c r="D561" s="16"/>
      <c r="E561" s="1"/>
      <c r="F561" s="20"/>
    </row>
    <row r="562" spans="1:6" x14ac:dyDescent="0.25">
      <c r="A562" s="1"/>
      <c r="B562" s="1"/>
      <c r="C562" s="16"/>
      <c r="D562" s="16"/>
      <c r="E562" s="1"/>
      <c r="F562" s="20"/>
    </row>
    <row r="563" spans="1:6" x14ac:dyDescent="0.25">
      <c r="A563" s="1"/>
      <c r="B563" s="1"/>
      <c r="C563" s="16"/>
      <c r="D563" s="16"/>
      <c r="E563" s="1"/>
      <c r="F563" s="20"/>
    </row>
    <row r="564" spans="1:6" x14ac:dyDescent="0.25">
      <c r="A564" s="1"/>
      <c r="B564" s="1"/>
      <c r="C564" s="16"/>
      <c r="D564" s="16"/>
      <c r="E564" s="1"/>
      <c r="F564" s="20"/>
    </row>
    <row r="565" spans="1:6" x14ac:dyDescent="0.25">
      <c r="A565" s="1"/>
      <c r="B565" s="1"/>
      <c r="C565" s="16"/>
      <c r="D565" s="16"/>
      <c r="E565" s="1"/>
      <c r="F565" s="20"/>
    </row>
    <row r="566" spans="1:6" x14ac:dyDescent="0.25">
      <c r="A566" s="1"/>
      <c r="B566" s="1"/>
      <c r="C566" s="16"/>
      <c r="D566" s="16"/>
      <c r="E566" s="1"/>
      <c r="F566" s="20"/>
    </row>
    <row r="567" spans="1:6" x14ac:dyDescent="0.25">
      <c r="A567" s="1"/>
      <c r="B567" s="1"/>
      <c r="C567" s="16"/>
      <c r="D567" s="16"/>
      <c r="E567" s="1"/>
      <c r="F567" s="20"/>
    </row>
    <row r="568" spans="1:6" x14ac:dyDescent="0.25">
      <c r="A568" s="1"/>
      <c r="B568" s="1"/>
      <c r="C568" s="16"/>
      <c r="D568" s="16"/>
      <c r="E568" s="1"/>
      <c r="F568" s="20"/>
    </row>
    <row r="569" spans="1:6" x14ac:dyDescent="0.25">
      <c r="A569" s="1"/>
      <c r="B569" s="1"/>
      <c r="C569" s="16"/>
      <c r="D569" s="16"/>
      <c r="E569" s="1"/>
      <c r="F569" s="20"/>
    </row>
    <row r="570" spans="1:6" x14ac:dyDescent="0.25">
      <c r="A570" s="1"/>
      <c r="B570" s="1"/>
      <c r="C570" s="16"/>
      <c r="D570" s="16"/>
      <c r="E570" s="1"/>
      <c r="F570" s="20"/>
    </row>
    <row r="571" spans="1:6" x14ac:dyDescent="0.25">
      <c r="A571" s="1"/>
      <c r="B571" s="1"/>
      <c r="C571" s="16"/>
      <c r="D571" s="16"/>
      <c r="E571" s="1"/>
      <c r="F571" s="20"/>
    </row>
    <row r="572" spans="1:6" x14ac:dyDescent="0.25">
      <c r="A572" s="1"/>
      <c r="B572" s="1"/>
      <c r="C572" s="16"/>
      <c r="D572" s="16"/>
      <c r="E572" s="1"/>
      <c r="F572" s="20"/>
    </row>
    <row r="573" spans="1:6" x14ac:dyDescent="0.25">
      <c r="A573" s="1"/>
      <c r="B573" s="1"/>
      <c r="C573" s="16"/>
      <c r="D573" s="16"/>
      <c r="E573" s="1"/>
      <c r="F573" s="20"/>
    </row>
    <row r="574" spans="1:6" x14ac:dyDescent="0.25">
      <c r="A574" s="1"/>
      <c r="B574" s="1"/>
      <c r="C574" s="16"/>
      <c r="D574" s="16"/>
      <c r="E574" s="1"/>
      <c r="F574" s="20"/>
    </row>
    <row r="575" spans="1:6" x14ac:dyDescent="0.25">
      <c r="A575" s="1"/>
      <c r="B575" s="1"/>
      <c r="C575" s="16"/>
      <c r="D575" s="16"/>
      <c r="E575" s="1"/>
      <c r="F575" s="20"/>
    </row>
    <row r="576" spans="1:6" x14ac:dyDescent="0.25">
      <c r="A576" s="1"/>
      <c r="B576" s="1"/>
      <c r="C576" s="16"/>
      <c r="D576" s="16"/>
      <c r="E576" s="1"/>
      <c r="F576" s="20"/>
    </row>
    <row r="577" spans="1:6" x14ac:dyDescent="0.25">
      <c r="A577" s="1"/>
      <c r="B577" s="1"/>
      <c r="C577" s="16"/>
      <c r="D577" s="16"/>
      <c r="E577" s="1"/>
      <c r="F577" s="20"/>
    </row>
    <row r="578" spans="1:6" x14ac:dyDescent="0.25">
      <c r="A578" s="1"/>
      <c r="B578" s="1"/>
      <c r="C578" s="16"/>
      <c r="D578" s="16"/>
      <c r="E578" s="1"/>
      <c r="F578" s="20"/>
    </row>
    <row r="579" spans="1:6" x14ac:dyDescent="0.25">
      <c r="A579" s="1"/>
      <c r="B579" s="1"/>
      <c r="C579" s="16"/>
      <c r="D579" s="16"/>
      <c r="E579" s="1"/>
      <c r="F579" s="20"/>
    </row>
    <row r="580" spans="1:6" x14ac:dyDescent="0.25">
      <c r="A580" s="1"/>
      <c r="B580" s="1"/>
      <c r="C580" s="16"/>
      <c r="D580" s="16"/>
      <c r="E580" s="1"/>
      <c r="F580" s="20"/>
    </row>
    <row r="581" spans="1:6" x14ac:dyDescent="0.25">
      <c r="A581" s="1"/>
      <c r="B581" s="1"/>
      <c r="C581" s="16"/>
      <c r="D581" s="16"/>
      <c r="E581" s="1"/>
      <c r="F581" s="20"/>
    </row>
    <row r="582" spans="1:6" x14ac:dyDescent="0.25">
      <c r="A582" s="1"/>
      <c r="B582" s="1"/>
      <c r="C582" s="16"/>
      <c r="D582" s="16"/>
      <c r="E582" s="1"/>
      <c r="F582" s="20"/>
    </row>
    <row r="583" spans="1:6" x14ac:dyDescent="0.25">
      <c r="A583" s="1"/>
      <c r="B583" s="1"/>
      <c r="C583" s="16"/>
      <c r="D583" s="16"/>
      <c r="E583" s="1"/>
      <c r="F583" s="20"/>
    </row>
    <row r="584" spans="1:6" x14ac:dyDescent="0.25">
      <c r="A584" s="1"/>
      <c r="B584" s="1"/>
      <c r="C584" s="16"/>
      <c r="D584" s="16"/>
      <c r="E584" s="1"/>
      <c r="F584" s="20"/>
    </row>
    <row r="585" spans="1:6" x14ac:dyDescent="0.25">
      <c r="A585" s="1"/>
      <c r="B585" s="1"/>
      <c r="C585" s="16"/>
      <c r="D585" s="16"/>
      <c r="E585" s="1"/>
      <c r="F585" s="20"/>
    </row>
    <row r="586" spans="1:6" x14ac:dyDescent="0.25">
      <c r="A586" s="1"/>
      <c r="B586" s="1"/>
      <c r="C586" s="16"/>
      <c r="D586" s="16"/>
      <c r="E586" s="1"/>
      <c r="F586" s="20"/>
    </row>
    <row r="587" spans="1:6" x14ac:dyDescent="0.25">
      <c r="A587" s="1"/>
      <c r="B587" s="1"/>
      <c r="C587" s="16"/>
      <c r="D587" s="16"/>
      <c r="E587" s="1"/>
      <c r="F587" s="20"/>
    </row>
    <row r="588" spans="1:6" x14ac:dyDescent="0.25">
      <c r="A588" s="1"/>
      <c r="B588" s="1"/>
      <c r="C588" s="16"/>
      <c r="D588" s="16"/>
      <c r="E588" s="1"/>
      <c r="F588" s="20"/>
    </row>
    <row r="589" spans="1:6" x14ac:dyDescent="0.25">
      <c r="A589" s="1"/>
      <c r="B589" s="1"/>
      <c r="C589" s="16"/>
      <c r="D589" s="16"/>
      <c r="E589" s="1"/>
      <c r="F589" s="20"/>
    </row>
    <row r="590" spans="1:6" x14ac:dyDescent="0.25">
      <c r="A590" s="1"/>
      <c r="B590" s="1"/>
      <c r="C590" s="16"/>
      <c r="D590" s="16"/>
      <c r="E590" s="1"/>
      <c r="F590" s="20"/>
    </row>
    <row r="591" spans="1:6" x14ac:dyDescent="0.25">
      <c r="A591" s="1"/>
      <c r="B591" s="1"/>
      <c r="C591" s="16"/>
      <c r="D591" s="16"/>
      <c r="E591" s="1"/>
      <c r="F591" s="20"/>
    </row>
    <row r="592" spans="1:6" x14ac:dyDescent="0.25">
      <c r="A592" s="1"/>
      <c r="B592" s="1"/>
      <c r="C592" s="16"/>
      <c r="D592" s="16"/>
      <c r="E592" s="1"/>
      <c r="F592" s="20"/>
    </row>
    <row r="593" spans="1:6" x14ac:dyDescent="0.25">
      <c r="A593" s="1"/>
      <c r="B593" s="1"/>
      <c r="C593" s="16"/>
      <c r="D593" s="16"/>
      <c r="E593" s="1"/>
      <c r="F593" s="20"/>
    </row>
    <row r="594" spans="1:6" x14ac:dyDescent="0.25">
      <c r="A594" s="1"/>
      <c r="B594" s="1"/>
      <c r="C594" s="16"/>
      <c r="D594" s="16"/>
      <c r="E594" s="1"/>
      <c r="F594" s="20"/>
    </row>
    <row r="595" spans="1:6" x14ac:dyDescent="0.25">
      <c r="A595" s="1"/>
      <c r="B595" s="1"/>
      <c r="C595" s="16"/>
      <c r="D595" s="16"/>
      <c r="E595" s="1"/>
      <c r="F595" s="20"/>
    </row>
    <row r="596" spans="1:6" x14ac:dyDescent="0.25">
      <c r="A596" s="1"/>
      <c r="B596" s="1"/>
      <c r="C596" s="16"/>
      <c r="D596" s="16"/>
      <c r="E596" s="1"/>
      <c r="F596" s="20"/>
    </row>
    <row r="597" spans="1:6" x14ac:dyDescent="0.25">
      <c r="A597" s="1"/>
      <c r="B597" s="1"/>
      <c r="C597" s="16"/>
      <c r="D597" s="16"/>
      <c r="E597" s="1"/>
      <c r="F597" s="20"/>
    </row>
    <row r="598" spans="1:6" x14ac:dyDescent="0.25">
      <c r="A598" s="1"/>
      <c r="B598" s="1"/>
      <c r="C598" s="16"/>
      <c r="D598" s="16"/>
      <c r="E598" s="1"/>
      <c r="F598" s="20"/>
    </row>
    <row r="599" spans="1:6" x14ac:dyDescent="0.25">
      <c r="A599" s="1"/>
      <c r="B599" s="1"/>
      <c r="C599" s="16"/>
      <c r="D599" s="16"/>
      <c r="E599" s="1"/>
      <c r="F599" s="20"/>
    </row>
    <row r="600" spans="1:6" x14ac:dyDescent="0.25">
      <c r="A600" s="1"/>
      <c r="B600" s="1"/>
      <c r="C600" s="16"/>
      <c r="D600" s="16"/>
      <c r="E600" s="1"/>
      <c r="F600" s="20"/>
    </row>
    <row r="601" spans="1:6" x14ac:dyDescent="0.25">
      <c r="A601" s="1"/>
      <c r="B601" s="1"/>
      <c r="C601" s="16"/>
      <c r="D601" s="16"/>
      <c r="E601" s="1"/>
      <c r="F601" s="20"/>
    </row>
    <row r="602" spans="1:6" x14ac:dyDescent="0.25">
      <c r="A602" s="1"/>
      <c r="B602" s="1"/>
      <c r="C602" s="16"/>
      <c r="D602" s="16"/>
      <c r="E602" s="1"/>
      <c r="F602" s="20"/>
    </row>
    <row r="603" spans="1:6" x14ac:dyDescent="0.25">
      <c r="A603" s="1"/>
      <c r="B603" s="1"/>
      <c r="C603" s="16"/>
      <c r="D603" s="16"/>
      <c r="E603" s="1"/>
      <c r="F603" s="20"/>
    </row>
    <row r="604" spans="1:6" x14ac:dyDescent="0.25">
      <c r="A604" s="1"/>
      <c r="B604" s="1"/>
      <c r="C604" s="16"/>
      <c r="D604" s="16"/>
      <c r="E604" s="1"/>
      <c r="F604" s="20"/>
    </row>
    <row r="605" spans="1:6" x14ac:dyDescent="0.25">
      <c r="A605" s="1"/>
      <c r="B605" s="1"/>
      <c r="C605" s="16"/>
      <c r="D605" s="16"/>
      <c r="E605" s="1"/>
      <c r="F605" s="20"/>
    </row>
    <row r="606" spans="1:6" x14ac:dyDescent="0.25">
      <c r="A606" s="1"/>
      <c r="B606" s="1"/>
      <c r="C606" s="16"/>
      <c r="D606" s="16"/>
      <c r="E606" s="1"/>
      <c r="F606" s="20"/>
    </row>
    <row r="607" spans="1:6" x14ac:dyDescent="0.25">
      <c r="A607" s="1"/>
      <c r="B607" s="1"/>
      <c r="C607" s="16"/>
      <c r="D607" s="16"/>
      <c r="E607" s="1"/>
      <c r="F607" s="20"/>
    </row>
    <row r="608" spans="1:6" x14ac:dyDescent="0.25">
      <c r="A608" s="1"/>
      <c r="B608" s="1"/>
      <c r="C608" s="16"/>
      <c r="D608" s="16"/>
      <c r="E608" s="1"/>
      <c r="F608" s="20"/>
    </row>
    <row r="609" spans="1:6" x14ac:dyDescent="0.25">
      <c r="A609" s="1"/>
      <c r="B609" s="1"/>
      <c r="C609" s="16"/>
      <c r="D609" s="16"/>
      <c r="E609" s="1"/>
      <c r="F609" s="20"/>
    </row>
    <row r="610" spans="1:6" x14ac:dyDescent="0.25">
      <c r="A610" s="1"/>
      <c r="B610" s="1"/>
      <c r="C610" s="16"/>
      <c r="D610" s="16"/>
      <c r="E610" s="1"/>
      <c r="F610" s="20"/>
    </row>
    <row r="611" spans="1:6" x14ac:dyDescent="0.25">
      <c r="A611" s="1"/>
      <c r="B611" s="1"/>
      <c r="C611" s="16"/>
      <c r="D611" s="16"/>
      <c r="E611" s="1"/>
      <c r="F611" s="20"/>
    </row>
    <row r="612" spans="1:6" x14ac:dyDescent="0.25">
      <c r="A612" s="1"/>
      <c r="B612" s="1"/>
      <c r="C612" s="16"/>
      <c r="D612" s="16"/>
      <c r="E612" s="1"/>
      <c r="F612" s="20"/>
    </row>
    <row r="613" spans="1:6" x14ac:dyDescent="0.25">
      <c r="A613" s="1"/>
      <c r="B613" s="1"/>
      <c r="C613" s="16"/>
      <c r="D613" s="16"/>
      <c r="E613" s="1"/>
      <c r="F613" s="20"/>
    </row>
    <row r="614" spans="1:6" x14ac:dyDescent="0.25">
      <c r="A614" s="1"/>
      <c r="B614" s="1"/>
      <c r="C614" s="16"/>
      <c r="D614" s="16"/>
      <c r="E614" s="1"/>
      <c r="F614" s="20"/>
    </row>
    <row r="615" spans="1:6" x14ac:dyDescent="0.25">
      <c r="A615" s="1"/>
      <c r="B615" s="1"/>
      <c r="C615" s="16"/>
      <c r="D615" s="16"/>
      <c r="E615" s="1"/>
      <c r="F615" s="20"/>
    </row>
    <row r="616" spans="1:6" x14ac:dyDescent="0.25">
      <c r="A616" s="1"/>
      <c r="B616" s="1"/>
      <c r="C616" s="16"/>
      <c r="D616" s="16"/>
      <c r="E616" s="1"/>
      <c r="F616" s="20"/>
    </row>
    <row r="617" spans="1:6" x14ac:dyDescent="0.25">
      <c r="A617" s="1"/>
      <c r="B617" s="1"/>
      <c r="C617" s="16"/>
      <c r="D617" s="16"/>
      <c r="E617" s="1"/>
      <c r="F617" s="20"/>
    </row>
    <row r="618" spans="1:6" x14ac:dyDescent="0.25">
      <c r="A618" s="1"/>
      <c r="B618" s="1"/>
      <c r="C618" s="16"/>
      <c r="D618" s="16"/>
      <c r="E618" s="1"/>
      <c r="F618" s="20"/>
    </row>
    <row r="619" spans="1:6" x14ac:dyDescent="0.25">
      <c r="A619" s="1"/>
      <c r="B619" s="1"/>
      <c r="C619" s="16"/>
      <c r="D619" s="16"/>
      <c r="E619" s="1"/>
      <c r="F619" s="20"/>
    </row>
    <row r="620" spans="1:6" x14ac:dyDescent="0.25">
      <c r="A620" s="1"/>
      <c r="B620" s="1"/>
      <c r="C620" s="16"/>
      <c r="D620" s="16"/>
      <c r="E620" s="1"/>
      <c r="F620" s="20"/>
    </row>
    <row r="621" spans="1:6" x14ac:dyDescent="0.25">
      <c r="A621" s="1"/>
      <c r="B621" s="1"/>
      <c r="C621" s="16"/>
      <c r="D621" s="16"/>
      <c r="E621" s="1"/>
      <c r="F621" s="20"/>
    </row>
    <row r="622" spans="1:6" x14ac:dyDescent="0.25">
      <c r="A622" s="1"/>
      <c r="B622" s="1"/>
      <c r="C622" s="16"/>
      <c r="D622" s="16"/>
      <c r="E622" s="1"/>
      <c r="F622" s="20"/>
    </row>
    <row r="623" spans="1:6" x14ac:dyDescent="0.25">
      <c r="A623" s="1"/>
      <c r="B623" s="1"/>
      <c r="C623" s="16"/>
      <c r="D623" s="16"/>
      <c r="E623" s="1"/>
      <c r="F623" s="20"/>
    </row>
    <row r="624" spans="1:6" x14ac:dyDescent="0.25">
      <c r="A624" s="1"/>
      <c r="B624" s="1"/>
      <c r="C624" s="16"/>
      <c r="D624" s="16"/>
      <c r="E624" s="1"/>
      <c r="F624" s="20"/>
    </row>
    <row r="625" spans="1:6" x14ac:dyDescent="0.25">
      <c r="A625" s="1"/>
      <c r="B625" s="1"/>
      <c r="C625" s="16"/>
      <c r="D625" s="16"/>
      <c r="E625" s="1"/>
      <c r="F625" s="20"/>
    </row>
    <row r="626" spans="1:6" x14ac:dyDescent="0.25">
      <c r="A626" s="1"/>
      <c r="B626" s="1"/>
      <c r="C626" s="16"/>
      <c r="D626" s="16"/>
      <c r="E626" s="1"/>
      <c r="F626" s="20"/>
    </row>
    <row r="627" spans="1:6" x14ac:dyDescent="0.25">
      <c r="A627" s="1"/>
      <c r="B627" s="1"/>
      <c r="C627" s="16"/>
      <c r="D627" s="16"/>
      <c r="E627" s="1"/>
      <c r="F627" s="20"/>
    </row>
    <row r="628" spans="1:6" x14ac:dyDescent="0.25">
      <c r="A628" s="1"/>
      <c r="B628" s="1"/>
      <c r="C628" s="16"/>
      <c r="D628" s="16"/>
      <c r="E628" s="1"/>
      <c r="F628" s="20"/>
    </row>
    <row r="629" spans="1:6" x14ac:dyDescent="0.25">
      <c r="A629" s="1"/>
      <c r="B629" s="1"/>
      <c r="C629" s="16"/>
      <c r="D629" s="16"/>
      <c r="E629" s="1"/>
      <c r="F629" s="20"/>
    </row>
    <row r="630" spans="1:6" x14ac:dyDescent="0.25">
      <c r="A630" s="1"/>
      <c r="B630" s="1"/>
      <c r="C630" s="16"/>
      <c r="D630" s="16"/>
      <c r="E630" s="1"/>
      <c r="F630" s="20"/>
    </row>
    <row r="631" spans="1:6" x14ac:dyDescent="0.25">
      <c r="A631" s="1"/>
      <c r="B631" s="1"/>
      <c r="C631" s="16"/>
      <c r="D631" s="16"/>
      <c r="E631" s="1"/>
      <c r="F631" s="20"/>
    </row>
    <row r="632" spans="1:6" x14ac:dyDescent="0.25">
      <c r="A632" s="1"/>
      <c r="B632" s="1"/>
      <c r="C632" s="16"/>
      <c r="D632" s="16"/>
      <c r="E632" s="1"/>
      <c r="F632" s="20"/>
    </row>
    <row r="633" spans="1:6" x14ac:dyDescent="0.25">
      <c r="A633" s="1"/>
      <c r="B633" s="1"/>
      <c r="C633" s="16"/>
      <c r="D633" s="16"/>
      <c r="E633" s="1"/>
      <c r="F633" s="20"/>
    </row>
    <row r="634" spans="1:6" x14ac:dyDescent="0.25">
      <c r="A634" s="1"/>
      <c r="B634" s="1"/>
      <c r="C634" s="16"/>
      <c r="D634" s="16"/>
      <c r="E634" s="1"/>
      <c r="F634" s="20"/>
    </row>
    <row r="635" spans="1:6" x14ac:dyDescent="0.25">
      <c r="A635" s="1"/>
      <c r="B635" s="1"/>
      <c r="C635" s="16"/>
      <c r="D635" s="16"/>
      <c r="E635" s="1"/>
      <c r="F635" s="20"/>
    </row>
    <row r="636" spans="1:6" x14ac:dyDescent="0.25">
      <c r="A636" s="1"/>
      <c r="B636" s="1"/>
      <c r="C636" s="16"/>
      <c r="D636" s="16"/>
      <c r="E636" s="1"/>
      <c r="F636" s="20"/>
    </row>
    <row r="637" spans="1:6" x14ac:dyDescent="0.25">
      <c r="A637" s="1"/>
      <c r="B637" s="1"/>
      <c r="C637" s="16"/>
      <c r="D637" s="16"/>
      <c r="E637" s="1"/>
      <c r="F637" s="20"/>
    </row>
    <row r="638" spans="1:6" x14ac:dyDescent="0.25">
      <c r="A638" s="1"/>
      <c r="B638" s="1"/>
      <c r="C638" s="16"/>
      <c r="D638" s="16"/>
      <c r="E638" s="1"/>
      <c r="F638" s="20"/>
    </row>
    <row r="639" spans="1:6" x14ac:dyDescent="0.25">
      <c r="A639" s="1"/>
      <c r="B639" s="1"/>
      <c r="C639" s="16"/>
      <c r="D639" s="16"/>
      <c r="E639" s="1"/>
      <c r="F639" s="20"/>
    </row>
    <row r="640" spans="1:6" x14ac:dyDescent="0.25">
      <c r="A640" s="1"/>
      <c r="B640" s="1"/>
      <c r="C640" s="16"/>
      <c r="D640" s="16"/>
      <c r="E640" s="1"/>
      <c r="F640" s="20"/>
    </row>
    <row r="641" spans="1:6" x14ac:dyDescent="0.25">
      <c r="A641" s="1"/>
      <c r="B641" s="1"/>
      <c r="C641" s="16"/>
      <c r="D641" s="16"/>
      <c r="E641" s="1"/>
      <c r="F641" s="20"/>
    </row>
    <row r="642" spans="1:6" x14ac:dyDescent="0.25">
      <c r="A642" s="1"/>
      <c r="B642" s="1"/>
      <c r="C642" s="16"/>
      <c r="D642" s="16"/>
      <c r="E642" s="1"/>
      <c r="F642" s="20"/>
    </row>
    <row r="643" spans="1:6" x14ac:dyDescent="0.25">
      <c r="A643" s="1"/>
      <c r="B643" s="1"/>
      <c r="C643" s="16"/>
      <c r="D643" s="16"/>
      <c r="E643" s="1"/>
      <c r="F643" s="20"/>
    </row>
    <row r="644" spans="1:6" x14ac:dyDescent="0.25">
      <c r="A644" s="1"/>
      <c r="B644" s="1"/>
      <c r="C644" s="16"/>
      <c r="D644" s="16"/>
      <c r="E644" s="1"/>
      <c r="F644" s="20"/>
    </row>
    <row r="645" spans="1:6" x14ac:dyDescent="0.25">
      <c r="A645" s="1"/>
      <c r="B645" s="1"/>
      <c r="C645" s="16"/>
      <c r="D645" s="16"/>
      <c r="E645" s="1"/>
      <c r="F645" s="20"/>
    </row>
    <row r="646" spans="1:6" x14ac:dyDescent="0.25">
      <c r="A646" s="1"/>
      <c r="B646" s="1"/>
      <c r="C646" s="16"/>
      <c r="D646" s="16"/>
      <c r="E646" s="1"/>
      <c r="F646" s="20"/>
    </row>
    <row r="647" spans="1:6" x14ac:dyDescent="0.25">
      <c r="A647" s="1"/>
      <c r="B647" s="1"/>
      <c r="C647" s="16"/>
      <c r="D647" s="16"/>
      <c r="E647" s="1"/>
      <c r="F647" s="20"/>
    </row>
    <row r="648" spans="1:6" x14ac:dyDescent="0.25">
      <c r="A648" s="1"/>
      <c r="B648" s="1"/>
      <c r="C648" s="16"/>
      <c r="D648" s="16"/>
      <c r="E648" s="1"/>
      <c r="F648" s="20"/>
    </row>
    <row r="649" spans="1:6" x14ac:dyDescent="0.25">
      <c r="A649" s="1"/>
      <c r="B649" s="1"/>
      <c r="C649" s="16"/>
      <c r="D649" s="16"/>
      <c r="E649" s="1"/>
      <c r="F649" s="20"/>
    </row>
    <row r="650" spans="1:6" x14ac:dyDescent="0.25">
      <c r="A650" s="1"/>
      <c r="B650" s="1"/>
      <c r="C650" s="16"/>
      <c r="D650" s="16"/>
      <c r="E650" s="1"/>
      <c r="F650" s="20"/>
    </row>
    <row r="651" spans="1:6" x14ac:dyDescent="0.25">
      <c r="A651" s="1"/>
      <c r="B651" s="1"/>
      <c r="C651" s="16"/>
      <c r="D651" s="16"/>
      <c r="E651" s="1"/>
      <c r="F651" s="20"/>
    </row>
    <row r="652" spans="1:6" x14ac:dyDescent="0.25">
      <c r="A652" s="1"/>
      <c r="B652" s="1"/>
      <c r="C652" s="16"/>
      <c r="D652" s="16"/>
      <c r="E652" s="1"/>
      <c r="F652" s="20"/>
    </row>
    <row r="653" spans="1:6" x14ac:dyDescent="0.25">
      <c r="A653" s="1"/>
      <c r="B653" s="1"/>
      <c r="C653" s="16"/>
      <c r="D653" s="16"/>
      <c r="E653" s="1"/>
      <c r="F653" s="20"/>
    </row>
    <row r="654" spans="1:6" x14ac:dyDescent="0.25">
      <c r="A654" s="1"/>
      <c r="B654" s="1"/>
      <c r="C654" s="16"/>
      <c r="D654" s="16"/>
      <c r="E654" s="1"/>
      <c r="F654" s="20"/>
    </row>
    <row r="655" spans="1:6" x14ac:dyDescent="0.25">
      <c r="A655" s="1"/>
      <c r="B655" s="1"/>
      <c r="C655" s="16"/>
      <c r="D655" s="16"/>
      <c r="E655" s="1"/>
      <c r="F655" s="20"/>
    </row>
    <row r="656" spans="1:6" x14ac:dyDescent="0.25">
      <c r="A656" s="1"/>
      <c r="B656" s="1"/>
      <c r="C656" s="16"/>
      <c r="D656" s="16"/>
      <c r="E656" s="1"/>
      <c r="F656" s="20"/>
    </row>
    <row r="657" spans="1:6" x14ac:dyDescent="0.25">
      <c r="A657" s="1"/>
      <c r="B657" s="1"/>
      <c r="C657" s="16"/>
      <c r="D657" s="16"/>
      <c r="E657" s="1"/>
      <c r="F657" s="20"/>
    </row>
    <row r="658" spans="1:6" x14ac:dyDescent="0.25">
      <c r="A658" s="1"/>
      <c r="B658" s="1"/>
      <c r="C658" s="16"/>
      <c r="D658" s="16"/>
      <c r="E658" s="1"/>
      <c r="F658" s="20"/>
    </row>
    <row r="659" spans="1:6" x14ac:dyDescent="0.25">
      <c r="A659" s="1"/>
      <c r="B659" s="1"/>
      <c r="C659" s="16"/>
      <c r="D659" s="16"/>
      <c r="E659" s="1"/>
      <c r="F659" s="20"/>
    </row>
    <row r="660" spans="1:6" x14ac:dyDescent="0.25">
      <c r="A660" s="1"/>
      <c r="B660" s="1"/>
      <c r="C660" s="16"/>
      <c r="D660" s="16"/>
      <c r="E660" s="1"/>
      <c r="F660" s="20"/>
    </row>
    <row r="661" spans="1:6" x14ac:dyDescent="0.25">
      <c r="A661" s="1"/>
      <c r="B661" s="1"/>
      <c r="C661" s="16"/>
      <c r="D661" s="16"/>
      <c r="E661" s="1"/>
      <c r="F661" s="20"/>
    </row>
    <row r="662" spans="1:6" x14ac:dyDescent="0.25">
      <c r="A662" s="1"/>
      <c r="B662" s="1"/>
      <c r="C662" s="16"/>
      <c r="D662" s="16"/>
      <c r="E662" s="1"/>
      <c r="F662" s="20"/>
    </row>
    <row r="663" spans="1:6" x14ac:dyDescent="0.25">
      <c r="A663" s="1"/>
      <c r="B663" s="1"/>
      <c r="C663" s="16"/>
      <c r="D663" s="16"/>
      <c r="E663" s="1"/>
      <c r="F663" s="20"/>
    </row>
    <row r="664" spans="1:6" x14ac:dyDescent="0.25">
      <c r="A664" s="1"/>
      <c r="B664" s="1"/>
      <c r="C664" s="16"/>
      <c r="D664" s="16"/>
      <c r="E664" s="1"/>
      <c r="F664" s="20"/>
    </row>
    <row r="665" spans="1:6" x14ac:dyDescent="0.25">
      <c r="A665" s="1"/>
      <c r="B665" s="1"/>
      <c r="C665" s="16"/>
      <c r="D665" s="16"/>
      <c r="E665" s="1"/>
      <c r="F665" s="20"/>
    </row>
    <row r="666" spans="1:6" x14ac:dyDescent="0.25">
      <c r="A666" s="1"/>
      <c r="B666" s="1"/>
      <c r="C666" s="16"/>
      <c r="D666" s="16"/>
      <c r="E666" s="1"/>
      <c r="F666" s="20"/>
    </row>
    <row r="667" spans="1:6" x14ac:dyDescent="0.25">
      <c r="A667" s="1"/>
      <c r="B667" s="1"/>
      <c r="C667" s="16"/>
      <c r="D667" s="16"/>
      <c r="E667" s="1"/>
      <c r="F667" s="20"/>
    </row>
    <row r="668" spans="1:6" x14ac:dyDescent="0.25">
      <c r="A668" s="1"/>
      <c r="B668" s="1"/>
      <c r="C668" s="16"/>
      <c r="D668" s="16"/>
      <c r="E668" s="1"/>
      <c r="F668" s="20"/>
    </row>
    <row r="669" spans="1:6" x14ac:dyDescent="0.25">
      <c r="A669" s="1"/>
      <c r="B669" s="1"/>
      <c r="C669" s="16"/>
      <c r="D669" s="16"/>
      <c r="E669" s="1"/>
      <c r="F669" s="20"/>
    </row>
    <row r="670" spans="1:6" x14ac:dyDescent="0.25">
      <c r="A670" s="1"/>
      <c r="B670" s="1"/>
      <c r="C670" s="16"/>
      <c r="D670" s="16"/>
      <c r="E670" s="1"/>
      <c r="F670" s="20"/>
    </row>
    <row r="671" spans="1:6" x14ac:dyDescent="0.25">
      <c r="A671" s="1"/>
      <c r="B671" s="1"/>
      <c r="C671" s="16"/>
      <c r="D671" s="16"/>
      <c r="E671" s="1"/>
      <c r="F671" s="20"/>
    </row>
    <row r="672" spans="1:6" x14ac:dyDescent="0.25">
      <c r="A672" s="1"/>
      <c r="B672" s="1"/>
      <c r="C672" s="16"/>
      <c r="D672" s="16"/>
      <c r="E672" s="1"/>
      <c r="F672" s="20"/>
    </row>
    <row r="673" spans="1:6" x14ac:dyDescent="0.25">
      <c r="A673" s="1"/>
      <c r="B673" s="1"/>
      <c r="C673" s="16"/>
      <c r="D673" s="16"/>
      <c r="E673" s="1"/>
      <c r="F673" s="20"/>
    </row>
    <row r="674" spans="1:6" x14ac:dyDescent="0.25">
      <c r="A674" s="1"/>
      <c r="B674" s="1"/>
      <c r="C674" s="16"/>
      <c r="D674" s="16"/>
      <c r="E674" s="1"/>
      <c r="F674" s="20"/>
    </row>
    <row r="675" spans="1:6" x14ac:dyDescent="0.25">
      <c r="A675" s="1"/>
      <c r="B675" s="1"/>
      <c r="C675" s="16"/>
      <c r="D675" s="16"/>
      <c r="E675" s="1"/>
      <c r="F675" s="20"/>
    </row>
    <row r="676" spans="1:6" x14ac:dyDescent="0.25">
      <c r="A676" s="1"/>
      <c r="B676" s="1"/>
      <c r="C676" s="16"/>
      <c r="D676" s="16"/>
      <c r="E676" s="1"/>
      <c r="F676" s="20"/>
    </row>
    <row r="677" spans="1:6" x14ac:dyDescent="0.25">
      <c r="A677" s="1"/>
      <c r="B677" s="1"/>
      <c r="C677" s="16"/>
      <c r="D677" s="16"/>
      <c r="E677" s="1"/>
      <c r="F677" s="20"/>
    </row>
    <row r="678" spans="1:6" x14ac:dyDescent="0.25">
      <c r="A678" s="1"/>
      <c r="B678" s="1"/>
      <c r="C678" s="16"/>
      <c r="D678" s="16"/>
      <c r="E678" s="1"/>
      <c r="F678" s="20"/>
    </row>
    <row r="679" spans="1:6" x14ac:dyDescent="0.25">
      <c r="A679" s="1"/>
      <c r="B679" s="1"/>
      <c r="C679" s="16"/>
      <c r="D679" s="16"/>
      <c r="E679" s="1"/>
      <c r="F679" s="20"/>
    </row>
    <row r="680" spans="1:6" x14ac:dyDescent="0.25">
      <c r="A680" s="1"/>
      <c r="B680" s="1"/>
      <c r="C680" s="16"/>
      <c r="D680" s="16"/>
      <c r="E680" s="1"/>
      <c r="F680" s="20"/>
    </row>
    <row r="681" spans="1:6" x14ac:dyDescent="0.25">
      <c r="A681" s="1"/>
      <c r="B681" s="1"/>
      <c r="C681" s="16"/>
      <c r="D681" s="16"/>
      <c r="E681" s="1"/>
      <c r="F681" s="20"/>
    </row>
    <row r="682" spans="1:6" x14ac:dyDescent="0.25">
      <c r="A682" s="1"/>
      <c r="B682" s="1"/>
      <c r="C682" s="16"/>
      <c r="D682" s="16"/>
      <c r="E682" s="1"/>
      <c r="F682" s="20"/>
    </row>
    <row r="683" spans="1:6" x14ac:dyDescent="0.25">
      <c r="A683" s="1"/>
      <c r="B683" s="1"/>
      <c r="C683" s="16"/>
      <c r="D683" s="16"/>
      <c r="E683" s="1"/>
      <c r="F683" s="20"/>
    </row>
    <row r="684" spans="1:6" x14ac:dyDescent="0.25">
      <c r="A684" s="1"/>
      <c r="B684" s="1"/>
      <c r="C684" s="16"/>
      <c r="D684" s="16"/>
      <c r="E684" s="1"/>
      <c r="F684" s="20"/>
    </row>
    <row r="685" spans="1:6" x14ac:dyDescent="0.25">
      <c r="A685" s="1"/>
      <c r="B685" s="1"/>
      <c r="C685" s="16"/>
      <c r="D685" s="16"/>
      <c r="E685" s="1"/>
      <c r="F685" s="20"/>
    </row>
    <row r="686" spans="1:6" x14ac:dyDescent="0.25">
      <c r="A686" s="1"/>
      <c r="B686" s="1"/>
      <c r="C686" s="16"/>
      <c r="D686" s="16"/>
      <c r="E686" s="1"/>
      <c r="F686" s="20"/>
    </row>
    <row r="687" spans="1:6" x14ac:dyDescent="0.25">
      <c r="A687" s="1"/>
      <c r="B687" s="1"/>
      <c r="C687" s="16"/>
      <c r="D687" s="16"/>
      <c r="E687" s="1"/>
      <c r="F687" s="20"/>
    </row>
    <row r="688" spans="1:6" x14ac:dyDescent="0.25">
      <c r="A688" s="1"/>
      <c r="B688" s="1"/>
      <c r="C688" s="16"/>
      <c r="D688" s="16"/>
      <c r="E688" s="1"/>
      <c r="F688" s="20"/>
    </row>
    <row r="689" spans="1:6" x14ac:dyDescent="0.25">
      <c r="A689" s="1"/>
      <c r="B689" s="1"/>
      <c r="C689" s="16"/>
      <c r="D689" s="16"/>
      <c r="E689" s="1"/>
      <c r="F689" s="20"/>
    </row>
    <row r="690" spans="1:6" x14ac:dyDescent="0.25">
      <c r="A690" s="1"/>
      <c r="B690" s="1"/>
      <c r="C690" s="16"/>
      <c r="D690" s="16"/>
      <c r="E690" s="1"/>
      <c r="F690" s="20"/>
    </row>
    <row r="691" spans="1:6" x14ac:dyDescent="0.25">
      <c r="A691" s="1"/>
      <c r="B691" s="1"/>
      <c r="C691" s="16"/>
      <c r="D691" s="16"/>
      <c r="E691" s="1"/>
      <c r="F691" s="20"/>
    </row>
    <row r="692" spans="1:6" x14ac:dyDescent="0.25">
      <c r="A692" s="1"/>
      <c r="B692" s="1"/>
      <c r="C692" s="16"/>
      <c r="D692" s="16"/>
      <c r="E692" s="1"/>
      <c r="F692" s="20"/>
    </row>
    <row r="693" spans="1:6" x14ac:dyDescent="0.25">
      <c r="A693" s="1"/>
      <c r="B693" s="1"/>
      <c r="C693" s="16"/>
      <c r="D693" s="16"/>
      <c r="E693" s="1"/>
      <c r="F693" s="20"/>
    </row>
    <row r="694" spans="1:6" x14ac:dyDescent="0.25">
      <c r="A694" s="1"/>
      <c r="B694" s="1"/>
      <c r="C694" s="16"/>
      <c r="D694" s="16"/>
      <c r="E694" s="1"/>
      <c r="F694" s="20"/>
    </row>
    <row r="695" spans="1:6" x14ac:dyDescent="0.25">
      <c r="A695" s="1"/>
      <c r="B695" s="1"/>
      <c r="C695" s="16"/>
      <c r="D695" s="16"/>
      <c r="E695" s="1"/>
      <c r="F695" s="20"/>
    </row>
    <row r="696" spans="1:6" x14ac:dyDescent="0.25">
      <c r="A696" s="1"/>
      <c r="B696" s="1"/>
      <c r="C696" s="16"/>
      <c r="D696" s="16"/>
      <c r="E696" s="1"/>
      <c r="F696" s="20"/>
    </row>
    <row r="697" spans="1:6" x14ac:dyDescent="0.25">
      <c r="A697" s="1"/>
      <c r="B697" s="1"/>
      <c r="C697" s="16"/>
      <c r="D697" s="16"/>
      <c r="E697" s="1"/>
      <c r="F697" s="20"/>
    </row>
    <row r="698" spans="1:6" x14ac:dyDescent="0.25">
      <c r="A698" s="1"/>
      <c r="B698" s="1"/>
      <c r="C698" s="16"/>
      <c r="D698" s="16"/>
      <c r="E698" s="1"/>
      <c r="F698" s="20"/>
    </row>
    <row r="699" spans="1:6" x14ac:dyDescent="0.25">
      <c r="A699" s="1"/>
      <c r="B699" s="1"/>
      <c r="C699" s="16"/>
      <c r="D699" s="16"/>
      <c r="E699" s="1"/>
      <c r="F699" s="20"/>
    </row>
    <row r="700" spans="1:6" x14ac:dyDescent="0.25">
      <c r="A700" s="1"/>
      <c r="B700" s="1"/>
      <c r="C700" s="16"/>
      <c r="D700" s="16"/>
      <c r="E700" s="1"/>
      <c r="F700" s="20"/>
    </row>
    <row r="701" spans="1:6" x14ac:dyDescent="0.25">
      <c r="A701" s="1"/>
      <c r="B701" s="1"/>
      <c r="C701" s="16"/>
      <c r="D701" s="16"/>
      <c r="E701" s="1"/>
      <c r="F701" s="20"/>
    </row>
    <row r="702" spans="1:6" x14ac:dyDescent="0.25">
      <c r="A702" s="1"/>
      <c r="B702" s="1"/>
      <c r="C702" s="16"/>
      <c r="D702" s="16"/>
      <c r="E702" s="1"/>
      <c r="F702" s="20"/>
    </row>
    <row r="703" spans="1:6" x14ac:dyDescent="0.25">
      <c r="A703" s="1"/>
      <c r="B703" s="1"/>
      <c r="C703" s="16"/>
      <c r="D703" s="16"/>
      <c r="E703" s="1"/>
      <c r="F703" s="20"/>
    </row>
    <row r="704" spans="1:6" x14ac:dyDescent="0.25">
      <c r="A704" s="1"/>
      <c r="B704" s="1"/>
      <c r="C704" s="16"/>
      <c r="D704" s="16"/>
      <c r="E704" s="1"/>
      <c r="F704" s="20"/>
    </row>
    <row r="705" spans="1:6" x14ac:dyDescent="0.25">
      <c r="A705" s="1"/>
      <c r="B705" s="1"/>
      <c r="C705" s="16"/>
      <c r="D705" s="16"/>
      <c r="E705" s="1"/>
      <c r="F705" s="20"/>
    </row>
    <row r="706" spans="1:6" x14ac:dyDescent="0.25">
      <c r="A706" s="1"/>
      <c r="B706" s="1"/>
      <c r="C706" s="16"/>
      <c r="D706" s="16"/>
      <c r="E706" s="1"/>
      <c r="F706" s="20"/>
    </row>
  </sheetData>
  <autoFilter ref="A1:F313" xr:uid="{97D008A6-8AE6-480F-98F2-441065A2E941}"/>
  <sortState xmlns:xlrd2="http://schemas.microsoft.com/office/spreadsheetml/2017/richdata2" ref="A2:F278">
    <sortCondition ref="A2:A278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E6B1-1208-477E-9C77-DFB7F73BA4F1}">
  <dimension ref="A1:F24"/>
  <sheetViews>
    <sheetView showGridLines="0" zoomScale="80" zoomScaleNormal="80" workbookViewId="0"/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118</v>
      </c>
      <c r="B2" s="1" t="str">
        <f>IFERROR(VLOOKUP(A2,'BANCO DE DADOS'!$1:$1048576,2,FALSE),"0")</f>
        <v xml:space="preserve">Destacar Galão </v>
      </c>
      <c r="C2" s="16">
        <f>IFERROR(VLOOKUP(A2,'BANCO DE DADOS'!$A$2:C4000,3,FALSE),"0")</f>
        <v>0.16039999999999999</v>
      </c>
      <c r="D2" s="8">
        <f>IFERROR(VLOOKUP(A2,'BANCO DE DADOS'!$A$2:$D$4000,4,FALSE),"0")</f>
        <v>0.16039999999999999</v>
      </c>
      <c r="E2" s="1" t="str">
        <f>IFERROR(VLOOKUP(A2,'BANCO DE DADOS'!$1:$1048576,5,FALSE),"0")</f>
        <v xml:space="preserve">Destacar Galão </v>
      </c>
      <c r="F2" s="25">
        <f>D2</f>
        <v>0.16039999999999999</v>
      </c>
    </row>
    <row r="3" spans="1:6" x14ac:dyDescent="0.25">
      <c r="A3" s="10" t="s">
        <v>510</v>
      </c>
      <c r="B3" s="1" t="str">
        <f>IFERROR(VLOOKUP(A3,'BANCO DE DADOS'!$1:$1048576,2,FALSE),"0")</f>
        <v>GABARITAR COBRE GOLA -MANUAL</v>
      </c>
      <c r="C3" s="16">
        <f>IFERROR(VLOOKUP(A3,'BANCO DE DADOS'!$A$2:C4001,3,FALSE),"0")</f>
        <v>0.18440000000000001</v>
      </c>
      <c r="D3" s="8">
        <f>IFERROR(VLOOKUP(A3,'BANCO DE DADOS'!$A$2:$D$4000,4,FALSE),"0")</f>
        <v>0.18440000000000001</v>
      </c>
      <c r="E3" s="1" t="str">
        <f>IFERROR(VLOOKUP(A3,'BANCO DE DADOS'!$1:$1048576,5,FALSE),"0")</f>
        <v>GABARITAR COBRE GOLA -MANUAL</v>
      </c>
      <c r="F3" s="25">
        <f t="shared" ref="F3:F17" si="0">D3</f>
        <v>0.18440000000000001</v>
      </c>
    </row>
    <row r="4" spans="1:6" x14ac:dyDescent="0.25">
      <c r="A4" s="1" t="s">
        <v>279</v>
      </c>
      <c r="B4" s="1" t="str">
        <f>IFERROR(VLOOKUP(A4,'BANCO DE DADOS'!$1:$1048576,2,FALSE),"0")</f>
        <v>MONTAR ETIQUETA 3.5 CM</v>
      </c>
      <c r="C4" s="16">
        <f>IFERROR(VLOOKUP(A4,'BANCO DE DADOS'!$A$2:C4002,3,FALSE),"0")</f>
        <v>0.20019999999999999</v>
      </c>
      <c r="D4" s="8">
        <f>IFERROR(VLOOKUP(A4,'BANCO DE DADOS'!$A$2:$D$4000,4,FALSE),"0")</f>
        <v>0.20019999999999999</v>
      </c>
      <c r="E4" s="1" t="str">
        <f>IFERROR(VLOOKUP(A4,'BANCO DE DADOS'!$1:$1048576,5,FALSE),"0")</f>
        <v>MONTAR ETIQUETA 3.5 CM</v>
      </c>
      <c r="F4" s="25">
        <f t="shared" si="0"/>
        <v>0.20019999999999999</v>
      </c>
    </row>
    <row r="5" spans="1:6" x14ac:dyDescent="0.25">
      <c r="A5" s="1" t="s">
        <v>292</v>
      </c>
      <c r="B5" s="1" t="str">
        <f>IFERROR(VLOOKUP(A5,'BANCO DE DADOS'!$1:$1048576,2,FALSE),"0")</f>
        <v>FECHAR OMBRO BASICO 16CM</v>
      </c>
      <c r="C5" s="16">
        <f>IFERROR(VLOOKUP(A5,'BANCO DE DADOS'!$A$2:C4003,3,FALSE),"0")</f>
        <v>0.36820000000000003</v>
      </c>
      <c r="D5" s="8">
        <f>IFERROR(VLOOKUP(A5,'BANCO DE DADOS'!$A$2:$D$4000,4,FALSE),"0")</f>
        <v>0.36820000000000003</v>
      </c>
      <c r="E5" s="1" t="str">
        <f>IFERROR(VLOOKUP(A5,'BANCO DE DADOS'!$1:$1048576,5,FALSE),"0")</f>
        <v>FECHAR OMBRO BASICO 16CM</v>
      </c>
      <c r="F5" s="25">
        <f t="shared" si="0"/>
        <v>0.36820000000000003</v>
      </c>
    </row>
    <row r="6" spans="1:6" x14ac:dyDescent="0.25">
      <c r="A6" s="1" t="s">
        <v>376</v>
      </c>
      <c r="B6" s="1" t="str">
        <f>IFERROR(VLOOKUP(A6,'BANCO DE DADOS'!$1:$1048576,2,FALSE),"0")</f>
        <v>PASSAR GALÃO 3 LISTRAS NO OMBRO 6C 402 *2</v>
      </c>
      <c r="C6" s="16">
        <f>IFERROR(VLOOKUP(A6,'BANCO DE DADOS'!$A$2:C4004,3,FALSE),"0")</f>
        <v>0.31680000000000003</v>
      </c>
      <c r="D6" s="8">
        <f>IFERROR(VLOOKUP(A6,'BANCO DE DADOS'!$A$2:$D$4000,4,FALSE),"0")</f>
        <v>0.31680000000000003</v>
      </c>
      <c r="E6" s="1" t="str">
        <f>IFERROR(VLOOKUP(A6,'BANCO DE DADOS'!$1:$1048576,5,FALSE),"0")</f>
        <v>PASSAR GALÃO 3 LISTRAS NO OMBRO 6C 402 *2</v>
      </c>
      <c r="F6" s="25">
        <f t="shared" si="0"/>
        <v>0.31680000000000003</v>
      </c>
    </row>
    <row r="7" spans="1:6" x14ac:dyDescent="0.25">
      <c r="A7" s="1" t="s">
        <v>131</v>
      </c>
      <c r="B7" s="1" t="str">
        <f>IFERROR(VLOOKUP(A7,'BANCO DE DADOS'!$1:$1048576,2,FALSE),"0")</f>
        <v>FECHAR LATERAL + MANGA 61CM *2</v>
      </c>
      <c r="C7" s="16">
        <f>IFERROR(VLOOKUP(A7,'BANCO DE DADOS'!$A$2:C4005,3,FALSE),"0")</f>
        <v>0.72140000000000004</v>
      </c>
      <c r="D7" s="8">
        <f>IFERROR(VLOOKUP(A7,'BANCO DE DADOS'!$A$2:$D$4000,4,FALSE),"0")</f>
        <v>0.72140000000000004</v>
      </c>
      <c r="E7" s="1" t="str">
        <f>IFERROR(VLOOKUP(A7,'BANCO DE DADOS'!$1:$1048576,5,FALSE),"0")</f>
        <v>FECHAR LATERAL + MANGA 61CM *2</v>
      </c>
      <c r="F7" s="25">
        <f t="shared" si="0"/>
        <v>0.72140000000000004</v>
      </c>
    </row>
    <row r="8" spans="1:6" x14ac:dyDescent="0.25">
      <c r="A8" s="1" t="s">
        <v>341</v>
      </c>
      <c r="B8" s="1" t="str">
        <f>IFERROR(VLOOKUP(A8,'BANCO DE DADOS'!$1:$1048576,2,FALSE),"0")</f>
        <v>PREGAR MANGA ABERTA 58 CM</v>
      </c>
      <c r="C8" s="16">
        <f>IFERROR(VLOOKUP(A8,'BANCO DE DADOS'!$A$2:C4006,3,FALSE),"0")</f>
        <v>0.59619999999999995</v>
      </c>
      <c r="D8" s="8">
        <f>IFERROR(VLOOKUP(A8,'BANCO DE DADOS'!$A$2:$D$4000,4,FALSE),"0")</f>
        <v>0.59619999999999995</v>
      </c>
      <c r="E8" s="1" t="str">
        <f>IFERROR(VLOOKUP(A8,'BANCO DE DADOS'!$1:$1048576,5,FALSE),"0")</f>
        <v>PREGAR MANGA ABERTA 58 CM</v>
      </c>
      <c r="F8" s="25">
        <f t="shared" si="0"/>
        <v>0.59619999999999995</v>
      </c>
    </row>
    <row r="9" spans="1:6" x14ac:dyDescent="0.25">
      <c r="A9" s="1" t="s">
        <v>70</v>
      </c>
      <c r="B9" s="1" t="str">
        <f>IFERROR(VLOOKUP(A9,'BANCO DE DADOS'!$1:$1048576,2,FALSE),"0")</f>
        <v>BAINHA DA MANGA -44 CM *2</v>
      </c>
      <c r="C9" s="16">
        <f>IFERROR(VLOOKUP(A9,'BANCO DE DADOS'!$A$2:C4007,3,FALSE),"0")</f>
        <v>0.63970000000000005</v>
      </c>
      <c r="D9" s="8">
        <f>IFERROR(VLOOKUP(A9,'BANCO DE DADOS'!$A$2:$D$4000,4,FALSE),"0")</f>
        <v>0.63970000000000005</v>
      </c>
      <c r="E9" s="1" t="str">
        <f>IFERROR(VLOOKUP(A9,'BANCO DE DADOS'!$1:$1048576,5,FALSE),"0")</f>
        <v>BAINHA DA MANGA -44 CM *2</v>
      </c>
      <c r="F9" s="25">
        <f t="shared" si="0"/>
        <v>0.63970000000000005</v>
      </c>
    </row>
    <row r="10" spans="1:6" x14ac:dyDescent="0.25">
      <c r="A10" s="1" t="s">
        <v>504</v>
      </c>
      <c r="B10" s="1" t="str">
        <f>IFERROR(VLOOKUP(A10,'BANCO DE DADOS'!$1:$1048576,2,FALSE),"0")</f>
        <v>BATER TRAVET MANGA *2 Código BT 107 - x2 Bartack verticalmente</v>
      </c>
      <c r="C10" s="16">
        <f>IFERROR(VLOOKUP(A10,'BANCO DE DADOS'!$A$2:C4008,3,FALSE),"0")</f>
        <v>0.33500000000000002</v>
      </c>
      <c r="D10" s="8">
        <f>IFERROR(VLOOKUP(A10,'BANCO DE DADOS'!$A$2:$D$4000,4,FALSE),"0")</f>
        <v>0.33500000000000002</v>
      </c>
      <c r="E10" s="1" t="str">
        <f>IFERROR(VLOOKUP(A10,'BANCO DE DADOS'!$1:$1048576,5,FALSE),"0")</f>
        <v>BATER TRAVET MANGA *2 Código BT 107 - x2 Bartack verticalmente</v>
      </c>
      <c r="F10" s="25">
        <f t="shared" si="0"/>
        <v>0.33500000000000002</v>
      </c>
    </row>
    <row r="11" spans="1:6" x14ac:dyDescent="0.25">
      <c r="A11" s="1" t="s">
        <v>169</v>
      </c>
      <c r="B11" s="1" t="str">
        <f>IFERROR(VLOOKUP(A11,'BANCO DE DADOS'!$1:$1048576,2,FALSE),"0")</f>
        <v>FECHAR GOLA 6 CM</v>
      </c>
      <c r="C11" s="16">
        <f>IFERROR(VLOOKUP(A11,'BANCO DE DADOS'!$A$2:C4009,3,FALSE),"0")</f>
        <v>0.1221</v>
      </c>
      <c r="D11" s="8">
        <f>IFERROR(VLOOKUP(A11,'BANCO DE DADOS'!$A$2:$D$4000,4,FALSE),"0")</f>
        <v>0.1221</v>
      </c>
      <c r="E11" s="1" t="str">
        <f>IFERROR(VLOOKUP(A11,'BANCO DE DADOS'!$1:$1048576,5,FALSE),"0")</f>
        <v>FECHAR GOLA 6 CM</v>
      </c>
      <c r="F11" s="25">
        <f t="shared" si="0"/>
        <v>0.1221</v>
      </c>
    </row>
    <row r="12" spans="1:6" x14ac:dyDescent="0.25">
      <c r="A12" s="1" t="s">
        <v>330</v>
      </c>
      <c r="B12" s="1" t="str">
        <f>IFERROR(VLOOKUP(A12,'BANCO DE DADOS'!$1:$1048576,2,FALSE),"0")</f>
        <v>PREGAR GOLA 59 CM</v>
      </c>
      <c r="C12" s="16">
        <f>IFERROR(VLOOKUP(A12,'BANCO DE DADOS'!$A$2:C4010,3,FALSE),"0")</f>
        <v>0.70040000000000002</v>
      </c>
      <c r="D12" s="8">
        <f>IFERROR(VLOOKUP(A12,'BANCO DE DADOS'!$A$2:$D$4000,4,FALSE),"0")</f>
        <v>0.70040000000000002</v>
      </c>
      <c r="E12" s="1" t="str">
        <f>IFERROR(VLOOKUP(A12,'BANCO DE DADOS'!$1:$1048576,5,FALSE),"0")</f>
        <v>PREGAR GOLA 59 CM</v>
      </c>
      <c r="F12" s="25">
        <f t="shared" si="0"/>
        <v>0.70040000000000002</v>
      </c>
    </row>
    <row r="13" spans="1:6" x14ac:dyDescent="0.25">
      <c r="A13" s="1" t="s">
        <v>513</v>
      </c>
      <c r="B13" s="1" t="str">
        <f>IFERROR(VLOOKUP(A13,'BANCO DE DADOS'!$1:$1048576,2,FALSE),"0")</f>
        <v>UNIR COBRE GOLA 22 CM</v>
      </c>
      <c r="C13" s="16">
        <f>IFERROR(VLOOKUP(A13,'BANCO DE DADOS'!$A$2:C4011,3,FALSE),"0")</f>
        <v>0.18290000000000001</v>
      </c>
      <c r="D13" s="8">
        <f>IFERROR(VLOOKUP(A13,'BANCO DE DADOS'!$A$2:$D$4000,4,FALSE),"0")</f>
        <v>0.18290000000000001</v>
      </c>
      <c r="E13" s="1" t="str">
        <f>IFERROR(VLOOKUP(A13,'BANCO DE DADOS'!$1:$1048576,5,FALSE),"0")</f>
        <v>UNIR COBRE GOLA 22 CM</v>
      </c>
      <c r="F13" s="25">
        <f t="shared" si="0"/>
        <v>0.18290000000000001</v>
      </c>
    </row>
    <row r="14" spans="1:6" x14ac:dyDescent="0.25">
      <c r="A14" s="1" t="s">
        <v>129</v>
      </c>
      <c r="B14" s="1" t="str">
        <f>IFERROR(VLOOKUP(A14,'BANCO DE DADOS'!$1:$1048576,2,FALSE),"0")</f>
        <v>FIXAR COBRE GOLA 22 CM</v>
      </c>
      <c r="C14" s="16">
        <f>IFERROR(VLOOKUP(A14,'BANCO DE DADOS'!$A$2:C4012,3,FALSE),"0")</f>
        <v>0.44080000000000003</v>
      </c>
      <c r="D14" s="8">
        <f>IFERROR(VLOOKUP(A14,'BANCO DE DADOS'!$A$2:$D$4000,4,FALSE),"0")</f>
        <v>0.44080000000000003</v>
      </c>
      <c r="E14" s="1" t="str">
        <f>IFERROR(VLOOKUP(A14,'BANCO DE DADOS'!$1:$1048576,5,FALSE),"0")</f>
        <v>FIXAR COBRE GOLA 22 CM</v>
      </c>
      <c r="F14" s="25">
        <f t="shared" si="0"/>
        <v>0.44080000000000003</v>
      </c>
    </row>
    <row r="15" spans="1:6" x14ac:dyDescent="0.25">
      <c r="A15" s="1" t="s">
        <v>423</v>
      </c>
      <c r="B15" s="1" t="str">
        <f>IFERROR(VLOOKUP(A15,'BANCO DE DADOS'!$1:$1048576,2,FALSE),"0")</f>
        <v>REBATER COBRE GOLA 22 CM</v>
      </c>
      <c r="C15" s="16">
        <f>IFERROR(VLOOKUP(A15,'BANCO DE DADOS'!$A$2:C4013,3,FALSE),"0")</f>
        <v>0.36330000000000001</v>
      </c>
      <c r="D15" s="8">
        <f>IFERROR(VLOOKUP(A15,'BANCO DE DADOS'!$A$2:$D$4000,4,FALSE),"0")</f>
        <v>0.36330000000000001</v>
      </c>
      <c r="E15" s="1" t="str">
        <f>IFERROR(VLOOKUP(A15,'BANCO DE DADOS'!$1:$1048576,5,FALSE),"0")</f>
        <v>REBATER COBRE GOLA 22 CM</v>
      </c>
      <c r="F15" s="25">
        <f t="shared" si="0"/>
        <v>0.36330000000000001</v>
      </c>
    </row>
    <row r="16" spans="1:6" x14ac:dyDescent="0.25">
      <c r="A16" s="1" t="s">
        <v>60</v>
      </c>
      <c r="B16" s="1" t="str">
        <f>IFERROR(VLOOKUP(A16,'BANCO DE DADOS'!$1:$1048576,2,FALSE),"0")</f>
        <v>BAINHA DO CORPO COMADICIONAL FRENTE E COSTAS 126 CM 2CO 406</v>
      </c>
      <c r="C16" s="16">
        <f>IFERROR(VLOOKUP(A16,'BANCO DE DADOS'!$A$2:C4014,3,FALSE),"0")</f>
        <v>0.91739999999999999</v>
      </c>
      <c r="D16" s="8">
        <f>IFERROR(VLOOKUP(A16,'BANCO DE DADOS'!$A$2:$D$4000,4,FALSE),"0")</f>
        <v>0.91739999999999999</v>
      </c>
      <c r="E16" s="1" t="str">
        <f>IFERROR(VLOOKUP(A16,'BANCO DE DADOS'!$1:$1048576,5,FALSE),"0")</f>
        <v>BAINHA DO CORPO COMADICIONAL FRENTE E COSTAS 126 CM 2CO 406</v>
      </c>
      <c r="F16" s="25">
        <f t="shared" si="0"/>
        <v>0.91739999999999999</v>
      </c>
    </row>
    <row r="17" spans="1:6" x14ac:dyDescent="0.25">
      <c r="A17" s="1" t="s">
        <v>500</v>
      </c>
      <c r="B17" s="1" t="str">
        <f>IFERROR(VLOOKUP(A17,'BANCO DE DADOS'!$1:$1048576,2,FALSE),"0")</f>
        <v>BATER TRAVET NA BARRA Código BT 107 - x1 Bartack verticalmente</v>
      </c>
      <c r="C17" s="16">
        <f>IFERROR(VLOOKUP(A17,'BANCO DE DADOS'!$A$2:C4015,3,FALSE),"0")</f>
        <v>0.15390000000000001</v>
      </c>
      <c r="D17" s="8">
        <f>IFERROR(VLOOKUP(A17,'BANCO DE DADOS'!$A$2:$D$4000,4,FALSE),"0")</f>
        <v>0.15390000000000001</v>
      </c>
      <c r="E17" s="1" t="str">
        <f>IFERROR(VLOOKUP(A17,'BANCO DE DADOS'!$1:$1048576,5,FALSE),"0")</f>
        <v>BATER TRAVET NA BARRA Código BT 107 - x1 Bartack verticalmente</v>
      </c>
      <c r="F17" s="25">
        <f t="shared" si="0"/>
        <v>0.15390000000000001</v>
      </c>
    </row>
    <row r="18" spans="1:6" x14ac:dyDescent="0.25">
      <c r="A18" s="1"/>
      <c r="B18" s="1"/>
      <c r="C18" s="16"/>
      <c r="D18" s="8"/>
      <c r="E18" s="1"/>
      <c r="F18" s="25"/>
    </row>
    <row r="19" spans="1:6" x14ac:dyDescent="0.25">
      <c r="A19" s="1"/>
      <c r="B19" s="1"/>
      <c r="C19" s="16"/>
      <c r="D19" s="8"/>
      <c r="E19" s="1"/>
      <c r="F19" s="25"/>
    </row>
    <row r="20" spans="1:6" x14ac:dyDescent="0.25">
      <c r="A20" s="1"/>
      <c r="B20" s="1"/>
      <c r="C20" s="16"/>
      <c r="D20" s="8"/>
      <c r="E20" s="1"/>
      <c r="F20" s="25"/>
    </row>
    <row r="21" spans="1:6" x14ac:dyDescent="0.25">
      <c r="A21" s="1"/>
      <c r="B21" s="1"/>
      <c r="C21" s="16"/>
      <c r="D21" s="8"/>
      <c r="E21" s="1"/>
      <c r="F21" s="25"/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6.4031000000000002</v>
      </c>
      <c r="D23" s="8">
        <f>SUM(D2:D22)</f>
        <v>6.4031000000000002</v>
      </c>
      <c r="E23" s="1"/>
      <c r="F23" s="5">
        <f>SUM(F2:F22)</f>
        <v>6.4031000000000002</v>
      </c>
    </row>
    <row r="24" spans="1:6" x14ac:dyDescent="0.25">
      <c r="D24" s="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="80" zoomScaleNormal="80" workbookViewId="0"/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DADOS'!$A$2:$D$4000,4,FALSE),"0")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DADOS'!$A$2:$D$4000,4,FALSE),"0")</f>
        <v>0.36820000000000003</v>
      </c>
      <c r="E3" s="1" t="str">
        <f>IFERROR(VLOOKUP(A3,'BANCO DE DADOS'!$1:$1048576,5,FALSE),"0")</f>
        <v>FECHAR OMBRO BASICO 16CM</v>
      </c>
      <c r="F3" s="25">
        <f t="shared" ref="F3:F20" si="0">D3</f>
        <v>0.36820000000000003</v>
      </c>
    </row>
    <row r="4" spans="1:6" x14ac:dyDescent="0.25">
      <c r="A4" s="1" t="s">
        <v>376</v>
      </c>
      <c r="B4" s="1" t="str">
        <f>IFERROR(VLOOKUP(A4,'BANCO DE DADOS'!$1:$1048576,2,FALSE),"0")</f>
        <v>PASSAR GALÃO 3 LISTRAS NO OMBRO 6C 402 *2</v>
      </c>
      <c r="C4" s="16">
        <f>IFERROR(VLOOKUP(A4,'BANCO DE DADOS'!$A$2:C4002,3,FALSE),"0")</f>
        <v>0.31680000000000003</v>
      </c>
      <c r="D4" s="8">
        <f>IFERROR(VLOOKUP(A4,'BANCO DE DADOS'!$A$2:$D$4000,4,FALSE),"0")</f>
        <v>0.31680000000000003</v>
      </c>
      <c r="E4" s="1" t="str">
        <f>IFERROR(VLOOKUP(A4,'BANCO DE DADOS'!$1:$1048576,5,FALSE),"0")</f>
        <v>PASSAR GALÃO 3 LISTRAS NO OMBRO 6C 402 *2</v>
      </c>
      <c r="F4" s="25">
        <f t="shared" si="0"/>
        <v>0.31680000000000003</v>
      </c>
    </row>
    <row r="5" spans="1:6" x14ac:dyDescent="0.25">
      <c r="A5" s="1" t="s">
        <v>118</v>
      </c>
      <c r="B5" s="1" t="str">
        <f>IFERROR(VLOOKUP(A5,'BANCO DE DADOS'!$1:$1048576,2,FALSE),"0")</f>
        <v xml:space="preserve">Destacar Galão </v>
      </c>
      <c r="C5" s="16">
        <f>IFERROR(VLOOKUP(A5,'BANCO DE DADOS'!$A$2:C4003,3,FALSE),"0")</f>
        <v>0.16039999999999999</v>
      </c>
      <c r="D5" s="8">
        <f>IFERROR(VLOOKUP(A5,'BANCO DE DADOS'!$A$2:$D$4000,4,FALSE),"0")</f>
        <v>0.16039999999999999</v>
      </c>
      <c r="E5" s="1" t="str">
        <f>IFERROR(VLOOKUP(A5,'BANCO DE DADOS'!$1:$1048576,5,FALSE),"0")</f>
        <v xml:space="preserve">Destacar Galão </v>
      </c>
      <c r="F5" s="25">
        <f t="shared" si="0"/>
        <v>0.16039999999999999</v>
      </c>
    </row>
    <row r="6" spans="1:6" x14ac:dyDescent="0.25">
      <c r="A6" s="1" t="s">
        <v>341</v>
      </c>
      <c r="B6" s="1" t="str">
        <f>IFERROR(VLOOKUP(A6,'BANCO DE DADOS'!$1:$1048576,2,FALSE),"0")</f>
        <v>PREGAR MANGA ABERTA 58 CM</v>
      </c>
      <c r="C6" s="16">
        <f>IFERROR(VLOOKUP(A6,'BANCO DE DADOS'!$A$2:C4004,3,FALSE),"0")</f>
        <v>0.59619999999999995</v>
      </c>
      <c r="D6" s="8">
        <f>IFERROR(VLOOKUP(A6,'BANCO DE DADOS'!$A$2:$D$4000,4,FALSE),"0")</f>
        <v>0.59619999999999995</v>
      </c>
      <c r="E6" s="1" t="str">
        <f>IFERROR(VLOOKUP(A6,'BANCO DE DADOS'!$1:$1048576,5,FALSE),"0")</f>
        <v>PREGAR MANGA ABERTA 58 CM</v>
      </c>
      <c r="F6" s="25">
        <f t="shared" si="0"/>
        <v>0.59619999999999995</v>
      </c>
    </row>
    <row r="7" spans="1:6" x14ac:dyDescent="0.25">
      <c r="A7" s="1" t="s">
        <v>131</v>
      </c>
      <c r="B7" s="1" t="str">
        <f>IFERROR(VLOOKUP(A7,'BANCO DE DADOS'!$1:$1048576,2,FALSE),"0")</f>
        <v>FECHAR LATERAL + MANGA 61CM *2</v>
      </c>
      <c r="C7" s="16">
        <f>IFERROR(VLOOKUP(A7,'BANCO DE DADOS'!$A$2:C4005,3,FALSE),"0")</f>
        <v>0.72140000000000004</v>
      </c>
      <c r="D7" s="8">
        <f>IFERROR(VLOOKUP(A7,'BANCO DE DADOS'!$A$2:$D$4000,4,FALSE),"0")</f>
        <v>0.72140000000000004</v>
      </c>
      <c r="E7" s="1" t="str">
        <f>IFERROR(VLOOKUP(A7,'BANCO DE DADOS'!$1:$1048576,5,FALSE),"0")</f>
        <v>FECHAR LATERAL + MANGA 61CM *2</v>
      </c>
      <c r="F7" s="25">
        <f t="shared" si="0"/>
        <v>0.72140000000000004</v>
      </c>
    </row>
    <row r="8" spans="1:6" x14ac:dyDescent="0.25">
      <c r="A8" s="1" t="s">
        <v>157</v>
      </c>
      <c r="B8" s="1" t="str">
        <f>IFERROR(VLOOKUP(A8,'BANCO DE DADOS'!$1:$1048576,2,FALSE),"0")</f>
        <v>FECHAR PUNHO 6 CM 4OL 514</v>
      </c>
      <c r="C8" s="16">
        <f>IFERROR(VLOOKUP(A8,'BANCO DE DADOS'!$A$2:C4006,3,FALSE),"0")</f>
        <v>0.24229999999999999</v>
      </c>
      <c r="D8" s="8">
        <f>IFERROR(VLOOKUP(A8,'BANCO DE DADOS'!$A$2:$D$4000,4,FALSE),"0")</f>
        <v>0.24229999999999999</v>
      </c>
      <c r="E8" s="1" t="str">
        <f>IFERROR(VLOOKUP(A8,'BANCO DE DADOS'!$1:$1048576,5,FALSE),"0")</f>
        <v>FECHAR PUNHO 6 CM 4OL 514</v>
      </c>
      <c r="F8" s="25">
        <f t="shared" si="0"/>
        <v>0.24229999999999999</v>
      </c>
    </row>
    <row r="9" spans="1:6" x14ac:dyDescent="0.25">
      <c r="A9" s="1" t="s">
        <v>8</v>
      </c>
      <c r="B9" s="1" t="str">
        <f>IFERROR(VLOOKUP(A9,'BANCO DE DADOS'!$1:$1048576,2,FALSE),"0")</f>
        <v>ALINHAVAR PUNHO 38 CM 3OL 504</v>
      </c>
      <c r="C9" s="16">
        <f>IFERROR(VLOOKUP(A9,'BANCO DE DADOS'!$A$2:C4007,3,FALSE),"0")</f>
        <v>0.40550000000000003</v>
      </c>
      <c r="D9" s="8">
        <f>IFERROR(VLOOKUP(A9,'BANCO DE DADOS'!$A$2:$D$4000,4,FALSE),"0")</f>
        <v>0.40550000000000003</v>
      </c>
      <c r="E9" s="1" t="str">
        <f>IFERROR(VLOOKUP(A9,'BANCO DE DADOS'!$1:$1048576,5,FALSE),"0")</f>
        <v>ALINHAVAR PUNHO 38 CM 3OL 504</v>
      </c>
      <c r="F9" s="25">
        <f t="shared" si="0"/>
        <v>0.40550000000000003</v>
      </c>
    </row>
    <row r="10" spans="1:6" x14ac:dyDescent="0.25">
      <c r="A10" s="1" t="s">
        <v>356</v>
      </c>
      <c r="B10" s="1" t="str">
        <f>IFERROR(VLOOKUP(A10,'BANCO DE DADOS'!$1:$1048576,2,FALSE),"0")</f>
        <v>PREGAR PUNHO 39 CM 4OL 514</v>
      </c>
      <c r="C10" s="16">
        <f>IFERROR(VLOOKUP(A10,'BANCO DE DADOS'!$A$2:C4008,3,FALSE),"0")</f>
        <v>0.74009999999999998</v>
      </c>
      <c r="D10" s="8">
        <f>IFERROR(VLOOKUP(A10,'BANCO DE DADOS'!$A$2:$D$4000,4,FALSE),"0")</f>
        <v>0.74009999999999998</v>
      </c>
      <c r="E10" s="1" t="str">
        <f>IFERROR(VLOOKUP(A10,'BANCO DE DADOS'!$1:$1048576,5,FALSE),"0")</f>
        <v>PREGAR PUNHO 39 CM 4OL 514</v>
      </c>
      <c r="F10" s="25">
        <f t="shared" si="0"/>
        <v>0.74009999999999998</v>
      </c>
    </row>
    <row r="11" spans="1:6" x14ac:dyDescent="0.25">
      <c r="A11" s="1" t="s">
        <v>459</v>
      </c>
      <c r="B11" s="1" t="str">
        <f>IFERROR(VLOOKUP(A11,'BANCO DE DADOS'!$1:$1048576,2,FALSE),"0")</f>
        <v xml:space="preserve">REBATER PUNHO 1L 301 - 39cm *2 </v>
      </c>
      <c r="C11" s="16">
        <f>IFERROR(VLOOKUP(A11,'BANCO DE DADOS'!$A$2:C4009,3,FALSE),"0")</f>
        <v>0.54049999999999998</v>
      </c>
      <c r="D11" s="8">
        <f>IFERROR(VLOOKUP(A11,'BANCO DE DADOS'!$A$2:$D$4000,4,FALSE),"0")</f>
        <v>0.54049999999999998</v>
      </c>
      <c r="E11" s="1" t="str">
        <f>IFERROR(VLOOKUP(A11,'BANCO DE DADOS'!$1:$1048576,5,FALSE),"0")</f>
        <v xml:space="preserve">REBATER PUNHO 1L 301 - 39cm *2 </v>
      </c>
      <c r="F11" s="25">
        <f t="shared" si="0"/>
        <v>0.54049999999999998</v>
      </c>
    </row>
    <row r="12" spans="1:6" x14ac:dyDescent="0.25">
      <c r="A12" s="1" t="s">
        <v>249</v>
      </c>
      <c r="B12" s="1" t="str">
        <f>IFERROR(VLOOKUP(A12,'BANCO DE DADOS'!$1:$1048576,2,FALSE),"0")</f>
        <v>FECHAR GOLA EM V 9 CM</v>
      </c>
      <c r="C12" s="16">
        <f>IFERROR(VLOOKUP(A12,'BANCO DE DADOS'!$A$2:C4010,3,FALSE),"0")</f>
        <v>0.2918</v>
      </c>
      <c r="D12" s="8">
        <f>IFERROR(VLOOKUP(A12,'BANCO DE DADOS'!$A$2:$D$4000,4,FALSE),"0")</f>
        <v>0.2918</v>
      </c>
      <c r="E12" s="1" t="str">
        <f>IFERROR(VLOOKUP(A12,'BANCO DE DADOS'!$1:$1048576,5,FALSE),"0")</f>
        <v>FECHAR GOLA EM V 9 CM</v>
      </c>
      <c r="F12" s="25">
        <f t="shared" si="0"/>
        <v>0.2918</v>
      </c>
    </row>
    <row r="13" spans="1:6" x14ac:dyDescent="0.25">
      <c r="A13" s="1" t="s">
        <v>173</v>
      </c>
      <c r="B13" s="1" t="str">
        <f>IFERROR(VLOOKUP(A13,'BANCO DE DADOS'!$1:$1048576,2,FALSE),"0")</f>
        <v>FIXAR GOLA FRENTE EM V 3 CM</v>
      </c>
      <c r="C13" s="16">
        <f>IFERROR(VLOOKUP(A13,'BANCO DE DADOS'!$A$2:C4011,3,FALSE),"0")</f>
        <v>0.3095</v>
      </c>
      <c r="D13" s="8">
        <f>IFERROR(VLOOKUP(A13,'BANCO DE DADOS'!$A$2:$D$4000,4,FALSE),"0")</f>
        <v>0.3095</v>
      </c>
      <c r="E13" s="1" t="str">
        <f>IFERROR(VLOOKUP(A13,'BANCO DE DADOS'!$1:$1048576,5,FALSE),"0")</f>
        <v>FIXAR GOLA FRENTE EM V 3 CM</v>
      </c>
      <c r="F13" s="25">
        <f t="shared" si="0"/>
        <v>0.3095</v>
      </c>
    </row>
    <row r="14" spans="1:6" x14ac:dyDescent="0.25">
      <c r="A14" s="1" t="s">
        <v>338</v>
      </c>
      <c r="B14" s="1" t="str">
        <f>IFERROR(VLOOKUP(A14,'BANCO DE DADOS'!$1:$1048576,2,FALSE),"0")</f>
        <v xml:space="preserve">PREGAR GOLA EM V 50 CM </v>
      </c>
      <c r="C14" s="16">
        <f>IFERROR(VLOOKUP(A14,'BANCO DE DADOS'!$A$2:C4012,3,FALSE),"0")</f>
        <v>0.4541</v>
      </c>
      <c r="D14" s="8">
        <f>IFERROR(VLOOKUP(A14,'BANCO DE DADOS'!$A$2:$D$4000,4,FALSE),"0")</f>
        <v>0.4541</v>
      </c>
      <c r="E14" s="1" t="str">
        <f>IFERROR(VLOOKUP(A14,'BANCO DE DADOS'!$1:$1048576,5,FALSE),"0")</f>
        <v xml:space="preserve">PREGAR GOLA EM V 50 CM </v>
      </c>
      <c r="F14" s="25">
        <f t="shared" si="0"/>
        <v>0.4541</v>
      </c>
    </row>
    <row r="15" spans="1:6" x14ac:dyDescent="0.25">
      <c r="A15" s="1" t="s">
        <v>510</v>
      </c>
      <c r="B15" s="1" t="str">
        <f>IFERROR(VLOOKUP(A15,'BANCO DE DADOS'!$1:$1048576,2,FALSE),"0")</f>
        <v>GABARITAR COBRE GOLA -MANUAL</v>
      </c>
      <c r="C15" s="16">
        <f>IFERROR(VLOOKUP(A15,'BANCO DE DADOS'!$A$2:C4013,3,FALSE),"0")</f>
        <v>0.18440000000000001</v>
      </c>
      <c r="D15" s="8">
        <f>IFERROR(VLOOKUP(A15,'BANCO DE DADOS'!$A$2:$D$4000,4,FALSE),"0")</f>
        <v>0.18440000000000001</v>
      </c>
      <c r="E15" s="1" t="str">
        <f>IFERROR(VLOOKUP(A15,'BANCO DE DADOS'!$1:$1048576,5,FALSE),"0")</f>
        <v>GABARITAR COBRE GOLA -MANUAL</v>
      </c>
      <c r="F15" s="25">
        <f t="shared" si="0"/>
        <v>0.18440000000000001</v>
      </c>
    </row>
    <row r="16" spans="1:6" x14ac:dyDescent="0.25">
      <c r="A16" s="1" t="s">
        <v>513</v>
      </c>
      <c r="B16" s="1" t="str">
        <f>IFERROR(VLOOKUP(A16,'BANCO DE DADOS'!$1:$1048576,2,FALSE),"0")</f>
        <v>UNIR COBRE GOLA 22 CM</v>
      </c>
      <c r="C16" s="16">
        <f>IFERROR(VLOOKUP(A16,'BANCO DE DADOS'!$A$2:C4014,3,FALSE),"0")</f>
        <v>0.18290000000000001</v>
      </c>
      <c r="D16" s="8">
        <f>IFERROR(VLOOKUP(A16,'BANCO DE DADOS'!$A$2:$D$4000,4,FALSE),"0")</f>
        <v>0.18290000000000001</v>
      </c>
      <c r="E16" s="1" t="str">
        <f>IFERROR(VLOOKUP(A16,'BANCO DE DADOS'!$1:$1048576,5,FALSE),"0")</f>
        <v>UNIR COBRE GOLA 22 CM</v>
      </c>
      <c r="F16" s="25">
        <f t="shared" si="0"/>
        <v>0.18290000000000001</v>
      </c>
    </row>
    <row r="17" spans="1:6" x14ac:dyDescent="0.25">
      <c r="A17" s="1" t="s">
        <v>129</v>
      </c>
      <c r="B17" s="1" t="str">
        <f>IFERROR(VLOOKUP(A17,'BANCO DE DADOS'!$1:$1048576,2,FALSE),"0")</f>
        <v>FIXAR COBRE GOLA 22 CM</v>
      </c>
      <c r="C17" s="16">
        <f>IFERROR(VLOOKUP(A17,'BANCO DE DADOS'!$A$2:C4015,3,FALSE),"0")</f>
        <v>0.44080000000000003</v>
      </c>
      <c r="D17" s="8">
        <f>IFERROR(VLOOKUP(A17,'BANCO DE DADOS'!$A$2:$D$4000,4,FALSE),"0")</f>
        <v>0.44080000000000003</v>
      </c>
      <c r="E17" s="1" t="str">
        <f>IFERROR(VLOOKUP(A17,'BANCO DE DADOS'!$1:$1048576,5,FALSE),"0")</f>
        <v>FIXAR COBRE GOLA 22 CM</v>
      </c>
      <c r="F17" s="25">
        <f t="shared" si="0"/>
        <v>0.44080000000000003</v>
      </c>
    </row>
    <row r="18" spans="1:6" x14ac:dyDescent="0.25">
      <c r="A18" s="1" t="s">
        <v>423</v>
      </c>
      <c r="B18" s="1" t="str">
        <f>IFERROR(VLOOKUP(A18,'BANCO DE DADOS'!$1:$1048576,2,FALSE),"0")</f>
        <v>REBATER COBRE GOLA 22 CM</v>
      </c>
      <c r="C18" s="16">
        <f>IFERROR(VLOOKUP(A18,'BANCO DE DADOS'!$A$2:C4016,3,FALSE),"0")</f>
        <v>0.36330000000000001</v>
      </c>
      <c r="D18" s="8">
        <f>IFERROR(VLOOKUP(A18,'BANCO DE DADOS'!$A$2:$D$4000,4,FALSE),"0")</f>
        <v>0.36330000000000001</v>
      </c>
      <c r="E18" s="1" t="str">
        <f>IFERROR(VLOOKUP(A18,'BANCO DE DADOS'!$1:$1048576,5,FALSE),"0")</f>
        <v>REBATER COBRE GOLA 22 CM</v>
      </c>
      <c r="F18" s="25">
        <f t="shared" si="0"/>
        <v>0.36330000000000001</v>
      </c>
    </row>
    <row r="19" spans="1:6" x14ac:dyDescent="0.25">
      <c r="A19" s="1" t="s">
        <v>56</v>
      </c>
      <c r="B19" s="1" t="str">
        <f>IFERROR(VLOOKUP(A19,'BANCO DE DADOS'!$1:$1048576,2,FALSE),"0")</f>
        <v>BAINHA DO CORPO 120 CM</v>
      </c>
      <c r="C19" s="16">
        <f>IFERROR(VLOOKUP(A19,'BANCO DE DADOS'!$A$2:C4017,3,FALSE),"0")</f>
        <v>0.55100000000000005</v>
      </c>
      <c r="D19" s="8">
        <f>IFERROR(VLOOKUP(A19,'BANCO DE DADOS'!$A$2:$D$4000,4,FALSE),"0")</f>
        <v>0.55100000000000005</v>
      </c>
      <c r="E19" s="1" t="str">
        <f>IFERROR(VLOOKUP(A19,'BANCO DE DADOS'!$1:$1048576,5,FALSE),"0")</f>
        <v>BAINHA DO CORPO 120 CM</v>
      </c>
      <c r="F19" s="25">
        <f t="shared" si="0"/>
        <v>0.55100000000000005</v>
      </c>
    </row>
    <row r="20" spans="1:6" x14ac:dyDescent="0.25">
      <c r="A20" s="1" t="s">
        <v>485</v>
      </c>
      <c r="B20" s="1" t="str">
        <f>IFERROR(VLOOKUP(A20,'BANCO DE DADOS'!$1:$1048576,2,FALSE),"0")</f>
        <v>BATER TRAVET - 3X BT 107</v>
      </c>
      <c r="C20" s="16">
        <f>IFERROR(VLOOKUP(A20,'BANCO DE DADOS'!$A$2:C4018,3,FALSE),"0")</f>
        <v>0.4617</v>
      </c>
      <c r="D20" s="8">
        <f>IFERROR(VLOOKUP(A20,'BANCO DE DADOS'!$A$2:$D$4000,4,FALSE),"0")</f>
        <v>0.4617</v>
      </c>
      <c r="E20" s="1" t="str">
        <f>IFERROR(VLOOKUP(A20,'BANCO DE DADOS'!$1:$1048576,5,FALSE),"0")</f>
        <v>BATER TRAVET - 3X BT 107</v>
      </c>
      <c r="F20" s="25">
        <f t="shared" si="0"/>
        <v>0.4617</v>
      </c>
    </row>
    <row r="21" spans="1:6" x14ac:dyDescent="0.25">
      <c r="A21" s="1"/>
      <c r="B21" s="1"/>
      <c r="C21" s="16"/>
      <c r="D21" s="8"/>
      <c r="E21" s="1"/>
      <c r="F21" s="25"/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7.5311000000000003</v>
      </c>
      <c r="D23" s="8">
        <f>SUM(D2:D22)</f>
        <v>7.5311000000000003</v>
      </c>
      <c r="E23" s="1"/>
      <c r="F23" s="5">
        <f>SUM(F2:F22)</f>
        <v>7.5311000000000003</v>
      </c>
    </row>
    <row r="24" spans="1:6" x14ac:dyDescent="0.25">
      <c r="D24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268A-8D2A-4311-B66E-59146499F308}">
  <dimension ref="A1:F26"/>
  <sheetViews>
    <sheetView showGridLines="0" zoomScale="80" zoomScaleNormal="80" workbookViewId="0">
      <selection activeCell="E15" sqref="E15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239</v>
      </c>
      <c r="B2" s="1" t="str">
        <f>IFERROR(VLOOKUP(A2,'BANCO DE DADOS'!$1:$1048576,2,FALSE),"0")</f>
        <v>MANUAL MEDIR E CORTAR ALÇA - ADI 1708</v>
      </c>
      <c r="C2" s="16">
        <f>IFERROR(VLOOKUP(A2,'BANCO DE DADOS'!$A$2:C4000,3,FALSE),"0")</f>
        <v>0.1104</v>
      </c>
      <c r="D2" s="8">
        <f>IFERROR(VLOOKUP(A2,'BANCO DE DADOS'!$A$2:$D$4000,4,FALSE),"0")</f>
        <v>0.1104</v>
      </c>
      <c r="E2" s="1" t="str">
        <f>IFERROR(VLOOKUP(A2,'BANCO DE DADOS'!$1:$1048576,5,FALSE),"0")</f>
        <v>MANUAL MEDIR E CORTAR ALÇA - ADI 1708</v>
      </c>
      <c r="F2" s="25">
        <f>D2</f>
        <v>0.1104</v>
      </c>
    </row>
    <row r="3" spans="1:6" x14ac:dyDescent="0.25">
      <c r="A3" s="10" t="s">
        <v>279</v>
      </c>
      <c r="B3" s="1" t="str">
        <f>IFERROR(VLOOKUP(A3,'BANCO DE DADOS'!$1:$1048576,2,FALSE),"0")</f>
        <v>MONTAR ETIQUETA 3.5 CM</v>
      </c>
      <c r="C3" s="16">
        <f>IFERROR(VLOOKUP(A3,'BANCO DE DADOS'!$A$2:C4001,3,FALSE),"0")</f>
        <v>0.20019999999999999</v>
      </c>
      <c r="D3" s="8">
        <f>IFERROR(VLOOKUP(A3,'BANCO DE DADOS'!$A$2:$D$4000,4,FALSE),"0")</f>
        <v>0.20019999999999999</v>
      </c>
      <c r="E3" s="1" t="str">
        <f>IFERROR(VLOOKUP(A3,'BANCO DE DADOS'!$1:$1048576,5,FALSE),"0")</f>
        <v>MONTAR ETIQUETA 3.5 CM</v>
      </c>
      <c r="F3" s="25">
        <f t="shared" ref="F3:F17" si="0">D3</f>
        <v>0.20019999999999999</v>
      </c>
    </row>
    <row r="4" spans="1:6" x14ac:dyDescent="0.25">
      <c r="A4" s="1" t="s">
        <v>296</v>
      </c>
      <c r="B4" s="1" t="str">
        <f>IFERROR(VLOOKUP(A4,'BANCO DE DADOS'!$1:$1048576,2,FALSE),"0")</f>
        <v>4F FECHAR OMBRO 16 CM *2</v>
      </c>
      <c r="C4" s="16">
        <f>IFERROR(VLOOKUP(A4,'BANCO DE DADOS'!$A$2:C4002,3,FALSE),"0")</f>
        <v>0.51900000000000002</v>
      </c>
      <c r="D4" s="8">
        <f>IFERROR(VLOOKUP(A4,'BANCO DE DADOS'!$A$2:$D$4000,4,FALSE),"0")</f>
        <v>0.51900000000000002</v>
      </c>
      <c r="E4" s="1" t="str">
        <f>IFERROR(VLOOKUP(A4,'BANCO DE DADOS'!$1:$1048576,5,FALSE),"0")</f>
        <v>4F FECHAR OMBRO 16 CM *2</v>
      </c>
      <c r="F4" s="25">
        <f t="shared" si="0"/>
        <v>0.51900000000000002</v>
      </c>
    </row>
    <row r="5" spans="1:6" x14ac:dyDescent="0.25">
      <c r="A5" s="1" t="s">
        <v>219</v>
      </c>
      <c r="B5" s="1" t="str">
        <f>IFERROR(VLOOKUP(A5,'BANCO DE DADOS'!$1:$1048576,2,FALSE),"0")</f>
        <v>4F FECHAR RECORTE COSTAS 55 CM</v>
      </c>
      <c r="C5" s="16">
        <f>IFERROR(VLOOKUP(A5,'BANCO DE DADOS'!$A$2:C4003,3,FALSE),"0")</f>
        <v>0.4002</v>
      </c>
      <c r="D5" s="8">
        <f>IFERROR(VLOOKUP(A5,'BANCO DE DADOS'!$A$2:$D$4000,4,FALSE),"0")</f>
        <v>0.4002</v>
      </c>
      <c r="E5" s="1" t="str">
        <f>IFERROR(VLOOKUP(A5,'BANCO DE DADOS'!$1:$1048576,5,FALSE),"0")</f>
        <v>4F FECHAR RECORTE COSTAS 55 CM</v>
      </c>
      <c r="F5" s="25">
        <f t="shared" si="0"/>
        <v>0.4002</v>
      </c>
    </row>
    <row r="6" spans="1:6" x14ac:dyDescent="0.25">
      <c r="A6" s="1" t="s">
        <v>153</v>
      </c>
      <c r="B6" s="1" t="str">
        <f>IFERROR(VLOOKUP(A6,'BANCO DE DADOS'!$1:$1048576,2,FALSE),"0")</f>
        <v>4F FECHAR LATERAL SEM MANGAS 54 CM *2 - Lateral sem mangas , frente invadindo costas.</v>
      </c>
      <c r="C6" s="16">
        <f>IFERROR(VLOOKUP(A6,'BANCO DE DADOS'!$A$2:C4004,3,FALSE),"0")</f>
        <v>0.78400000000000003</v>
      </c>
      <c r="D6" s="8">
        <f>IFERROR(VLOOKUP(A6,'BANCO DE DADOS'!$A$2:$D$4000,4,FALSE),"0")</f>
        <v>0.78400000000000003</v>
      </c>
      <c r="E6" s="1" t="str">
        <f>IFERROR(VLOOKUP(A6,'BANCO DE DADOS'!$1:$1048576,5,FALSE),"0")</f>
        <v>4F FECHAR LATERAL SEM MANGAS 54 CM *2 - Lateral sem mangas , frente invadindo costas.</v>
      </c>
      <c r="F6" s="25">
        <f t="shared" si="0"/>
        <v>0.78400000000000003</v>
      </c>
    </row>
    <row r="7" spans="1:6" x14ac:dyDescent="0.25">
      <c r="A7" s="1" t="s">
        <v>229</v>
      </c>
      <c r="B7" s="1" t="str">
        <f>IFERROR(VLOOKUP(A7,'BANCO DE DADOS'!$1:$1048576,2,FALSE),"0")</f>
        <v>FIXAR ETIQUETA NA LATERAL 7 CM</v>
      </c>
      <c r="C7" s="16">
        <f>IFERROR(VLOOKUP(A7,'BANCO DE DADOS'!$A$2:C4005,3,FALSE),"0")</f>
        <v>0.19489999999999999</v>
      </c>
      <c r="D7" s="8">
        <f>IFERROR(VLOOKUP(A7,'BANCO DE DADOS'!$A$2:$D$4000,4,FALSE),"0")</f>
        <v>0.19489999999999999</v>
      </c>
      <c r="E7" s="1" t="str">
        <f>IFERROR(VLOOKUP(A7,'BANCO DE DADOS'!$1:$1048576,5,FALSE),"0")</f>
        <v>FIXAR ETIQUETA NA LATERAL 7 CM</v>
      </c>
      <c r="F7" s="25">
        <f t="shared" si="0"/>
        <v>0.19489999999999999</v>
      </c>
    </row>
    <row r="8" spans="1:6" x14ac:dyDescent="0.25">
      <c r="A8" s="1" t="s">
        <v>76</v>
      </c>
      <c r="B8" s="1" t="str">
        <f>IFERROR(VLOOKUP(A8,'BANCO DE DADOS'!$1:$1048576,2,FALSE),"0")</f>
        <v>2CO BAINHA DAS CAVAS 72 CM 2* - Cava de regata sem revel</v>
      </c>
      <c r="C8" s="16">
        <f>IFERROR(VLOOKUP(A8,'BANCO DE DADOS'!$A$2:C4006,3,FALSE),"0")</f>
        <v>1.238</v>
      </c>
      <c r="D8" s="8">
        <f>IFERROR(VLOOKUP(A8,'BANCO DE DADOS'!$A$2:$D$4000,4,FALSE),"0")</f>
        <v>1.238</v>
      </c>
      <c r="E8" s="1" t="str">
        <f>IFERROR(VLOOKUP(A8,'BANCO DE DADOS'!$1:$1048576,5,FALSE),"0")</f>
        <v>2CO BAINHA DAS CAVAS 72 CM 2* - Cava de regata sem revel</v>
      </c>
      <c r="F8" s="25">
        <f t="shared" si="0"/>
        <v>1.238</v>
      </c>
    </row>
    <row r="9" spans="1:6" x14ac:dyDescent="0.25">
      <c r="A9" s="1" t="s">
        <v>506</v>
      </c>
      <c r="B9" s="1" t="str">
        <f>IFERROR(VLOOKUP(A9,'BANCO DE DADOS'!$1:$1048576,2,FALSE),"0")</f>
        <v>BT BATER TRAVET NAS CAVAS 2x - 2X (Travets verticalmente no acabamento das cavas)</v>
      </c>
      <c r="C9" s="16">
        <f>IFERROR(VLOOKUP(A9,'BANCO DE DADOS'!$A$2:C4007,3,FALSE),"0")</f>
        <v>0.30780000000000002</v>
      </c>
      <c r="D9" s="8">
        <f>IFERROR(VLOOKUP(A9,'BANCO DE DADOS'!$A$2:$D$4000,4,FALSE),"0")</f>
        <v>0.30780000000000002</v>
      </c>
      <c r="E9" s="1" t="str">
        <f>IFERROR(VLOOKUP(A9,'BANCO DE DADOS'!$1:$1048576,5,FALSE),"0")</f>
        <v>BT BATER TRAVET NAS CAVAS 2x - 2X (Travets verticalmente no acabamento das cavas)</v>
      </c>
      <c r="F9" s="25">
        <f t="shared" si="0"/>
        <v>0.30780000000000002</v>
      </c>
    </row>
    <row r="10" spans="1:6" x14ac:dyDescent="0.25">
      <c r="A10" s="1" t="s">
        <v>52</v>
      </c>
      <c r="B10" s="1" t="str">
        <f>IFERROR(VLOOKUP(A10,'BANCO DE DADOS'!$1:$1048576,2,FALSE),"0")</f>
        <v>2CO BAINHA DO DECOTE 80 CM - Bainha na gola com largura de 1,5 cm.</v>
      </c>
      <c r="C10" s="16">
        <f>IFERROR(VLOOKUP(A10,'BANCO DE DADOS'!$A$2:C4008,3,FALSE),"0")</f>
        <v>0.42180000000000001</v>
      </c>
      <c r="D10" s="8">
        <f>IFERROR(VLOOKUP(A10,'BANCO DE DADOS'!$A$2:$D$4000,4,FALSE),"0")</f>
        <v>0.42180000000000001</v>
      </c>
      <c r="E10" s="1" t="str">
        <f>IFERROR(VLOOKUP(A10,'BANCO DE DADOS'!$1:$1048576,5,FALSE),"0")</f>
        <v>2CO BAINHA DO DECOTE 80 CM - Bainha na gola com largura de 1,5 cm.</v>
      </c>
      <c r="F10" s="25">
        <f t="shared" si="0"/>
        <v>0.42180000000000001</v>
      </c>
    </row>
    <row r="11" spans="1:6" x14ac:dyDescent="0.25">
      <c r="A11" s="1" t="s">
        <v>508</v>
      </c>
      <c r="B11" s="1" t="str">
        <f>IFERROR(VLOOKUP(A11,'BANCO DE DADOS'!$1:$1048576,2,FALSE),"0")</f>
        <v>BT BATER TRAVET GOLA -1x - 1X Travet horizontalmente acabamento interno da gola</v>
      </c>
      <c r="C11" s="16">
        <f>IFERROR(VLOOKUP(A11,'BANCO DE DADOS'!$A$2:C4009,3,FALSE),"0")</f>
        <v>0.15390000000000001</v>
      </c>
      <c r="D11" s="8">
        <f>IFERROR(VLOOKUP(A11,'BANCO DE DADOS'!$A$2:$D$4000,4,FALSE),"0")</f>
        <v>0.15390000000000001</v>
      </c>
      <c r="E11" s="1" t="str">
        <f>IFERROR(VLOOKUP(A11,'BANCO DE DADOS'!$1:$1048576,5,FALSE),"0")</f>
        <v>BT BATER TRAVET GOLA -1x - 1X Travet horizontalmente acabamento interno da gola</v>
      </c>
      <c r="F11" s="25">
        <f t="shared" si="0"/>
        <v>0.15390000000000001</v>
      </c>
    </row>
    <row r="12" spans="1:6" x14ac:dyDescent="0.25">
      <c r="A12" s="1" t="s">
        <v>233</v>
      </c>
      <c r="B12" s="1" t="str">
        <f>IFERROR(VLOOKUP(A12,'BANCO DE DADOS'!$1:$1048576,2,FALSE),"0")</f>
        <v>1L GABARITAR E FIXAR ALÇA DECORATIVA 3 CM - Fixar alça no centro da gola.</v>
      </c>
      <c r="C12" s="16">
        <f>IFERROR(VLOOKUP(A12,'BANCO DE DADOS'!$A$2:C4010,3,FALSE),"0")</f>
        <v>0.32140000000000002</v>
      </c>
      <c r="D12" s="8">
        <f>IFERROR(VLOOKUP(A12,'BANCO DE DADOS'!$A$2:$D$4000,4,FALSE),"0")</f>
        <v>0.32140000000000002</v>
      </c>
      <c r="E12" s="1" t="str">
        <f>IFERROR(VLOOKUP(A12,'BANCO DE DADOS'!$1:$1048576,5,FALSE),"0")</f>
        <v>1L GABARITAR E FIXAR ALÇA DECORATIVA 3 CM - Fixar alça no centro da gola.</v>
      </c>
      <c r="F12" s="25">
        <f t="shared" si="0"/>
        <v>0.32140000000000002</v>
      </c>
    </row>
    <row r="13" spans="1:6" x14ac:dyDescent="0.25">
      <c r="A13" s="1" t="s">
        <v>284</v>
      </c>
      <c r="B13" s="1" t="str">
        <f>IFERROR(VLOOKUP(A13,'BANCO DE DADOS'!$1:$1048576,2,FALSE),"0")</f>
        <v>4OL OVERLOCKAR ABERTURA DA LATERAL 11 CM 2*</v>
      </c>
      <c r="C13" s="16">
        <f>IFERROR(VLOOKUP(A13,'BANCO DE DADOS'!$A$2:C4011,3,FALSE),"0")</f>
        <v>0.41039999999999999</v>
      </c>
      <c r="D13" s="8">
        <f>IFERROR(VLOOKUP(A13,'BANCO DE DADOS'!$A$2:$D$4000,4,FALSE),"0")</f>
        <v>0.41039999999999999</v>
      </c>
      <c r="E13" s="1" t="str">
        <f>IFERROR(VLOOKUP(A13,'BANCO DE DADOS'!$1:$1048576,5,FALSE),"0")</f>
        <v>4OL OVERLOCKAR ABERTURA DA LATERAL 11 CM 2*</v>
      </c>
      <c r="F13" s="25">
        <f t="shared" si="0"/>
        <v>0.41039999999999999</v>
      </c>
    </row>
    <row r="14" spans="1:6" x14ac:dyDescent="0.25">
      <c r="A14" s="1" t="s">
        <v>431</v>
      </c>
      <c r="B14" s="1" t="str">
        <f>IFERROR(VLOOKUP(A14,'BANCO DE DADOS'!$1:$1048576,2,FALSE),"0")</f>
        <v>RETROCESSO ABERTURA LATERAL 6 CM 2*</v>
      </c>
      <c r="C14" s="16">
        <f>IFERROR(VLOOKUP(A14,'BANCO DE DADOS'!$A$2:C4012,3,FALSE),"0")</f>
        <v>0.36530000000000001</v>
      </c>
      <c r="D14" s="8">
        <f>IFERROR(VLOOKUP(A14,'BANCO DE DADOS'!$A$2:$D$4000,4,FALSE),"0")</f>
        <v>0.36530000000000001</v>
      </c>
      <c r="E14" s="1" t="str">
        <f>IFERROR(VLOOKUP(A14,'BANCO DE DADOS'!$1:$1048576,5,FALSE),"0")</f>
        <v>RETROCESSO ABERTURA LATERAL 6 CM 2*</v>
      </c>
      <c r="F14" s="25">
        <f t="shared" si="0"/>
        <v>0.36530000000000001</v>
      </c>
    </row>
    <row r="15" spans="1:6" x14ac:dyDescent="0.25">
      <c r="A15" s="1" t="s">
        <v>386</v>
      </c>
      <c r="B15" s="1" t="str">
        <f>IFERROR(VLOOKUP(A15,'BANCO DE DADOS'!$1:$1048576,2,FALSE),"0")</f>
        <v>1L REBATER ABERTURA LATERAL 11 CM 2*</v>
      </c>
      <c r="C15" s="16">
        <f>IFERROR(VLOOKUP(A15,'BANCO DE DADOS'!$A$2:C4013,3,FALSE),"0")</f>
        <v>0.9516</v>
      </c>
      <c r="D15" s="8">
        <f>IFERROR(VLOOKUP(A15,'BANCO DE DADOS'!$A$2:$D$4000,4,FALSE),"0")</f>
        <v>0.9516</v>
      </c>
      <c r="E15" s="1" t="str">
        <f>IFERROR(VLOOKUP(A15,'BANCO DE DADOS'!$1:$1048576,5,FALSE),"0")</f>
        <v>1L REBATER ABERTURA LATERAL 11 CM 2*</v>
      </c>
      <c r="F15" s="25">
        <f t="shared" si="0"/>
        <v>0.9516</v>
      </c>
    </row>
    <row r="16" spans="1:6" x14ac:dyDescent="0.25">
      <c r="A16" s="1" t="s">
        <v>58</v>
      </c>
      <c r="B16" s="1" t="str">
        <f>IFERROR(VLOOKUP(A16,'BANCO DE DADOS'!$1:$1048576,2,FALSE),"0")</f>
        <v>BAINHA DO CORPO COM ADCIONAL COSTA- 123 CM</v>
      </c>
      <c r="C16" s="16">
        <f>IFERROR(VLOOKUP(A16,'BANCO DE DADOS'!$A$2:C4014,3,FALSE),"0")</f>
        <v>0.69979999999999998</v>
      </c>
      <c r="D16" s="8">
        <f>IFERROR(VLOOKUP(A16,'BANCO DE DADOS'!$A$2:$D$4000,4,FALSE),"0")</f>
        <v>0.69979999999999998</v>
      </c>
      <c r="E16" s="1" t="str">
        <f>IFERROR(VLOOKUP(A16,'BANCO DE DADOS'!$1:$1048576,5,FALSE),"0")</f>
        <v>BAINHA DO CORPO COM ADCIONAL COSTA- 123 CM</v>
      </c>
      <c r="F16" s="25">
        <f t="shared" si="0"/>
        <v>0.69979999999999998</v>
      </c>
    </row>
    <row r="17" spans="1:6" x14ac:dyDescent="0.25">
      <c r="A17" s="1" t="s">
        <v>495</v>
      </c>
      <c r="B17" s="1" t="str">
        <f>IFERROR(VLOOKUP(A17,'BANCO DE DADOS'!$1:$1048576,2,FALSE),"0")</f>
        <v>BATER TRAVET NAS ABERTURAS LATERAIS -2x</v>
      </c>
      <c r="C17" s="16">
        <f>IFERROR(VLOOKUP(A17,'BANCO DE DADOS'!$A$2:C4015,3,FALSE),"0")</f>
        <v>0.31669999999999998</v>
      </c>
      <c r="D17" s="8">
        <f>IFERROR(VLOOKUP(A17,'BANCO DE DADOS'!$A$2:$D$4000,4,FALSE),"0")</f>
        <v>0.31669999999999998</v>
      </c>
      <c r="E17" s="1" t="str">
        <f>IFERROR(VLOOKUP(A17,'BANCO DE DADOS'!$1:$1048576,5,FALSE),"0")</f>
        <v>BATER TRAVET NAS ABERTURAS LATERAIS -2x</v>
      </c>
      <c r="F17" s="25">
        <f t="shared" si="0"/>
        <v>0.31669999999999998</v>
      </c>
    </row>
    <row r="18" spans="1:6" x14ac:dyDescent="0.25">
      <c r="A18" s="1"/>
      <c r="B18" s="1"/>
      <c r="C18" s="16"/>
      <c r="D18" s="8"/>
      <c r="E18" s="1"/>
      <c r="F18" s="25"/>
    </row>
    <row r="19" spans="1:6" x14ac:dyDescent="0.25">
      <c r="A19" s="1"/>
      <c r="B19" s="1"/>
      <c r="C19" s="16"/>
      <c r="D19" s="8"/>
      <c r="E19" s="1"/>
      <c r="F19" s="25"/>
    </row>
    <row r="20" spans="1:6" x14ac:dyDescent="0.25">
      <c r="A20" s="1"/>
      <c r="B20" s="1"/>
      <c r="C20" s="16"/>
      <c r="D20" s="8"/>
      <c r="E20" s="1"/>
      <c r="F20" s="25"/>
    </row>
    <row r="21" spans="1:6" x14ac:dyDescent="0.25">
      <c r="A21" s="1"/>
      <c r="B21" s="1"/>
      <c r="C21" s="16"/>
      <c r="D21" s="8"/>
      <c r="E21" s="1"/>
      <c r="F21" s="25"/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7.3953999999999995</v>
      </c>
      <c r="D23" s="8">
        <f>SUM(D2:D22)</f>
        <v>7.3953999999999995</v>
      </c>
      <c r="E23" s="1"/>
      <c r="F23" s="5">
        <f>SUM(F2:F22)</f>
        <v>7.3953999999999995</v>
      </c>
    </row>
    <row r="24" spans="1:6" x14ac:dyDescent="0.25">
      <c r="C24" t="s">
        <v>638</v>
      </c>
      <c r="D24" s="9">
        <v>8.7262000000000004</v>
      </c>
    </row>
    <row r="25" spans="1:6" x14ac:dyDescent="0.25">
      <c r="D25" s="33">
        <f>D24-D23</f>
        <v>1.3308000000000009</v>
      </c>
    </row>
    <row r="26" spans="1:6" x14ac:dyDescent="0.25">
      <c r="D26" s="34">
        <f>100/D23*D25</f>
        <v>17.994969846120572</v>
      </c>
      <c r="E26" t="s">
        <v>637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BE91-46E8-4EEE-9A88-1F54CA549F22}">
  <dimension ref="A1:F2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1.71093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14</v>
      </c>
      <c r="B2" s="1" t="str">
        <f>IFERROR(VLOOKUP(A2,'BANCO DE DADOS'!$1:$1048576,2,FALSE),"0")</f>
        <v>FECHAR LATERAL REGATA -81 CM</v>
      </c>
      <c r="C2" s="23">
        <f>IFERROR(VLOOKUP(A2,'BANCO DE DADOS'!A2:C265,3,FALSE),"0")</f>
        <v>0.52939999999999998</v>
      </c>
      <c r="D2" s="24">
        <f>IFERROR(VLOOKUP(A2,'BANCO DE DADOS'!A2:D350,4,FALSE),"0")</f>
        <v>0.52939999999999998</v>
      </c>
      <c r="E2" s="1" t="str">
        <f>IFERROR(VLOOKUP(A2,'BANCO DE DADOS'!$1:$1048576,5,FALSE),"0")</f>
        <v>FECHAR LATERAL REGATA -81 CM</v>
      </c>
      <c r="F2" s="25">
        <f>D2</f>
        <v>0.52939999999999998</v>
      </c>
    </row>
    <row r="3" spans="1:6" x14ac:dyDescent="0.25">
      <c r="A3" s="10" t="s">
        <v>378</v>
      </c>
      <c r="B3" s="1" t="str">
        <f>IFERROR(VLOOKUP(A3,'BANCO DE DADOS'!$1:$1048576,2,FALSE),"0")</f>
        <v>PASSAR GALÃO 3 LISTRAS NO RECORTE DO OMBRO 15 CM</v>
      </c>
      <c r="C3" s="23">
        <f>IFERROR(VLOOKUP(A3,'BANCO DE DADOS'!A3:C266,3,FALSE),"0")</f>
        <v>0.27360000000000001</v>
      </c>
      <c r="D3" s="24">
        <f>IFERROR(VLOOKUP(A3,'BANCO DE DADOS'!A3:D351,4,FALSE),"0")</f>
        <v>0.27360000000000001</v>
      </c>
      <c r="E3" s="1" t="str">
        <f>IFERROR(VLOOKUP(A3,'BANCO DE DADOS'!$1:$1048576,5,FALSE),"0")</f>
        <v>PASSAR GALÃO 3 LISTRAS NO RECORTE DO OMBRO 15 CM</v>
      </c>
      <c r="F3" s="25">
        <f t="shared" ref="F3:F24" si="0">D3</f>
        <v>0.27360000000000001</v>
      </c>
    </row>
    <row r="4" spans="1:6" x14ac:dyDescent="0.25">
      <c r="A4" s="10" t="s">
        <v>477</v>
      </c>
      <c r="B4" s="1" t="str">
        <f>IFERROR(VLOOKUP(A4,'BANCO DE DADOS'!$1:$1048576,2,FALSE),"0")</f>
        <v xml:space="preserve">DESTACAR GALÃO </v>
      </c>
      <c r="C4" s="23">
        <f>IFERROR(VLOOKUP(A4,'BANCO DE DADOS'!A4:C267,3,FALSE),"0")</f>
        <v>0.16039999999999999</v>
      </c>
      <c r="D4" s="24">
        <f>IFERROR(VLOOKUP(A4,'BANCO DE DADOS'!A4:D352,4,FALSE),"0")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0" t="s">
        <v>343</v>
      </c>
      <c r="B5" s="1" t="str">
        <f>IFERROR(VLOOKUP(A5,'BANCO DE DADOS'!$1:$1048576,2,FALSE),"0")</f>
        <v>PREGAR MANGA COSTAS 26 CM 2* Código 4OL 514</v>
      </c>
      <c r="C5" s="23">
        <f>IFERROR(VLOOKUP(A5,'BANCO DE DADOS'!A5:C268,3,FALSE),"0")</f>
        <v>0.48249999999999998</v>
      </c>
      <c r="D5" s="24">
        <f>IFERROR(VLOOKUP(A5,'BANCO DE DADOS'!A5:D353,4,FALSE),"0")</f>
        <v>0.48249999999999998</v>
      </c>
      <c r="E5" s="1" t="str">
        <f>IFERROR(VLOOKUP(A5,'BANCO DE DADOS'!$1:$1048576,5,FALSE),"0")</f>
        <v>PREGAR MANGA COSTAS 26 CM 2* Código 4OL 514</v>
      </c>
      <c r="F5" s="25">
        <f t="shared" si="0"/>
        <v>0.48249999999999998</v>
      </c>
    </row>
    <row r="6" spans="1:6" x14ac:dyDescent="0.25">
      <c r="A6" s="10" t="s">
        <v>574</v>
      </c>
      <c r="B6" s="1" t="str">
        <f>IFERROR(VLOOKUP(A6,'BANCO DE DADOS'!$1:$1048576,2,FALSE),"0")</f>
        <v>0</v>
      </c>
      <c r="C6" s="23" t="str">
        <f>IFERROR(VLOOKUP(A6,'BANCO DE DADOS'!A6:C269,3,FALSE),"0")</f>
        <v>0</v>
      </c>
      <c r="D6" s="24" t="str">
        <f>IFERROR(VLOOKUP(A6,'BANCO DE DADOS'!A6:D354,4,FALSE),"0")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0" t="s">
        <v>575</v>
      </c>
      <c r="B7" s="1" t="str">
        <f>IFERROR(VLOOKUP(A7,'BANCO DE DADOS'!$1:$1048576,2,FALSE),"0")</f>
        <v>0</v>
      </c>
      <c r="C7" s="23" t="str">
        <f>IFERROR(VLOOKUP(A7,'BANCO DE DADOS'!A7:C270,3,FALSE),"0")</f>
        <v>0</v>
      </c>
      <c r="D7" s="24" t="str">
        <f>IFERROR(VLOOKUP(A7,'BANCO DE DADOS'!A7:D355,4,FALSE),"0")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0" t="s">
        <v>281</v>
      </c>
      <c r="B8" s="1" t="str">
        <f>IFERROR(VLOOKUP(A8,'BANCO DE DADOS'!$1:$1048576,2,FALSE),"0")</f>
        <v xml:space="preserve">MONTAR GOLA QUADRADA </v>
      </c>
      <c r="C8" s="23">
        <f>IFERROR(VLOOKUP(A8,'BANCO DE DADOS'!A8:C271,3,FALSE),"0")</f>
        <v>0.36980000000000002</v>
      </c>
      <c r="D8" s="24">
        <f>IFERROR(VLOOKUP(A8,'BANCO DE DADOS'!A8:D356,4,FALSE),"0")</f>
        <v>0.36980000000000002</v>
      </c>
      <c r="E8" s="1" t="str">
        <f>IFERROR(VLOOKUP(A8,'BANCO DE DADOS'!$1:$1048576,5,FALSE),"0")</f>
        <v xml:space="preserve">MONTAR GOLA QUADRADA </v>
      </c>
      <c r="F8" s="25">
        <f t="shared" si="0"/>
        <v>0.36980000000000002</v>
      </c>
    </row>
    <row r="9" spans="1:6" x14ac:dyDescent="0.25">
      <c r="A9" s="10" t="s">
        <v>177</v>
      </c>
      <c r="B9" s="1" t="str">
        <f>IFERROR(VLOOKUP(A9,'BANCO DE DADOS'!$1:$1048576,2,FALSE),"0")</f>
        <v>FIXAR GOLA FRENTE QUADRADA 18CM</v>
      </c>
      <c r="C9" s="23">
        <f>IFERROR(VLOOKUP(A9,'BANCO DE DADOS'!A9:C272,3,FALSE),"0")</f>
        <v>0.41249999999999998</v>
      </c>
      <c r="D9" s="24">
        <f>IFERROR(VLOOKUP(A9,'BANCO DE DADOS'!A9:D357,4,FALSE),"0")</f>
        <v>0.41249999999999998</v>
      </c>
      <c r="E9" s="1" t="str">
        <f>IFERROR(VLOOKUP(A9,'BANCO DE DADOS'!$1:$1048576,5,FALSE),"0")</f>
        <v>FIXAR GOLA FRENTE QUADRADA 18CM</v>
      </c>
      <c r="F9" s="25">
        <f t="shared" si="0"/>
        <v>0.41249999999999998</v>
      </c>
    </row>
    <row r="10" spans="1:6" x14ac:dyDescent="0.25">
      <c r="A10" s="10" t="s">
        <v>338</v>
      </c>
      <c r="B10" s="1" t="str">
        <f>IFERROR(VLOOKUP(A10,'BANCO DE DADOS'!$1:$1048576,2,FALSE),"0")</f>
        <v xml:space="preserve">PREGAR GOLA EM V 50 CM </v>
      </c>
      <c r="C10" s="23">
        <f>IFERROR(VLOOKUP(A10,'BANCO DE DADOS'!A10:C273,3,FALSE),"0")</f>
        <v>0.4541</v>
      </c>
      <c r="D10" s="24">
        <f>IFERROR(VLOOKUP(A10,'BANCO DE DADOS'!A10:D358,4,FALSE),"0")</f>
        <v>0.4541</v>
      </c>
      <c r="E10" s="1" t="str">
        <f>IFERROR(VLOOKUP(A10,'BANCO DE DADOS'!$1:$1048576,5,FALSE),"0")</f>
        <v xml:space="preserve">PREGAR GOLA EM V 50 CM </v>
      </c>
      <c r="F10" s="25">
        <f t="shared" si="0"/>
        <v>0.4541</v>
      </c>
    </row>
    <row r="11" spans="1:6" x14ac:dyDescent="0.25">
      <c r="A11" s="10" t="s">
        <v>576</v>
      </c>
      <c r="B11" s="1" t="str">
        <f>IFERROR(VLOOKUP(A11,'BANCO DE DADOS'!$1:$1048576,2,FALSE),"0")</f>
        <v>0</v>
      </c>
      <c r="C11" s="23" t="str">
        <f>IFERROR(VLOOKUP(A11,'BANCO DE DADOS'!A11:C274,3,FALSE),"0")</f>
        <v>0</v>
      </c>
      <c r="D11" s="24" t="str">
        <f>IFERROR(VLOOKUP(A11,'BANCO DE DADOS'!A11:D359,4,FALSE),"0")</f>
        <v>0</v>
      </c>
      <c r="E11" s="1" t="str">
        <f>IFERROR(VLOOKUP(A11,'BANCO DE DADOS'!$1:$1048576,5,FALSE),"0")</f>
        <v>0</v>
      </c>
      <c r="F11" s="25" t="str">
        <f t="shared" si="0"/>
        <v>0</v>
      </c>
    </row>
    <row r="12" spans="1:6" x14ac:dyDescent="0.25">
      <c r="A12" s="10" t="s">
        <v>577</v>
      </c>
      <c r="B12" s="1" t="str">
        <f>IFERROR(VLOOKUP(A12,'BANCO DE DADOS'!$1:$1048576,2,FALSE),"0")</f>
        <v>0</v>
      </c>
      <c r="C12" s="23" t="str">
        <f>IFERROR(VLOOKUP(A12,'BANCO DE DADOS'!A12:C275,3,FALSE),"0")</f>
        <v>0</v>
      </c>
      <c r="D12" s="24" t="str">
        <f>IFERROR(VLOOKUP(A12,'BANCO DE DADOS'!A12:D360,4,FALSE),"0")</f>
        <v>0</v>
      </c>
      <c r="E12" s="1" t="str">
        <f>IFERROR(VLOOKUP(A12,'BANCO DE DADOS'!$1:$1048576,5,FALSE),"0")</f>
        <v>0</v>
      </c>
      <c r="F12" s="25" t="str">
        <f t="shared" si="0"/>
        <v>0</v>
      </c>
    </row>
    <row r="13" spans="1:6" x14ac:dyDescent="0.25">
      <c r="A13" s="10" t="s">
        <v>121</v>
      </c>
      <c r="B13" s="1" t="str">
        <f>IFERROR(VLOOKUP(A13,'BANCO DE DADOS'!$1:$1048576,2,FALSE),"0")</f>
        <v>GABARITAR PUNHO LASER</v>
      </c>
      <c r="C13" s="23">
        <f>IFERROR(VLOOKUP(A13,'BANCO DE DADOS'!A13:C276,3,FALSE),"0")</f>
        <v>0.25459999999999999</v>
      </c>
      <c r="D13" s="24">
        <f>IFERROR(VLOOKUP(A13,'BANCO DE DADOS'!A13:D361,4,FALSE),"0")</f>
        <v>0.25459999999999999</v>
      </c>
      <c r="E13" s="1" t="str">
        <f>IFERROR(VLOOKUP(A13,'BANCO DE DADOS'!$1:$1048576,5,FALSE),"0")</f>
        <v>GABARITAR PUNHO LASER</v>
      </c>
      <c r="F13" s="25">
        <f t="shared" si="0"/>
        <v>0.25459999999999999</v>
      </c>
    </row>
    <row r="14" spans="1:6" x14ac:dyDescent="0.25">
      <c r="A14" s="10" t="s">
        <v>578</v>
      </c>
      <c r="B14" s="1" t="str">
        <f>IFERROR(VLOOKUP(A14,'BANCO DE DADOS'!$1:$1048576,2,FALSE),"0")</f>
        <v>0</v>
      </c>
      <c r="C14" s="23" t="str">
        <f>IFERROR(VLOOKUP(A14,'BANCO DE DADOS'!A14:C277,3,FALSE),"0")</f>
        <v>0</v>
      </c>
      <c r="D14" s="24" t="str">
        <f>IFERROR(VLOOKUP(A14,'BANCO DE DADOS'!A14:D362,4,FALSE),"0")</f>
        <v>0</v>
      </c>
      <c r="E14" s="1" t="str">
        <f>IFERROR(VLOOKUP(A14,'BANCO DE DADOS'!$1:$1048576,5,FALSE),"0")</f>
        <v>0</v>
      </c>
      <c r="F14" s="25" t="str">
        <f t="shared" si="0"/>
        <v>0</v>
      </c>
    </row>
    <row r="15" spans="1:6" x14ac:dyDescent="0.25">
      <c r="A15" s="10" t="s">
        <v>579</v>
      </c>
      <c r="B15" s="1" t="str">
        <f>IFERROR(VLOOKUP(A15,'BANCO DE DADOS'!$1:$1048576,2,FALSE),"0")</f>
        <v>0</v>
      </c>
      <c r="C15" s="23" t="str">
        <f>IFERROR(VLOOKUP(A15,'BANCO DE DADOS'!A15:C278,3,FALSE),"0")</f>
        <v>0</v>
      </c>
      <c r="D15" s="24" t="str">
        <f>IFERROR(VLOOKUP(A15,'BANCO DE DADOS'!A15:D363,4,FALSE),"0")</f>
        <v>0</v>
      </c>
      <c r="E15" s="1" t="str">
        <f>IFERROR(VLOOKUP(A15,'BANCO DE DADOS'!$1:$1048576,5,FALSE),"0")</f>
        <v>0</v>
      </c>
      <c r="F15" s="25" t="str">
        <f t="shared" si="0"/>
        <v>0</v>
      </c>
    </row>
    <row r="16" spans="1:6" x14ac:dyDescent="0.25">
      <c r="A16" s="10" t="s">
        <v>580</v>
      </c>
      <c r="B16" s="1" t="str">
        <f>IFERROR(VLOOKUP(A16,'BANCO DE DADOS'!$1:$1048576,2,FALSE),"0")</f>
        <v>0</v>
      </c>
      <c r="C16" s="23" t="str">
        <f>IFERROR(VLOOKUP(A16,'BANCO DE DADOS'!A16:C279,3,FALSE),"0")</f>
        <v>0</v>
      </c>
      <c r="D16" s="24" t="str">
        <f>IFERROR(VLOOKUP(A16,'BANCO DE DADOS'!A16:D364,4,FALSE),"0")</f>
        <v>0</v>
      </c>
      <c r="E16" s="1" t="str">
        <f>IFERROR(VLOOKUP(A16,'BANCO DE DADOS'!$1:$1048576,5,FALSE),"0")</f>
        <v>0</v>
      </c>
      <c r="F16" s="25" t="str">
        <f t="shared" si="0"/>
        <v>0</v>
      </c>
    </row>
    <row r="17" spans="1:6" x14ac:dyDescent="0.25">
      <c r="A17" s="10" t="s">
        <v>492</v>
      </c>
      <c r="B17" s="1" t="str">
        <f>IFERROR(VLOOKUP(A17,'BANCO DE DADOS'!$1:$1048576,2,FALSE),"0")</f>
        <v>BATER TRAVET NO PUNHO 2x Código: BT 107</v>
      </c>
      <c r="C17" s="23">
        <f>IFERROR(VLOOKUP(A17,'BANCO DE DADOS'!A17:C280,3,FALSE),"0")</f>
        <v>0.1888</v>
      </c>
      <c r="D17" s="24">
        <f>IFERROR(VLOOKUP(A17,'BANCO DE DADOS'!A17:D365,4,FALSE),"0")</f>
        <v>0.1888</v>
      </c>
      <c r="E17" s="1" t="str">
        <f>IFERROR(VLOOKUP(A17,'BANCO DE DADOS'!$1:$1048576,5,FALSE),"0")</f>
        <v>BATER TRAVET NO PUNHO 2x Código: BT 107</v>
      </c>
      <c r="F17" s="25">
        <f t="shared" si="0"/>
        <v>0.1888</v>
      </c>
    </row>
    <row r="18" spans="1:6" x14ac:dyDescent="0.25">
      <c r="A18" s="10" t="s">
        <v>356</v>
      </c>
      <c r="B18" s="1" t="str">
        <f>IFERROR(VLOOKUP(A18,'BANCO DE DADOS'!$1:$1048576,2,FALSE),"0")</f>
        <v>PREGAR PUNHO 39 CM 4OL 514</v>
      </c>
      <c r="C18" s="23">
        <f>IFERROR(VLOOKUP(A18,'BANCO DE DADOS'!A18:C281,3,FALSE),"0")</f>
        <v>0.74009999999999998</v>
      </c>
      <c r="D18" s="24">
        <f>IFERROR(VLOOKUP(A18,'BANCO DE DADOS'!A18:D366,4,FALSE),"0")</f>
        <v>0.74009999999999998</v>
      </c>
      <c r="E18" s="1" t="str">
        <f>IFERROR(VLOOKUP(A18,'BANCO DE DADOS'!$1:$1048576,5,FALSE),"0")</f>
        <v>PREGAR PUNHO 39 CM 4OL 514</v>
      </c>
      <c r="F18" s="25">
        <f t="shared" si="0"/>
        <v>0.74009999999999998</v>
      </c>
    </row>
    <row r="19" spans="1:6" x14ac:dyDescent="0.25">
      <c r="A19" s="10" t="s">
        <v>262</v>
      </c>
      <c r="B19" s="1" t="str">
        <f>IFERROR(VLOOKUP(A19,'BANCO DE DADOS'!$1:$1048576,2,FALSE),"0")</f>
        <v>GABARITAR COBRE GOLA -MANUAL</v>
      </c>
      <c r="C19" s="23">
        <f>IFERROR(VLOOKUP(A19,'BANCO DE DADOS'!A19:C282,3,FALSE),"0")</f>
        <v>0.1193</v>
      </c>
      <c r="D19" s="24">
        <f>IFERROR(VLOOKUP(A19,'BANCO DE DADOS'!A19:D367,4,FALSE),"0")</f>
        <v>0.1193</v>
      </c>
      <c r="E19" s="1" t="str">
        <f>IFERROR(VLOOKUP(A19,'BANCO DE DADOS'!$1:$1048576,5,FALSE),"0")</f>
        <v>GABARITAR COBRE GOLA -MANUAL</v>
      </c>
      <c r="F19" s="25">
        <f t="shared" si="0"/>
        <v>0.1193</v>
      </c>
    </row>
    <row r="20" spans="1:6" x14ac:dyDescent="0.25">
      <c r="A20" s="10" t="s">
        <v>513</v>
      </c>
      <c r="B20" s="1" t="str">
        <f>IFERROR(VLOOKUP(A20,'BANCO DE DADOS'!$1:$1048576,2,FALSE),"0")</f>
        <v>UNIR COBRE GOLA 22 CM</v>
      </c>
      <c r="C20" s="23">
        <f>IFERROR(VLOOKUP(A20,'BANCO DE DADOS'!A20:C283,3,FALSE),"0")</f>
        <v>0.18290000000000001</v>
      </c>
      <c r="D20" s="24">
        <f>IFERROR(VLOOKUP(A20,'BANCO DE DADOS'!A20:D368,4,FALSE),"0")</f>
        <v>0.18290000000000001</v>
      </c>
      <c r="E20" s="1" t="str">
        <f>IFERROR(VLOOKUP(A20,'BANCO DE DADOS'!$1:$1048576,5,FALSE),"0")</f>
        <v>UNIR COBRE GOLA 22 CM</v>
      </c>
      <c r="F20" s="25">
        <f t="shared" si="0"/>
        <v>0.18290000000000001</v>
      </c>
    </row>
    <row r="21" spans="1:6" x14ac:dyDescent="0.25">
      <c r="A21" s="10" t="s">
        <v>255</v>
      </c>
      <c r="B21" s="1" t="str">
        <f>IFERROR(VLOOKUP(A21,'BANCO DE DADOS'!$1:$1048576,2,FALSE),"0")</f>
        <v>GABARITAR ETIQUETA DO CENTRO DO DECOTE - MANUAL</v>
      </c>
      <c r="C21" s="23">
        <f>IFERROR(VLOOKUP(A21,'BANCO DE DADOS'!A21:C284,3,FALSE),"0")</f>
        <v>9.5500000000000002E-2</v>
      </c>
      <c r="D21" s="24">
        <f>IFERROR(VLOOKUP(A21,'BANCO DE DADOS'!A21:D369,4,FALSE),"0")</f>
        <v>9.5500000000000002E-2</v>
      </c>
      <c r="E21" s="1" t="str">
        <f>IFERROR(VLOOKUP(A21,'BANCO DE DADOS'!$1:$1048576,5,FALSE),"0")</f>
        <v>GABARITAR ETIQUETA DO CENTRO DO DECOTE - MANUAL</v>
      </c>
      <c r="F21" s="25">
        <f t="shared" si="0"/>
        <v>9.5500000000000002E-2</v>
      </c>
    </row>
    <row r="22" spans="1:6" x14ac:dyDescent="0.25">
      <c r="A22" s="10" t="s">
        <v>423</v>
      </c>
      <c r="B22" s="1" t="str">
        <f>IFERROR(VLOOKUP(A22,'BANCO DE DADOS'!$1:$1048576,2,FALSE),"0")</f>
        <v>REBATER COBRE GOLA 22 CM</v>
      </c>
      <c r="C22" s="23">
        <f>IFERROR(VLOOKUP(A22,'BANCO DE DADOS'!A22:C285,3,FALSE),"0")</f>
        <v>0.36330000000000001</v>
      </c>
      <c r="D22" s="24">
        <f>IFERROR(VLOOKUP(A22,'BANCO DE DADOS'!A22:D370,4,FALSE),"0")</f>
        <v>0.36330000000000001</v>
      </c>
      <c r="E22" s="1" t="str">
        <f>IFERROR(VLOOKUP(A22,'BANCO DE DADOS'!$1:$1048576,5,FALSE),"0")</f>
        <v>REBATER COBRE GOLA 22 CM</v>
      </c>
      <c r="F22" s="25">
        <f t="shared" si="0"/>
        <v>0.36330000000000001</v>
      </c>
    </row>
    <row r="23" spans="1:6" x14ac:dyDescent="0.25">
      <c r="A23" s="10" t="s">
        <v>56</v>
      </c>
      <c r="B23" s="1" t="str">
        <f>IFERROR(VLOOKUP(A23,'BANCO DE DADOS'!$1:$1048576,2,FALSE),"0")</f>
        <v>BAINHA DO CORPO 120 CM</v>
      </c>
      <c r="C23" s="23">
        <f>IFERROR(VLOOKUP(A23,'BANCO DE DADOS'!A23:C286,3,FALSE),"0")</f>
        <v>0.55100000000000005</v>
      </c>
      <c r="D23" s="24">
        <f>IFERROR(VLOOKUP(A23,'BANCO DE DADOS'!A23:D371,4,FALSE),"0")</f>
        <v>0.55100000000000005</v>
      </c>
      <c r="E23" s="1" t="str">
        <f>IFERROR(VLOOKUP(A23,'BANCO DE DADOS'!$1:$1048576,5,FALSE),"0")</f>
        <v>BAINHA DO CORPO 120 CM</v>
      </c>
      <c r="F23" s="25">
        <f t="shared" si="0"/>
        <v>0.55100000000000005</v>
      </c>
    </row>
    <row r="24" spans="1:6" x14ac:dyDescent="0.25">
      <c r="A24" s="10" t="s">
        <v>392</v>
      </c>
      <c r="B24" s="1" t="str">
        <f>IFERROR(VLOOKUP(A24,'BANCO DE DADOS'!$1:$1048576,2,FALSE),"0")</f>
        <v>BATER TRAVET 1* BT 107</v>
      </c>
      <c r="C24" s="23">
        <f>IFERROR(VLOOKUP(A24,'BANCO DE DADOS'!A24:C287,3,FALSE),"0")</f>
        <v>0.30780000000000002</v>
      </c>
      <c r="D24" s="24">
        <f>IFERROR(VLOOKUP(A24,'BANCO DE DADOS'!A24:D372,4,FALSE),"0")</f>
        <v>0.30780000000000002</v>
      </c>
      <c r="E24" s="1" t="str">
        <f>IFERROR(VLOOKUP(A24,'BANCO DE DADOS'!$1:$1048576,5,FALSE),"0")</f>
        <v>BATER TRAVET 1* BT 107</v>
      </c>
      <c r="F24" s="25">
        <f t="shared" si="0"/>
        <v>0.30780000000000002</v>
      </c>
    </row>
    <row r="25" spans="1:6" x14ac:dyDescent="0.25">
      <c r="A25" s="10"/>
      <c r="B25" s="1"/>
      <c r="C25" s="23"/>
      <c r="D25" s="24"/>
      <c r="E25" s="1"/>
      <c r="F25" s="25"/>
    </row>
    <row r="26" spans="1:6" x14ac:dyDescent="0.25">
      <c r="A26" s="1"/>
      <c r="B26" s="1"/>
      <c r="C26" s="4"/>
      <c r="D26" s="8"/>
      <c r="E26" s="1"/>
      <c r="F26" s="5"/>
    </row>
    <row r="27" spans="1:6" x14ac:dyDescent="0.25">
      <c r="A27" s="1"/>
      <c r="B27" s="1"/>
      <c r="C27" s="4"/>
      <c r="D27" s="8"/>
      <c r="E27" s="1"/>
      <c r="F27" s="5"/>
    </row>
    <row r="28" spans="1:6" x14ac:dyDescent="0.25">
      <c r="A28" s="1"/>
      <c r="B28" s="1"/>
      <c r="C28" s="4">
        <f>SUM(C2:C27)</f>
        <v>5.4856000000000007</v>
      </c>
      <c r="D28" s="24">
        <f>SUM(D2:D27)</f>
        <v>5.4856000000000007</v>
      </c>
      <c r="E28" s="1"/>
      <c r="F28" s="25">
        <f>SUM(F2:F27)</f>
        <v>5.4856000000000007</v>
      </c>
    </row>
    <row r="29" spans="1:6" x14ac:dyDescent="0.25">
      <c r="D29" s="9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6A6-0860-4B73-94A6-3D25CCF479B8}">
  <dimension ref="A1:F30"/>
  <sheetViews>
    <sheetView showGridLines="0" zoomScale="80" zoomScaleNormal="80" workbookViewId="0"/>
  </sheetViews>
  <sheetFormatPr defaultRowHeight="15" x14ac:dyDescent="0.25"/>
  <cols>
    <col min="1" max="1" width="14.42578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14</v>
      </c>
      <c r="B2" s="1" t="str">
        <f>IFERROR(VLOOKUP(A2,'BANCO DE DADOS'!$1:$1048576,2,FALSE),"0")</f>
        <v>FECHAR LATERAL REGATA -81 CM</v>
      </c>
      <c r="C2" s="23">
        <f>IFERROR(VLOOKUP(A2,'BANCO DE DADOS'!$A$2:C4000,3,FALSE),"0")</f>
        <v>0.52939999999999998</v>
      </c>
      <c r="D2" s="24">
        <f>IFERROR(VLOOKUP(A2,'BANCO DE DADOS'!$A$2:D4000,4,FALSE),"0")</f>
        <v>0.52939999999999998</v>
      </c>
      <c r="E2" s="1" t="str">
        <f>IFERROR(VLOOKUP(A2,'BANCO DE DADOS'!$1:$1048576,5,FALSE),"0")</f>
        <v>FECHAR LATERAL REGATA -81 CM</v>
      </c>
      <c r="F2" s="25">
        <f>D2</f>
        <v>0.52939999999999998</v>
      </c>
    </row>
    <row r="3" spans="1:6" x14ac:dyDescent="0.25">
      <c r="A3" s="10" t="s">
        <v>378</v>
      </c>
      <c r="B3" s="1" t="str">
        <f>IFERROR(VLOOKUP(A3,'BANCO DE DADOS'!$1:$1048576,2,FALSE),"0")</f>
        <v>PASSAR GALÃO 3 LISTRAS NO RECORTE DO OMBRO 15 CM</v>
      </c>
      <c r="C3" s="23">
        <f>IFERROR(VLOOKUP(A3,'BANCO DE DADOS'!$A$2:C4001,3,FALSE),"0")</f>
        <v>0.27360000000000001</v>
      </c>
      <c r="D3" s="24">
        <f>IFERROR(VLOOKUP(A3,'BANCO DE DADOS'!$A$2:D4001,4,FALSE),"0")</f>
        <v>0.27360000000000001</v>
      </c>
      <c r="E3" s="1" t="str">
        <f>IFERROR(VLOOKUP(A3,'BANCO DE DADOS'!$1:$1048576,5,FALSE),"0")</f>
        <v>PASSAR GALÃO 3 LISTRAS NO RECORTE DO OMBRO 15 CM</v>
      </c>
      <c r="F3" s="25">
        <f t="shared" ref="F3:F24" si="0">D3</f>
        <v>0.27360000000000001</v>
      </c>
    </row>
    <row r="4" spans="1:6" x14ac:dyDescent="0.25">
      <c r="A4" s="1" t="s">
        <v>477</v>
      </c>
      <c r="B4" s="1" t="str">
        <f>IFERROR(VLOOKUP(A4,'BANCO DE DADOS'!$1:$1048576,2,FALSE),"0")</f>
        <v xml:space="preserve">DESTACAR GALÃO </v>
      </c>
      <c r="C4" s="23">
        <f>IFERROR(VLOOKUP(A4,'BANCO DE DADOS'!$A$2:C4002,3,FALSE),"0")</f>
        <v>0.16039999999999999</v>
      </c>
      <c r="D4" s="24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343</v>
      </c>
      <c r="B5" s="1" t="str">
        <f>IFERROR(VLOOKUP(A5,'BANCO DE DADOS'!$1:$1048576,2,FALSE),"0")</f>
        <v>PREGAR MANGA COSTAS 26 CM 2* Código 4OL 514</v>
      </c>
      <c r="C5" s="23">
        <f>IFERROR(VLOOKUP(A5,'BANCO DE DADOS'!$A$2:C4003,3,FALSE),"0")</f>
        <v>0.48249999999999998</v>
      </c>
      <c r="D5" s="24">
        <f>IFERROR(VLOOKUP(A5,'BANCO DE DADOS'!$A$2:D4003,4,FALSE),"0")</f>
        <v>0.48249999999999998</v>
      </c>
      <c r="E5" s="1" t="str">
        <f>IFERROR(VLOOKUP(A5,'BANCO DE DADOS'!$1:$1048576,5,FALSE),"0")</f>
        <v>PREGAR MANGA COSTAS 26 CM 2* Código 4OL 514</v>
      </c>
      <c r="F5" s="25">
        <f t="shared" si="0"/>
        <v>0.48249999999999998</v>
      </c>
    </row>
    <row r="6" spans="1:6" x14ac:dyDescent="0.25">
      <c r="A6" s="1" t="s">
        <v>574</v>
      </c>
      <c r="B6" s="1" t="str">
        <f>IFERROR(VLOOKUP(A6,'BANCO DE DADOS'!$1:$1048576,2,FALSE),"0")</f>
        <v>0</v>
      </c>
      <c r="C6" s="23" t="str">
        <f>IFERROR(VLOOKUP(A6,'BANCO DE DADOS'!$A$2:C4004,3,FALSE),"0")</f>
        <v>0</v>
      </c>
      <c r="D6" s="24" t="str">
        <f>IFERROR(VLOOKUP(A6,'BANCO DE DADOS'!$A$2:D4004,4,FALSE),"0")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" t="s">
        <v>575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281</v>
      </c>
      <c r="B8" s="1" t="str">
        <f>IFERROR(VLOOKUP(A8,'BANCO DE DADOS'!$1:$1048576,2,FALSE),"0")</f>
        <v xml:space="preserve">MONTAR GOLA QUADRADA </v>
      </c>
      <c r="C8" s="23">
        <f>IFERROR(VLOOKUP(A8,'BANCO DE DADOS'!$A$2:C4006,3,FALSE),"0")</f>
        <v>0.36980000000000002</v>
      </c>
      <c r="D8" s="24">
        <f>IFERROR(VLOOKUP(A8,'BANCO DE DADOS'!$A$2:D4006,4,FALSE),"0")</f>
        <v>0.36980000000000002</v>
      </c>
      <c r="E8" s="1" t="str">
        <f>IFERROR(VLOOKUP(A8,'BANCO DE DADOS'!$1:$1048576,5,FALSE),"0")</f>
        <v xml:space="preserve">MONTAR GOLA QUADRADA </v>
      </c>
      <c r="F8" s="25">
        <f t="shared" si="0"/>
        <v>0.36980000000000002</v>
      </c>
    </row>
    <row r="9" spans="1:6" x14ac:dyDescent="0.25">
      <c r="A9" s="1" t="s">
        <v>177</v>
      </c>
      <c r="B9" s="1" t="str">
        <f>IFERROR(VLOOKUP(A9,'BANCO DE DADOS'!$1:$1048576,2,FALSE),"0")</f>
        <v>FIXAR GOLA FRENTE QUADRADA 18CM</v>
      </c>
      <c r="C9" s="23">
        <f>IFERROR(VLOOKUP(A9,'BANCO DE DADOS'!$A$2:C4007,3,FALSE),"0")</f>
        <v>0.41249999999999998</v>
      </c>
      <c r="D9" s="24">
        <f>IFERROR(VLOOKUP(A9,'BANCO DE DADOS'!$A$2:D4007,4,FALSE),"0")</f>
        <v>0.41249999999999998</v>
      </c>
      <c r="E9" s="1" t="str">
        <f>IFERROR(VLOOKUP(A9,'BANCO DE DADOS'!$1:$1048576,5,FALSE),"0")</f>
        <v>FIXAR GOLA FRENTE QUADRADA 18CM</v>
      </c>
      <c r="F9" s="25">
        <f t="shared" si="0"/>
        <v>0.41249999999999998</v>
      </c>
    </row>
    <row r="10" spans="1:6" x14ac:dyDescent="0.25">
      <c r="A10" s="1" t="s">
        <v>338</v>
      </c>
      <c r="B10" s="1" t="str">
        <f>IFERROR(VLOOKUP(A10,'BANCO DE DADOS'!$1:$1048576,2,FALSE),"0")</f>
        <v xml:space="preserve">PREGAR GOLA EM V 50 CM </v>
      </c>
      <c r="C10" s="23">
        <f>IFERROR(VLOOKUP(A10,'BANCO DE DADOS'!$A$2:C4008,3,FALSE),"0")</f>
        <v>0.4541</v>
      </c>
      <c r="D10" s="24">
        <f>IFERROR(VLOOKUP(A10,'BANCO DE DADOS'!$A$2:D4008,4,FALSE),"0")</f>
        <v>0.4541</v>
      </c>
      <c r="E10" s="1" t="str">
        <f>IFERROR(VLOOKUP(A10,'BANCO DE DADOS'!$1:$1048576,5,FALSE),"0")</f>
        <v xml:space="preserve">PREGAR GOLA EM V 50 CM </v>
      </c>
      <c r="F10" s="25">
        <f t="shared" si="0"/>
        <v>0.4541</v>
      </c>
    </row>
    <row r="11" spans="1:6" x14ac:dyDescent="0.25">
      <c r="A11" s="1" t="s">
        <v>576</v>
      </c>
      <c r="B11" s="1" t="str">
        <f>IFERROR(VLOOKUP(A11,'BANCO DE DADOS'!$1:$1048576,2,FALSE),"0")</f>
        <v>0</v>
      </c>
      <c r="C11" s="23" t="str">
        <f>IFERROR(VLOOKUP(A11,'BANCO DE DADOS'!$A$2:C4009,3,FALSE),"0")</f>
        <v>0</v>
      </c>
      <c r="D11" s="24" t="str">
        <f>IFERROR(VLOOKUP(A11,'BANCO DE DADOS'!$A$2:D4009,4,FALSE),"0")</f>
        <v>0</v>
      </c>
      <c r="E11" s="1" t="str">
        <f>IFERROR(VLOOKUP(A11,'BANCO DE DADOS'!$1:$1048576,5,FALSE),"0")</f>
        <v>0</v>
      </c>
      <c r="F11" s="25" t="str">
        <f t="shared" si="0"/>
        <v>0</v>
      </c>
    </row>
    <row r="12" spans="1:6" x14ac:dyDescent="0.25">
      <c r="A12" s="1" t="s">
        <v>577</v>
      </c>
      <c r="B12" s="1" t="str">
        <f>IFERROR(VLOOKUP(A12,'BANCO DE DADOS'!$1:$1048576,2,FALSE),"0")</f>
        <v>0</v>
      </c>
      <c r="C12" s="23" t="str">
        <f>IFERROR(VLOOKUP(A12,'BANCO DE DADOS'!$A$2:C4010,3,FALSE),"0")</f>
        <v>0</v>
      </c>
      <c r="D12" s="24" t="str">
        <f>IFERROR(VLOOKUP(A12,'BANCO DE DADOS'!$A$2:D4010,4,FALSE),"0")</f>
        <v>0</v>
      </c>
      <c r="E12" s="1" t="str">
        <f>IFERROR(VLOOKUP(A12,'BANCO DE DADOS'!$1:$1048576,5,FALSE),"0")</f>
        <v>0</v>
      </c>
      <c r="F12" s="25" t="str">
        <f t="shared" si="0"/>
        <v>0</v>
      </c>
    </row>
    <row r="13" spans="1:6" x14ac:dyDescent="0.25">
      <c r="A13" s="1" t="s">
        <v>121</v>
      </c>
      <c r="B13" s="1" t="str">
        <f>IFERROR(VLOOKUP(A13,'BANCO DE DADOS'!$1:$1048576,2,FALSE),"0")</f>
        <v>GABARITAR PUNHO LASER</v>
      </c>
      <c r="C13" s="23">
        <f>IFERROR(VLOOKUP(A13,'BANCO DE DADOS'!$A$2:C4011,3,FALSE),"0")</f>
        <v>0.25459999999999999</v>
      </c>
      <c r="D13" s="24">
        <f>IFERROR(VLOOKUP(A13,'BANCO DE DADOS'!$A$2:D4011,4,FALSE),"0")</f>
        <v>0.25459999999999999</v>
      </c>
      <c r="E13" s="1" t="str">
        <f>IFERROR(VLOOKUP(A13,'BANCO DE DADOS'!$1:$1048576,5,FALSE),"0")</f>
        <v>GABARITAR PUNHO LASER</v>
      </c>
      <c r="F13" s="25">
        <f t="shared" si="0"/>
        <v>0.25459999999999999</v>
      </c>
    </row>
    <row r="14" spans="1:6" x14ac:dyDescent="0.25">
      <c r="A14" s="1" t="s">
        <v>578</v>
      </c>
      <c r="B14" s="1" t="str">
        <f>IFERROR(VLOOKUP(A14,'BANCO DE DADOS'!$1:$1048576,2,FALSE),"0")</f>
        <v>0</v>
      </c>
      <c r="C14" s="23" t="str">
        <f>IFERROR(VLOOKUP(A14,'BANCO DE DADOS'!$A$2:C4012,3,FALSE),"0")</f>
        <v>0</v>
      </c>
      <c r="D14" s="24" t="str">
        <f>IFERROR(VLOOKUP(A14,'BANCO DE DADOS'!$A$2:D4012,4,FALSE),"0")</f>
        <v>0</v>
      </c>
      <c r="E14" s="1" t="str">
        <f>IFERROR(VLOOKUP(A14,'BANCO DE DADOS'!$1:$1048576,5,FALSE),"0")</f>
        <v>0</v>
      </c>
      <c r="F14" s="25" t="str">
        <f t="shared" si="0"/>
        <v>0</v>
      </c>
    </row>
    <row r="15" spans="1:6" x14ac:dyDescent="0.25">
      <c r="A15" s="1" t="s">
        <v>579</v>
      </c>
      <c r="B15" s="1" t="str">
        <f>IFERROR(VLOOKUP(A15,'BANCO DE DADOS'!$1:$1048576,2,FALSE),"0")</f>
        <v>0</v>
      </c>
      <c r="C15" s="23" t="str">
        <f>IFERROR(VLOOKUP(A15,'BANCO DE DADOS'!$A$2:C4013,3,FALSE),"0")</f>
        <v>0</v>
      </c>
      <c r="D15" s="24" t="str">
        <f>IFERROR(VLOOKUP(A15,'BANCO DE DADOS'!$A$2:D4013,4,FALSE),"0")</f>
        <v>0</v>
      </c>
      <c r="E15" s="1" t="str">
        <f>IFERROR(VLOOKUP(A15,'BANCO DE DADOS'!$1:$1048576,5,FALSE),"0")</f>
        <v>0</v>
      </c>
      <c r="F15" s="25" t="str">
        <f t="shared" si="0"/>
        <v>0</v>
      </c>
    </row>
    <row r="16" spans="1:6" x14ac:dyDescent="0.25">
      <c r="A16" s="1" t="s">
        <v>580</v>
      </c>
      <c r="B16" s="1" t="str">
        <f>IFERROR(VLOOKUP(A16,'BANCO DE DADOS'!$1:$1048576,2,FALSE),"0")</f>
        <v>0</v>
      </c>
      <c r="C16" s="23" t="str">
        <f>IFERROR(VLOOKUP(A16,'BANCO DE DADOS'!$A$2:C4014,3,FALSE),"0")</f>
        <v>0</v>
      </c>
      <c r="D16" s="24" t="str">
        <f>IFERROR(VLOOKUP(A16,'BANCO DE DADOS'!$A$2:D4014,4,FALSE),"0")</f>
        <v>0</v>
      </c>
      <c r="E16" s="1" t="str">
        <f>IFERROR(VLOOKUP(A16,'BANCO DE DADOS'!$1:$1048576,5,FALSE),"0")</f>
        <v>0</v>
      </c>
      <c r="F16" s="25" t="str">
        <f t="shared" si="0"/>
        <v>0</v>
      </c>
    </row>
    <row r="17" spans="1:6" x14ac:dyDescent="0.25">
      <c r="A17" s="1" t="s">
        <v>492</v>
      </c>
      <c r="B17" s="1" t="str">
        <f>IFERROR(VLOOKUP(A17,'BANCO DE DADOS'!$1:$1048576,2,FALSE),"0")</f>
        <v>BATER TRAVET NO PUNHO 2x Código: BT 107</v>
      </c>
      <c r="C17" s="23">
        <f>IFERROR(VLOOKUP(A17,'BANCO DE DADOS'!$A$2:C4015,3,FALSE),"0")</f>
        <v>0.1888</v>
      </c>
      <c r="D17" s="24">
        <f>IFERROR(VLOOKUP(A17,'BANCO DE DADOS'!$A$2:D4015,4,FALSE),"0")</f>
        <v>0.1888</v>
      </c>
      <c r="E17" s="1" t="str">
        <f>IFERROR(VLOOKUP(A17,'BANCO DE DADOS'!$1:$1048576,5,FALSE),"0")</f>
        <v>BATER TRAVET NO PUNHO 2x Código: BT 107</v>
      </c>
      <c r="F17" s="25">
        <f t="shared" si="0"/>
        <v>0.1888</v>
      </c>
    </row>
    <row r="18" spans="1:6" x14ac:dyDescent="0.25">
      <c r="A18" s="1" t="s">
        <v>356</v>
      </c>
      <c r="B18" s="1" t="str">
        <f>IFERROR(VLOOKUP(A18,'BANCO DE DADOS'!$1:$1048576,2,FALSE),"0")</f>
        <v>PREGAR PUNHO 39 CM 4OL 514</v>
      </c>
      <c r="C18" s="23">
        <f>IFERROR(VLOOKUP(A18,'BANCO DE DADOS'!$A$2:C4016,3,FALSE),"0")</f>
        <v>0.74009999999999998</v>
      </c>
      <c r="D18" s="24">
        <f>IFERROR(VLOOKUP(A18,'BANCO DE DADOS'!$A$2:D4016,4,FALSE),"0")</f>
        <v>0.74009999999999998</v>
      </c>
      <c r="E18" s="1" t="str">
        <f>IFERROR(VLOOKUP(A18,'BANCO DE DADOS'!$1:$1048576,5,FALSE),"0")</f>
        <v>PREGAR PUNHO 39 CM 4OL 514</v>
      </c>
      <c r="F18" s="25">
        <f t="shared" si="0"/>
        <v>0.74009999999999998</v>
      </c>
    </row>
    <row r="19" spans="1:6" x14ac:dyDescent="0.25">
      <c r="A19" s="1" t="s">
        <v>262</v>
      </c>
      <c r="B19" s="1" t="str">
        <f>IFERROR(VLOOKUP(A19,'BANCO DE DADOS'!$1:$1048576,2,FALSE),"0")</f>
        <v>GABARITAR COBRE GOLA -MANUAL</v>
      </c>
      <c r="C19" s="23">
        <f>IFERROR(VLOOKUP(A19,'BANCO DE DADOS'!$A$2:C4017,3,FALSE),"0")</f>
        <v>0.1193</v>
      </c>
      <c r="D19" s="24">
        <f>IFERROR(VLOOKUP(A19,'BANCO DE DADOS'!$A$2:D4017,4,FALSE),"0")</f>
        <v>0.1193</v>
      </c>
      <c r="E19" s="1" t="str">
        <f>IFERROR(VLOOKUP(A19,'BANCO DE DADOS'!$1:$1048576,5,FALSE),"0")</f>
        <v>GABARITAR COBRE GOLA -MANUAL</v>
      </c>
      <c r="F19" s="25">
        <f t="shared" si="0"/>
        <v>0.1193</v>
      </c>
    </row>
    <row r="20" spans="1:6" x14ac:dyDescent="0.25">
      <c r="A20" s="1" t="s">
        <v>513</v>
      </c>
      <c r="B20" s="1" t="str">
        <f>IFERROR(VLOOKUP(A20,'BANCO DE DADOS'!$1:$1048576,2,FALSE),"0")</f>
        <v>UNIR COBRE GOLA 22 CM</v>
      </c>
      <c r="C20" s="23">
        <f>IFERROR(VLOOKUP(A20,'BANCO DE DADOS'!$A$2:C4018,3,FALSE),"0")</f>
        <v>0.18290000000000001</v>
      </c>
      <c r="D20" s="24">
        <f>IFERROR(VLOOKUP(A20,'BANCO DE DADOS'!$A$2:D4018,4,FALSE),"0")</f>
        <v>0.18290000000000001</v>
      </c>
      <c r="E20" s="1" t="str">
        <f>IFERROR(VLOOKUP(A20,'BANCO DE DADOS'!$1:$1048576,5,FALSE),"0")</f>
        <v>UNIR COBRE GOLA 22 CM</v>
      </c>
      <c r="F20" s="25">
        <f t="shared" si="0"/>
        <v>0.18290000000000001</v>
      </c>
    </row>
    <row r="21" spans="1:6" x14ac:dyDescent="0.25">
      <c r="A21" s="1" t="s">
        <v>255</v>
      </c>
      <c r="B21" s="1" t="str">
        <f>IFERROR(VLOOKUP(A21,'BANCO DE DADOS'!$1:$1048576,2,FALSE),"0")</f>
        <v>GABARITAR ETIQUETA DO CENTRO DO DECOTE - MANUAL</v>
      </c>
      <c r="C21" s="23">
        <f>IFERROR(VLOOKUP(A21,'BANCO DE DADOS'!$A$2:C4019,3,FALSE),"0")</f>
        <v>9.5500000000000002E-2</v>
      </c>
      <c r="D21" s="24">
        <f>IFERROR(VLOOKUP(A21,'BANCO DE DADOS'!$A$2:D4019,4,FALSE),"0")</f>
        <v>9.5500000000000002E-2</v>
      </c>
      <c r="E21" s="1" t="str">
        <f>IFERROR(VLOOKUP(A21,'BANCO DE DADOS'!$1:$1048576,5,FALSE),"0")</f>
        <v>GABARITAR ETIQUETA DO CENTRO DO DECOTE - MANUAL</v>
      </c>
      <c r="F21" s="25">
        <f t="shared" si="0"/>
        <v>9.5500000000000002E-2</v>
      </c>
    </row>
    <row r="22" spans="1:6" x14ac:dyDescent="0.25">
      <c r="A22" s="1" t="s">
        <v>423</v>
      </c>
      <c r="B22" s="1" t="str">
        <f>IFERROR(VLOOKUP(A22,'BANCO DE DADOS'!$1:$1048576,2,FALSE),"0")</f>
        <v>REBATER COBRE GOLA 22 CM</v>
      </c>
      <c r="C22" s="23">
        <f>IFERROR(VLOOKUP(A22,'BANCO DE DADOS'!$A$2:C4020,3,FALSE),"0")</f>
        <v>0.36330000000000001</v>
      </c>
      <c r="D22" s="24">
        <f>IFERROR(VLOOKUP(A22,'BANCO DE DADOS'!$A$2:D4020,4,FALSE),"0")</f>
        <v>0.36330000000000001</v>
      </c>
      <c r="E22" s="1" t="str">
        <f>IFERROR(VLOOKUP(A22,'BANCO DE DADOS'!$1:$1048576,5,FALSE),"0")</f>
        <v>REBATER COBRE GOLA 22 CM</v>
      </c>
      <c r="F22" s="25">
        <f t="shared" si="0"/>
        <v>0.36330000000000001</v>
      </c>
    </row>
    <row r="23" spans="1:6" x14ac:dyDescent="0.25">
      <c r="A23" s="1" t="s">
        <v>56</v>
      </c>
      <c r="B23" s="1" t="str">
        <f>IFERROR(VLOOKUP(A23,'BANCO DE DADOS'!$1:$1048576,2,FALSE),"0")</f>
        <v>BAINHA DO CORPO 120 CM</v>
      </c>
      <c r="C23" s="23">
        <f>IFERROR(VLOOKUP(A23,'BANCO DE DADOS'!$A$2:C4021,3,FALSE),"0")</f>
        <v>0.55100000000000005</v>
      </c>
      <c r="D23" s="24">
        <f>IFERROR(VLOOKUP(A23,'BANCO DE DADOS'!$A$2:D4021,4,FALSE),"0")</f>
        <v>0.55100000000000005</v>
      </c>
      <c r="E23" s="1" t="str">
        <f>IFERROR(VLOOKUP(A23,'BANCO DE DADOS'!$1:$1048576,5,FALSE),"0")</f>
        <v>BAINHA DO CORPO 120 CM</v>
      </c>
      <c r="F23" s="25">
        <f t="shared" si="0"/>
        <v>0.55100000000000005</v>
      </c>
    </row>
    <row r="24" spans="1:6" x14ac:dyDescent="0.25">
      <c r="A24" s="1" t="s">
        <v>392</v>
      </c>
      <c r="B24" s="1" t="str">
        <f>IFERROR(VLOOKUP(A24,'BANCO DE DADOS'!$1:$1048576,2,FALSE),"0")</f>
        <v>BATER TRAVET 1* BT 107</v>
      </c>
      <c r="C24" s="23">
        <f>IFERROR(VLOOKUP(A24,'BANCO DE DADOS'!$A$2:C4022,3,FALSE),"0")</f>
        <v>0.30780000000000002</v>
      </c>
      <c r="D24" s="24">
        <f>IFERROR(VLOOKUP(A24,'BANCO DE DADOS'!$A$2:D4022,4,FALSE),"0")</f>
        <v>0.30780000000000002</v>
      </c>
      <c r="E24" s="1" t="str">
        <f>IFERROR(VLOOKUP(A24,'BANCO DE DADOS'!$1:$1048576,5,FALSE),"0")</f>
        <v>BATER TRAVET 1* BT 107</v>
      </c>
      <c r="F24" s="25">
        <f t="shared" si="0"/>
        <v>0.30780000000000002</v>
      </c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4"/>
      <c r="D27" s="8"/>
      <c r="E27" s="1"/>
      <c r="F27" s="5"/>
    </row>
    <row r="28" spans="1:6" x14ac:dyDescent="0.25">
      <c r="A28" s="1"/>
      <c r="B28" s="1"/>
      <c r="C28" s="4"/>
      <c r="D28" s="8"/>
      <c r="E28" s="1"/>
      <c r="F28" s="5"/>
    </row>
    <row r="29" spans="1:6" x14ac:dyDescent="0.25">
      <c r="A29" s="1"/>
      <c r="B29" s="1"/>
      <c r="C29" s="4">
        <f>SUM(C2:C28)</f>
        <v>5.4856000000000007</v>
      </c>
      <c r="D29" s="24">
        <f>SUM(D2:D28)</f>
        <v>5.4856000000000007</v>
      </c>
      <c r="E29" s="1"/>
      <c r="F29" s="25">
        <f>SUM(F2:F28)</f>
        <v>5.4856000000000007</v>
      </c>
    </row>
    <row r="30" spans="1:6" x14ac:dyDescent="0.25">
      <c r="D30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3CFC9-07E5-4CF2-BCB3-3B42E11B655B}">
  <dimension ref="A1:F3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1.425781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574</v>
      </c>
      <c r="B3" s="1" t="str">
        <f>IFERROR(VLOOKUP(A3,'BANCO DE DADOS'!$1:$1048576,2,FALSE),"0")</f>
        <v>0</v>
      </c>
      <c r="C3" s="23" t="str">
        <f>IFERROR(VLOOKUP(A3,'BANCO DE DADOS'!$A$2:C4001,3,FALSE),"0")</f>
        <v>0</v>
      </c>
      <c r="D3" s="24" t="str">
        <f>IFERROR(VLOOKUP(A3,'BANCO DE DADOS'!$A$2:D4001,4,FALSE),"0")</f>
        <v>0</v>
      </c>
      <c r="E3" s="1" t="str">
        <f>IFERROR(VLOOKUP(A3,'BANCO DE DADOS'!$1:$1048576,5,FALSE),"0")</f>
        <v>0</v>
      </c>
      <c r="F3" s="25" t="str">
        <f t="shared" ref="F3:F20" si="0">D3</f>
        <v>0</v>
      </c>
    </row>
    <row r="4" spans="1:6" x14ac:dyDescent="0.25">
      <c r="A4" s="1" t="s">
        <v>481</v>
      </c>
      <c r="B4" s="1" t="str">
        <f>IFERROR(VLOOKUP(A4,'BANCO DE DADOS'!$1:$1048576,2,FALSE),"0")</f>
        <v>PASSAR GALÃO 3 LISTRAS  (FALTA COMPRIMENTO DE COSTURA)</v>
      </c>
      <c r="C4" s="23">
        <f>IFERROR(VLOOKUP(A4,'BANCO DE DADOS'!$A$2:C4002,3,FALSE),"0")</f>
        <v>0.31680000000000003</v>
      </c>
      <c r="D4" s="24">
        <f>IFERROR(VLOOKUP(A4,'BANCO DE DADOS'!$A$2:D4002,4,FALSE),"0")</f>
        <v>0.31680000000000003</v>
      </c>
      <c r="E4" s="1" t="str">
        <f>IFERROR(VLOOKUP(A4,'BANCO DE DADOS'!$1:$1048576,5,FALSE),"0")</f>
        <v>PASSAR GALÃO 3 LISTRAS  (FALTA COMPRIMENTO DE COSTURA)</v>
      </c>
      <c r="F4" s="25">
        <f t="shared" si="0"/>
        <v>0.31680000000000003</v>
      </c>
    </row>
    <row r="5" spans="1:6" x14ac:dyDescent="0.25">
      <c r="A5" s="1" t="s">
        <v>477</v>
      </c>
      <c r="B5" s="1" t="str">
        <f>IFERROR(VLOOKUP(A5,'BANCO DE DADOS'!$1:$1048576,2,FALSE),"0")</f>
        <v xml:space="preserve">DESTACAR GALÃO </v>
      </c>
      <c r="C5" s="23">
        <f>IFERROR(VLOOKUP(A5,'BANCO DE DADOS'!$A$2:C4003,3,FALSE),"0")</f>
        <v>0.16039999999999999</v>
      </c>
      <c r="D5" s="24">
        <f>IFERROR(VLOOKUP(A5,'BANCO DE DADOS'!$A$2:D4003,4,FALSE),"0")</f>
        <v>0.16039999999999999</v>
      </c>
      <c r="E5" s="1" t="str">
        <f>IFERROR(VLOOKUP(A5,'BANCO DE DADOS'!$1:$1048576,5,FALSE),"0")</f>
        <v xml:space="preserve">DESTACAR GALÃO </v>
      </c>
      <c r="F5" s="25">
        <f t="shared" si="0"/>
        <v>0.16039999999999999</v>
      </c>
    </row>
    <row r="6" spans="1:6" x14ac:dyDescent="0.25">
      <c r="A6" s="1" t="s">
        <v>581</v>
      </c>
      <c r="B6" s="1" t="str">
        <f>IFERROR(VLOOKUP(A6,'BANCO DE DADOS'!$1:$1048576,2,FALSE),"0")</f>
        <v>0</v>
      </c>
      <c r="C6" s="23" t="str">
        <f>IFERROR(VLOOKUP(A6,'BANCO DE DADOS'!$A$2:C4004,3,FALSE),"0")</f>
        <v>0</v>
      </c>
      <c r="D6" s="24" t="str">
        <f>IFERROR(VLOOKUP(A6,'BANCO DE DADOS'!$A$2:D4004,4,FALSE),"0")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" t="s">
        <v>577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157</v>
      </c>
      <c r="B8" s="1" t="str">
        <f>IFERROR(VLOOKUP(A8,'BANCO DE DADOS'!$1:$1048576,2,FALSE),"0")</f>
        <v>FECHAR PUNHO 6 CM 4OL 514</v>
      </c>
      <c r="C8" s="23">
        <f>IFERROR(VLOOKUP(A8,'BANCO DE DADOS'!$A$2:C4006,3,FALSE),"0")</f>
        <v>0.24229999999999999</v>
      </c>
      <c r="D8" s="24">
        <f>IFERROR(VLOOKUP(A8,'BANCO DE DADOS'!$A$2:D4006,4,FALSE),"0")</f>
        <v>0.24229999999999999</v>
      </c>
      <c r="E8" s="1" t="str">
        <f>IFERROR(VLOOKUP(A8,'BANCO DE DADOS'!$1:$1048576,5,FALSE),"0")</f>
        <v>FECHAR PUNHO 6 CM 4OL 514</v>
      </c>
      <c r="F8" s="25">
        <f t="shared" si="0"/>
        <v>0.24229999999999999</v>
      </c>
    </row>
    <row r="9" spans="1:6" x14ac:dyDescent="0.25">
      <c r="A9" s="1" t="s">
        <v>8</v>
      </c>
      <c r="B9" s="1" t="str">
        <f>IFERROR(VLOOKUP(A9,'BANCO DE DADOS'!$1:$1048576,2,FALSE),"0")</f>
        <v>ALINHAVAR PUNHO 38 CM 3OL 504</v>
      </c>
      <c r="C9" s="23">
        <f>IFERROR(VLOOKUP(A9,'BANCO DE DADOS'!$A$2:C4007,3,FALSE),"0")</f>
        <v>0.40550000000000003</v>
      </c>
      <c r="D9" s="24">
        <f>IFERROR(VLOOKUP(A9,'BANCO DE DADOS'!$A$2:D4007,4,FALSE),"0")</f>
        <v>0.40550000000000003</v>
      </c>
      <c r="E9" s="1" t="str">
        <f>IFERROR(VLOOKUP(A9,'BANCO DE DADOS'!$1:$1048576,5,FALSE),"0")</f>
        <v>ALINHAVAR PUNHO 38 CM 3OL 504</v>
      </c>
      <c r="F9" s="25">
        <f t="shared" si="0"/>
        <v>0.40550000000000003</v>
      </c>
    </row>
    <row r="10" spans="1:6" x14ac:dyDescent="0.25">
      <c r="A10" s="1" t="s">
        <v>356</v>
      </c>
      <c r="B10" s="1" t="str">
        <f>IFERROR(VLOOKUP(A10,'BANCO DE DADOS'!$1:$1048576,2,FALSE),"0")</f>
        <v>PREGAR PUNHO 39 CM 4OL 514</v>
      </c>
      <c r="C10" s="23">
        <f>IFERROR(VLOOKUP(A10,'BANCO DE DADOS'!$A$2:C4008,3,FALSE),"0")</f>
        <v>0.74009999999999998</v>
      </c>
      <c r="D10" s="24">
        <f>IFERROR(VLOOKUP(A10,'BANCO DE DADOS'!$A$2:D4008,4,FALSE),"0")</f>
        <v>0.74009999999999998</v>
      </c>
      <c r="E10" s="1" t="str">
        <f>IFERROR(VLOOKUP(A10,'BANCO DE DADOS'!$1:$1048576,5,FALSE),"0")</f>
        <v>PREGAR PUNHO 39 CM 4OL 514</v>
      </c>
      <c r="F10" s="25">
        <f t="shared" si="0"/>
        <v>0.74009999999999998</v>
      </c>
    </row>
    <row r="11" spans="1:6" x14ac:dyDescent="0.25">
      <c r="A11" s="1" t="s">
        <v>459</v>
      </c>
      <c r="B11" s="1" t="str">
        <f>IFERROR(VLOOKUP(A11,'BANCO DE DADOS'!$1:$1048576,2,FALSE),"0")</f>
        <v xml:space="preserve">REBATER PUNHO 1L 301 - 39cm *2 </v>
      </c>
      <c r="C11" s="23">
        <f>IFERROR(VLOOKUP(A11,'BANCO DE DADOS'!$A$2:C4009,3,FALSE),"0")</f>
        <v>0.54049999999999998</v>
      </c>
      <c r="D11" s="24">
        <f>IFERROR(VLOOKUP(A11,'BANCO DE DADOS'!$A$2:D4009,4,FALSE),"0")</f>
        <v>0.54049999999999998</v>
      </c>
      <c r="E11" s="1" t="str">
        <f>IFERROR(VLOOKUP(A11,'BANCO DE DADOS'!$1:$1048576,5,FALSE),"0")</f>
        <v xml:space="preserve">REBATER PUNHO 1L 301 - 39cm *2 </v>
      </c>
      <c r="F11" s="25">
        <f t="shared" si="0"/>
        <v>0.54049999999999998</v>
      </c>
    </row>
    <row r="12" spans="1:6" x14ac:dyDescent="0.25">
      <c r="A12" s="1" t="s">
        <v>249</v>
      </c>
      <c r="B12" s="1" t="str">
        <f>IFERROR(VLOOKUP(A12,'BANCO DE DADOS'!$1:$1048576,2,FALSE),"0")</f>
        <v>FECHAR GOLA EM V 9 CM</v>
      </c>
      <c r="C12" s="23">
        <f>IFERROR(VLOOKUP(A12,'BANCO DE DADOS'!$A$2:C4010,3,FALSE),"0")</f>
        <v>0.2918</v>
      </c>
      <c r="D12" s="24">
        <f>IFERROR(VLOOKUP(A12,'BANCO DE DADOS'!$A$2:D4010,4,FALSE),"0")</f>
        <v>0.2918</v>
      </c>
      <c r="E12" s="1" t="str">
        <f>IFERROR(VLOOKUP(A12,'BANCO DE DADOS'!$1:$1048576,5,FALSE),"0")</f>
        <v>FECHAR GOLA EM V 9 CM</v>
      </c>
      <c r="F12" s="25">
        <f t="shared" si="0"/>
        <v>0.2918</v>
      </c>
    </row>
    <row r="13" spans="1:6" x14ac:dyDescent="0.25">
      <c r="A13" s="1" t="s">
        <v>173</v>
      </c>
      <c r="B13" s="1" t="str">
        <f>IFERROR(VLOOKUP(A13,'BANCO DE DADOS'!$1:$1048576,2,FALSE),"0")</f>
        <v>FIXAR GOLA FRENTE EM V 3 CM</v>
      </c>
      <c r="C13" s="23">
        <f>IFERROR(VLOOKUP(A13,'BANCO DE DADOS'!$A$2:C4011,3,FALSE),"0")</f>
        <v>0.3095</v>
      </c>
      <c r="D13" s="24">
        <f>IFERROR(VLOOKUP(A13,'BANCO DE DADOS'!$A$2:D4011,4,FALSE),"0")</f>
        <v>0.3095</v>
      </c>
      <c r="E13" s="1" t="str">
        <f>IFERROR(VLOOKUP(A13,'BANCO DE DADOS'!$1:$1048576,5,FALSE),"0")</f>
        <v>FIXAR GOLA FRENTE EM V 3 CM</v>
      </c>
      <c r="F13" s="25">
        <f t="shared" si="0"/>
        <v>0.3095</v>
      </c>
    </row>
    <row r="14" spans="1:6" x14ac:dyDescent="0.25">
      <c r="A14" s="1" t="s">
        <v>338</v>
      </c>
      <c r="B14" s="1" t="str">
        <f>IFERROR(VLOOKUP(A14,'BANCO DE DADOS'!$1:$1048576,2,FALSE),"0")</f>
        <v xml:space="preserve">PREGAR GOLA EM V 50 CM </v>
      </c>
      <c r="C14" s="23">
        <f>IFERROR(VLOOKUP(A14,'BANCO DE DADOS'!$A$2:C4012,3,FALSE),"0")</f>
        <v>0.4541</v>
      </c>
      <c r="D14" s="24">
        <f>IFERROR(VLOOKUP(A14,'BANCO DE DADOS'!$A$2:D4012,4,FALSE),"0")</f>
        <v>0.4541</v>
      </c>
      <c r="E14" s="1" t="str">
        <f>IFERROR(VLOOKUP(A14,'BANCO DE DADOS'!$1:$1048576,5,FALSE),"0")</f>
        <v xml:space="preserve">PREGAR GOLA EM V 50 CM </v>
      </c>
      <c r="F14" s="25">
        <f t="shared" si="0"/>
        <v>0.4541</v>
      </c>
    </row>
    <row r="15" spans="1:6" x14ac:dyDescent="0.25">
      <c r="A15" s="1" t="s">
        <v>510</v>
      </c>
      <c r="B15" s="1" t="str">
        <f>IFERROR(VLOOKUP(A15,'BANCO DE DADOS'!$1:$1048576,2,FALSE),"0")</f>
        <v>GABARITAR COBRE GOLA -MANUAL</v>
      </c>
      <c r="C15" s="23">
        <f>IFERROR(VLOOKUP(A15,'BANCO DE DADOS'!$A$2:C4013,3,FALSE),"0")</f>
        <v>0.18440000000000001</v>
      </c>
      <c r="D15" s="24">
        <f>IFERROR(VLOOKUP(A15,'BANCO DE DADOS'!$A$2:D4013,4,FALSE),"0")</f>
        <v>0.18440000000000001</v>
      </c>
      <c r="E15" s="1" t="str">
        <f>IFERROR(VLOOKUP(A15,'BANCO DE DADOS'!$1:$1048576,5,FALSE),"0")</f>
        <v>GABARITAR COBRE GOLA -MANUAL</v>
      </c>
      <c r="F15" s="25">
        <f t="shared" si="0"/>
        <v>0.18440000000000001</v>
      </c>
    </row>
    <row r="16" spans="1:6" x14ac:dyDescent="0.25">
      <c r="A16" s="1" t="s">
        <v>513</v>
      </c>
      <c r="B16" s="1" t="str">
        <f>IFERROR(VLOOKUP(A16,'BANCO DE DADOS'!$1:$1048576,2,FALSE),"0")</f>
        <v>UNIR COBRE GOLA 22 CM</v>
      </c>
      <c r="C16" s="23">
        <f>IFERROR(VLOOKUP(A16,'BANCO DE DADOS'!$A$2:C4014,3,FALSE),"0")</f>
        <v>0.18290000000000001</v>
      </c>
      <c r="D16" s="24">
        <f>IFERROR(VLOOKUP(A16,'BANCO DE DADOS'!$A$2:D4014,4,FALSE),"0")</f>
        <v>0.18290000000000001</v>
      </c>
      <c r="E16" s="1" t="str">
        <f>IFERROR(VLOOKUP(A16,'BANCO DE DADOS'!$1:$1048576,5,FALSE),"0")</f>
        <v>UNIR COBRE GOLA 22 CM</v>
      </c>
      <c r="F16" s="25">
        <f t="shared" si="0"/>
        <v>0.18290000000000001</v>
      </c>
    </row>
    <row r="17" spans="1:6" x14ac:dyDescent="0.25">
      <c r="A17" s="1" t="s">
        <v>129</v>
      </c>
      <c r="B17" s="1" t="str">
        <f>IFERROR(VLOOKUP(A17,'BANCO DE DADOS'!$1:$1048576,2,FALSE),"0")</f>
        <v>FIXAR COBRE GOLA 22 CM</v>
      </c>
      <c r="C17" s="23">
        <f>IFERROR(VLOOKUP(A17,'BANCO DE DADOS'!$A$2:C4015,3,FALSE),"0")</f>
        <v>0.44080000000000003</v>
      </c>
      <c r="D17" s="24">
        <f>IFERROR(VLOOKUP(A17,'BANCO DE DADOS'!$A$2:D4015,4,FALSE),"0")</f>
        <v>0.44080000000000003</v>
      </c>
      <c r="E17" s="1" t="str">
        <f>IFERROR(VLOOKUP(A17,'BANCO DE DADOS'!$1:$1048576,5,FALSE),"0")</f>
        <v>FIXAR COBRE GOLA 22 CM</v>
      </c>
      <c r="F17" s="25">
        <f t="shared" si="0"/>
        <v>0.44080000000000003</v>
      </c>
    </row>
    <row r="18" spans="1:6" x14ac:dyDescent="0.25">
      <c r="A18" s="1" t="s">
        <v>423</v>
      </c>
      <c r="B18" s="1" t="str">
        <f>IFERROR(VLOOKUP(A18,'BANCO DE DADOS'!$1:$1048576,2,FALSE),"0")</f>
        <v>REBATER COBRE GOLA 22 CM</v>
      </c>
      <c r="C18" s="23">
        <f>IFERROR(VLOOKUP(A18,'BANCO DE DADOS'!$A$2:C4016,3,FALSE),"0")</f>
        <v>0.36330000000000001</v>
      </c>
      <c r="D18" s="24">
        <f>IFERROR(VLOOKUP(A18,'BANCO DE DADOS'!$A$2:D4016,4,FALSE),"0")</f>
        <v>0.36330000000000001</v>
      </c>
      <c r="E18" s="1" t="str">
        <f>IFERROR(VLOOKUP(A18,'BANCO DE DADOS'!$1:$1048576,5,FALSE),"0")</f>
        <v>REBATER COBRE GOLA 22 CM</v>
      </c>
      <c r="F18" s="25">
        <f t="shared" si="0"/>
        <v>0.36330000000000001</v>
      </c>
    </row>
    <row r="19" spans="1:6" x14ac:dyDescent="0.25">
      <c r="A19" s="1" t="s">
        <v>60</v>
      </c>
      <c r="B19" s="1" t="str">
        <f>IFERROR(VLOOKUP(A19,'BANCO DE DADOS'!$1:$1048576,2,FALSE),"0")</f>
        <v>BAINHA DO CORPO COMADICIONAL FRENTE E COSTAS 126 CM 2CO 406</v>
      </c>
      <c r="C19" s="23">
        <f>IFERROR(VLOOKUP(A19,'BANCO DE DADOS'!$A$2:C4017,3,FALSE),"0")</f>
        <v>0.91739999999999999</v>
      </c>
      <c r="D19" s="24">
        <f>IFERROR(VLOOKUP(A19,'BANCO DE DADOS'!$A$2:D4017,4,FALSE),"0")</f>
        <v>0.91739999999999999</v>
      </c>
      <c r="E19" s="1" t="str">
        <f>IFERROR(VLOOKUP(A19,'BANCO DE DADOS'!$1:$1048576,5,FALSE),"0")</f>
        <v>BAINHA DO CORPO COMADICIONAL FRENTE E COSTAS 126 CM 2CO 406</v>
      </c>
      <c r="F19" s="25">
        <f t="shared" si="0"/>
        <v>0.91739999999999999</v>
      </c>
    </row>
    <row r="20" spans="1:6" x14ac:dyDescent="0.25">
      <c r="A20" s="1" t="s">
        <v>392</v>
      </c>
      <c r="B20" s="1" t="str">
        <f>IFERROR(VLOOKUP(A20,'BANCO DE DADOS'!$1:$1048576,2,FALSE),"0")</f>
        <v>BATER TRAVET 1* BT 107</v>
      </c>
      <c r="C20" s="23">
        <f>IFERROR(VLOOKUP(A20,'BANCO DE DADOS'!$A$2:C4018,3,FALSE),"0")</f>
        <v>0.30780000000000002</v>
      </c>
      <c r="D20" s="24">
        <f>IFERROR(VLOOKUP(A20,'BANCO DE DADOS'!$A$2:D4018,4,FALSE),"0")</f>
        <v>0.30780000000000002</v>
      </c>
      <c r="E20" s="1" t="str">
        <f>IFERROR(VLOOKUP(A20,'BANCO DE DADOS'!$1:$1048576,5,FALSE),"0")</f>
        <v>BATER TRAVET 1* BT 107</v>
      </c>
      <c r="F20" s="25">
        <f t="shared" si="0"/>
        <v>0.30780000000000002</v>
      </c>
    </row>
    <row r="21" spans="1:6" x14ac:dyDescent="0.25">
      <c r="A21" s="1"/>
      <c r="B21" s="1"/>
      <c r="C21" s="23"/>
      <c r="D21" s="24"/>
      <c r="E21" s="1"/>
      <c r="F21" s="25"/>
    </row>
    <row r="22" spans="1:6" x14ac:dyDescent="0.25">
      <c r="A22" s="1"/>
      <c r="B22" s="1"/>
      <c r="C22" s="23"/>
      <c r="D22" s="24"/>
      <c r="E22" s="1"/>
      <c r="F22" s="25"/>
    </row>
    <row r="23" spans="1:6" x14ac:dyDescent="0.25">
      <c r="A23" s="1"/>
      <c r="B23" s="1"/>
      <c r="C23" s="23"/>
      <c r="D23" s="24"/>
      <c r="E23" s="1"/>
      <c r="F23" s="25"/>
    </row>
    <row r="24" spans="1:6" x14ac:dyDescent="0.25">
      <c r="A24" s="1"/>
      <c r="B24" s="1"/>
      <c r="C24" s="23"/>
      <c r="D24" s="24"/>
      <c r="E24" s="1"/>
      <c r="F24" s="25"/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23"/>
      <c r="D28" s="24"/>
      <c r="E28" s="1"/>
      <c r="F28" s="25"/>
    </row>
    <row r="29" spans="1:6" x14ac:dyDescent="0.25">
      <c r="A29" s="1"/>
      <c r="B29" s="1"/>
      <c r="C29" s="23"/>
      <c r="D29" s="24"/>
      <c r="E29" s="1"/>
      <c r="F29" s="25"/>
    </row>
    <row r="30" spans="1:6" x14ac:dyDescent="0.25">
      <c r="A30" s="1"/>
      <c r="B30" s="1"/>
      <c r="C30" s="4"/>
      <c r="D30" s="8"/>
      <c r="E30" s="1"/>
      <c r="F30" s="5"/>
    </row>
    <row r="31" spans="1:6" x14ac:dyDescent="0.25">
      <c r="A31" s="1"/>
      <c r="B31" s="1"/>
      <c r="C31" s="4"/>
      <c r="D31" s="8"/>
      <c r="E31" s="1"/>
      <c r="F31" s="5"/>
    </row>
    <row r="32" spans="1:6" x14ac:dyDescent="0.25">
      <c r="A32" s="1"/>
      <c r="B32" s="1"/>
      <c r="C32" s="4">
        <f>SUM(C2:C31)</f>
        <v>6.0577999999999994</v>
      </c>
      <c r="D32" s="24">
        <f>SUM(D2:D31)</f>
        <v>6.0577999999999994</v>
      </c>
      <c r="E32" s="1"/>
      <c r="F32" s="25">
        <f>SUM(F2:F31)</f>
        <v>6.0577999999999994</v>
      </c>
    </row>
    <row r="33" spans="4:4" x14ac:dyDescent="0.25">
      <c r="D33" s="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6C5C-682D-4186-98FF-ED77416352A5}">
  <dimension ref="A1:F3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9.57031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14</v>
      </c>
      <c r="B2" s="1" t="str">
        <f>IFERROR(VLOOKUP(A2,'BANCO DE DADOS'!$1:$1048576,2,FALSE),"0")</f>
        <v>FECHAR LATERAL REGATA -81 CM</v>
      </c>
      <c r="C2" s="23">
        <f>IFERROR(VLOOKUP(A2,'BANCO DE DADOS'!$A$2:C4000,3,FALSE),"0")</f>
        <v>0.52939999999999998</v>
      </c>
      <c r="D2" s="24">
        <f>IFERROR(VLOOKUP(A2,'BANCO DE DADOS'!$A$2:D4000,4,FALSE),"0")</f>
        <v>0.52939999999999998</v>
      </c>
      <c r="E2" s="1" t="str">
        <f>IFERROR(VLOOKUP(A2,'BANCO DE DADOS'!$1:$1048576,5,FALSE),"0")</f>
        <v>FECHAR LATERAL REGATA -81 CM</v>
      </c>
      <c r="F2" s="25">
        <f>D2</f>
        <v>0.52939999999999998</v>
      </c>
    </row>
    <row r="3" spans="1:6" x14ac:dyDescent="0.25">
      <c r="A3" s="10" t="s">
        <v>481</v>
      </c>
      <c r="B3" s="1" t="str">
        <f>IFERROR(VLOOKUP(A3,'BANCO DE DADOS'!$1:$1048576,2,FALSE),"0")</f>
        <v>PASSAR GALÃO 3 LISTRAS  (FALTA COMPRIMENTO DE COSTURA)</v>
      </c>
      <c r="C3" s="23">
        <f>IFERROR(VLOOKUP(A3,'BANCO DE DADOS'!$A$2:C4001,3,FALSE),"0")</f>
        <v>0.31680000000000003</v>
      </c>
      <c r="D3" s="24">
        <f>IFERROR(VLOOKUP(A3,'BANCO DE DADOS'!$A$2:D4001,4,FALSE),"0")</f>
        <v>0.31680000000000003</v>
      </c>
      <c r="E3" s="1" t="str">
        <f>IFERROR(VLOOKUP(A3,'BANCO DE DADOS'!$1:$1048576,5,FALSE),"0")</f>
        <v>PASSAR GALÃO 3 LISTRAS  (FALTA COMPRIMENTO DE COSTURA)</v>
      </c>
      <c r="F3" s="25">
        <f t="shared" ref="F3:F22" si="0">D3</f>
        <v>0.31680000000000003</v>
      </c>
    </row>
    <row r="4" spans="1:6" x14ac:dyDescent="0.25">
      <c r="A4" s="1" t="s">
        <v>477</v>
      </c>
      <c r="B4" s="1" t="str">
        <f>IFERROR(VLOOKUP(A4,'BANCO DE DADOS'!$1:$1048576,2,FALSE),"0")</f>
        <v xml:space="preserve">DESTACAR GALÃO </v>
      </c>
      <c r="C4" s="23">
        <f>IFERROR(VLOOKUP(A4,'BANCO DE DADOS'!$A$2:C4002,3,FALSE),"0")</f>
        <v>0.16039999999999999</v>
      </c>
      <c r="D4" s="24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483</v>
      </c>
      <c r="B5" s="1" t="str">
        <f>IFERROR(VLOOKUP(A5,'BANCO DE DADOS'!$1:$1048576,2,FALSE),"0")</f>
        <v>FECHAR OMBRO FRENTE -16 CM</v>
      </c>
      <c r="C5" s="23">
        <f>IFERROR(VLOOKUP(A5,'BANCO DE DADOS'!$A$2:C4003,3,FALSE),"0")</f>
        <v>0.3775</v>
      </c>
      <c r="D5" s="24">
        <f>IFERROR(VLOOKUP(A5,'BANCO DE DADOS'!$A$2:D4003,4,FALSE),"0")</f>
        <v>0.3775</v>
      </c>
      <c r="E5" s="1" t="str">
        <f>IFERROR(VLOOKUP(A5,'BANCO DE DADOS'!$1:$1048576,5,FALSE),"0")</f>
        <v>FECHAR OMBRO FRENTE -16 CM</v>
      </c>
      <c r="F5" s="25">
        <f t="shared" si="0"/>
        <v>0.3775</v>
      </c>
    </row>
    <row r="6" spans="1:6" x14ac:dyDescent="0.25">
      <c r="A6" s="1" t="s">
        <v>288</v>
      </c>
      <c r="B6" s="1" t="str">
        <f>IFERROR(VLOOKUP(A6,'BANCO DE DADOS'!$1:$1048576,2,FALSE),"0")</f>
        <v>FECAR OMBRO COSTAS - 16CM</v>
      </c>
      <c r="C6" s="23">
        <f>IFERROR(VLOOKUP(A6,'BANCO DE DADOS'!$A$2:C4004,3,FALSE),"0")</f>
        <v>0.3775</v>
      </c>
      <c r="D6" s="24">
        <f>IFERROR(VLOOKUP(A6,'BANCO DE DADOS'!$A$2:D4004,4,FALSE),"0")</f>
        <v>0.3775</v>
      </c>
      <c r="E6" s="1" t="str">
        <f>IFERROR(VLOOKUP(A6,'BANCO DE DADOS'!$1:$1048576,5,FALSE),"0")</f>
        <v>FECAR OMBRO COSTAS - 16CM</v>
      </c>
      <c r="F6" s="25">
        <f t="shared" si="0"/>
        <v>0.3775</v>
      </c>
    </row>
    <row r="7" spans="1:6" x14ac:dyDescent="0.25">
      <c r="A7" s="1" t="s">
        <v>581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577</v>
      </c>
      <c r="B8" s="1" t="str">
        <f>IFERROR(VLOOKUP(A8,'BANCO DE DADOS'!$1:$1048576,2,FALSE),"0")</f>
        <v>0</v>
      </c>
      <c r="C8" s="23" t="str">
        <f>IFERROR(VLOOKUP(A8,'BANCO DE DADOS'!$A$2:C4006,3,FALSE),"0")</f>
        <v>0</v>
      </c>
      <c r="D8" s="24" t="str">
        <f>IFERROR(VLOOKUP(A8,'BANCO DE DADOS'!$A$2:D4006,4,FALSE),"0")</f>
        <v>0</v>
      </c>
      <c r="E8" s="1" t="str">
        <f>IFERROR(VLOOKUP(A8,'BANCO DE DADOS'!$1:$1048576,5,FALSE),"0")</f>
        <v>0</v>
      </c>
      <c r="F8" s="25" t="str">
        <f t="shared" si="0"/>
        <v>0</v>
      </c>
    </row>
    <row r="9" spans="1:6" x14ac:dyDescent="0.25">
      <c r="A9" s="1" t="s">
        <v>281</v>
      </c>
      <c r="B9" s="1" t="str">
        <f>IFERROR(VLOOKUP(A9,'BANCO DE DADOS'!$1:$1048576,2,FALSE),"0")</f>
        <v xml:space="preserve">MONTAR GOLA QUADRADA </v>
      </c>
      <c r="C9" s="23">
        <f>IFERROR(VLOOKUP(A9,'BANCO DE DADOS'!$A$2:C4007,3,FALSE),"0")</f>
        <v>0.36980000000000002</v>
      </c>
      <c r="D9" s="24">
        <f>IFERROR(VLOOKUP(A9,'BANCO DE DADOS'!$A$2:D4007,4,FALSE),"0")</f>
        <v>0.36980000000000002</v>
      </c>
      <c r="E9" s="1" t="str">
        <f>IFERROR(VLOOKUP(A9,'BANCO DE DADOS'!$1:$1048576,5,FALSE),"0")</f>
        <v xml:space="preserve">MONTAR GOLA QUADRADA </v>
      </c>
      <c r="F9" s="25">
        <f t="shared" si="0"/>
        <v>0.36980000000000002</v>
      </c>
    </row>
    <row r="10" spans="1:6" x14ac:dyDescent="0.25">
      <c r="A10" s="1" t="s">
        <v>177</v>
      </c>
      <c r="B10" s="1" t="str">
        <f>IFERROR(VLOOKUP(A10,'BANCO DE DADOS'!$1:$1048576,2,FALSE),"0")</f>
        <v>FIXAR GOLA FRENTE QUADRADA 18CM</v>
      </c>
      <c r="C10" s="23">
        <f>IFERROR(VLOOKUP(A10,'BANCO DE DADOS'!$A$2:C4008,3,FALSE),"0")</f>
        <v>0.41249999999999998</v>
      </c>
      <c r="D10" s="24">
        <f>IFERROR(VLOOKUP(A10,'BANCO DE DADOS'!$A$2:D4008,4,FALSE),"0")</f>
        <v>0.41249999999999998</v>
      </c>
      <c r="E10" s="1" t="str">
        <f>IFERROR(VLOOKUP(A10,'BANCO DE DADOS'!$1:$1048576,5,FALSE),"0")</f>
        <v>FIXAR GOLA FRENTE QUADRADA 18CM</v>
      </c>
      <c r="F10" s="25">
        <f t="shared" si="0"/>
        <v>0.41249999999999998</v>
      </c>
    </row>
    <row r="11" spans="1:6" x14ac:dyDescent="0.25">
      <c r="A11" s="1" t="s">
        <v>175</v>
      </c>
      <c r="B11" s="1" t="str">
        <f>IFERROR(VLOOKUP(A11,'BANCO DE DADOS'!$1:$1048576,2,FALSE),"0")</f>
        <v xml:space="preserve">FIXAR TAPE NO DECOTE 12CM </v>
      </c>
      <c r="C11" s="23">
        <f>IFERROR(VLOOKUP(A11,'BANCO DE DADOS'!$A$2:C4009,3,FALSE),"0")</f>
        <v>0.21490000000000001</v>
      </c>
      <c r="D11" s="24">
        <f>IFERROR(VLOOKUP(A11,'BANCO DE DADOS'!$A$2:D4009,4,FALSE),"0")</f>
        <v>0.21460000000000001</v>
      </c>
      <c r="E11" s="1" t="str">
        <f>IFERROR(VLOOKUP(A11,'BANCO DE DADOS'!$1:$1048576,5,FALSE),"0")</f>
        <v xml:space="preserve">FIXAR TAPE NO DECOTE 12CM </v>
      </c>
      <c r="F11" s="25">
        <f t="shared" si="0"/>
        <v>0.21460000000000001</v>
      </c>
    </row>
    <row r="12" spans="1:6" x14ac:dyDescent="0.25">
      <c r="A12" s="1" t="s">
        <v>338</v>
      </c>
      <c r="B12" s="1" t="str">
        <f>IFERROR(VLOOKUP(A12,'BANCO DE DADOS'!$1:$1048576,2,FALSE),"0")</f>
        <v xml:space="preserve">PREGAR GOLA EM V 50 CM </v>
      </c>
      <c r="C12" s="23">
        <f>IFERROR(VLOOKUP(A12,'BANCO DE DADOS'!$A$2:C4010,3,FALSE),"0")</f>
        <v>0.4541</v>
      </c>
      <c r="D12" s="24">
        <f>IFERROR(VLOOKUP(A12,'BANCO DE DADOS'!$A$2:D4010,4,FALSE),"0")</f>
        <v>0.4541</v>
      </c>
      <c r="E12" s="1" t="str">
        <f>IFERROR(VLOOKUP(A12,'BANCO DE DADOS'!$1:$1048576,5,FALSE),"0")</f>
        <v xml:space="preserve">PREGAR GOLA EM V 50 CM </v>
      </c>
      <c r="F12" s="25">
        <f t="shared" si="0"/>
        <v>0.4541</v>
      </c>
    </row>
    <row r="13" spans="1:6" x14ac:dyDescent="0.25">
      <c r="A13" s="1" t="s">
        <v>262</v>
      </c>
      <c r="B13" s="1" t="str">
        <f>IFERROR(VLOOKUP(A13,'BANCO DE DADOS'!$1:$1048576,2,FALSE),"0")</f>
        <v>GABARITAR COBRE GOLA -MANUAL</v>
      </c>
      <c r="C13" s="23">
        <f>IFERROR(VLOOKUP(A13,'BANCO DE DADOS'!$A$2:C4011,3,FALSE),"0")</f>
        <v>0.1193</v>
      </c>
      <c r="D13" s="24">
        <f>IFERROR(VLOOKUP(A13,'BANCO DE DADOS'!$A$2:D4011,4,FALSE),"0")</f>
        <v>0.1193</v>
      </c>
      <c r="E13" s="1" t="str">
        <f>IFERROR(VLOOKUP(A13,'BANCO DE DADOS'!$1:$1048576,5,FALSE),"0")</f>
        <v>GABARITAR COBRE GOLA -MANUAL</v>
      </c>
      <c r="F13" s="25">
        <f t="shared" si="0"/>
        <v>0.1193</v>
      </c>
    </row>
    <row r="14" spans="1:6" x14ac:dyDescent="0.25">
      <c r="A14" s="1" t="s">
        <v>513</v>
      </c>
      <c r="B14" s="1" t="str">
        <f>IFERROR(VLOOKUP(A14,'BANCO DE DADOS'!$1:$1048576,2,FALSE),"0")</f>
        <v>UNIR COBRE GOLA 22 CM</v>
      </c>
      <c r="C14" s="23">
        <f>IFERROR(VLOOKUP(A14,'BANCO DE DADOS'!$A$2:C4012,3,FALSE),"0")</f>
        <v>0.18290000000000001</v>
      </c>
      <c r="D14" s="24">
        <f>IFERROR(VLOOKUP(A14,'BANCO DE DADOS'!$A$2:D4012,4,FALSE),"0")</f>
        <v>0.18290000000000001</v>
      </c>
      <c r="E14" s="1" t="str">
        <f>IFERROR(VLOOKUP(A14,'BANCO DE DADOS'!$1:$1048576,5,FALSE),"0")</f>
        <v>UNIR COBRE GOLA 22 CM</v>
      </c>
      <c r="F14" s="25">
        <f t="shared" si="0"/>
        <v>0.18290000000000001</v>
      </c>
    </row>
    <row r="15" spans="1:6" x14ac:dyDescent="0.25">
      <c r="A15" s="1" t="s">
        <v>582</v>
      </c>
      <c r="B15" s="1" t="str">
        <f>IFERROR(VLOOKUP(A15,'BANCO DE DADOS'!$1:$1048576,2,FALSE),"0")</f>
        <v>0</v>
      </c>
      <c r="C15" s="23" t="str">
        <f>IFERROR(VLOOKUP(A15,'BANCO DE DADOS'!$A$2:C4013,3,FALSE),"0")</f>
        <v>0</v>
      </c>
      <c r="D15" s="24" t="str">
        <f>IFERROR(VLOOKUP(A15,'BANCO DE DADOS'!$A$2:D4013,4,FALSE),"0")</f>
        <v>0</v>
      </c>
      <c r="E15" s="1" t="str">
        <f>IFERROR(VLOOKUP(A15,'BANCO DE DADOS'!$1:$1048576,5,FALSE),"0")</f>
        <v>0</v>
      </c>
      <c r="F15" s="25" t="str">
        <f t="shared" si="0"/>
        <v>0</v>
      </c>
    </row>
    <row r="16" spans="1:6" x14ac:dyDescent="0.25">
      <c r="A16" s="1" t="s">
        <v>423</v>
      </c>
      <c r="B16" s="1" t="str">
        <f>IFERROR(VLOOKUP(A16,'BANCO DE DADOS'!$1:$1048576,2,FALSE),"0")</f>
        <v>REBATER COBRE GOLA 22 CM</v>
      </c>
      <c r="C16" s="23">
        <f>IFERROR(VLOOKUP(A16,'BANCO DE DADOS'!$A$2:C4014,3,FALSE),"0")</f>
        <v>0.36330000000000001</v>
      </c>
      <c r="D16" s="24">
        <f>IFERROR(VLOOKUP(A16,'BANCO DE DADOS'!$A$2:D4014,4,FALSE),"0")</f>
        <v>0.36330000000000001</v>
      </c>
      <c r="E16" s="1" t="str">
        <f>IFERROR(VLOOKUP(A16,'BANCO DE DADOS'!$1:$1048576,5,FALSE),"0")</f>
        <v>REBATER COBRE GOLA 22 CM</v>
      </c>
      <c r="F16" s="25">
        <f t="shared" si="0"/>
        <v>0.36330000000000001</v>
      </c>
    </row>
    <row r="17" spans="1:6" x14ac:dyDescent="0.25">
      <c r="A17" s="1" t="s">
        <v>467</v>
      </c>
      <c r="B17" s="1" t="str">
        <f>IFERROR(VLOOKUP(A17,'BANCO DE DADOS'!$1:$1048576,2,FALSE),"0")</f>
        <v>FECHAR OMBRO REGATA -10 CM</v>
      </c>
      <c r="C17" s="23">
        <f>IFERROR(VLOOKUP(A17,'BANCO DE DADOS'!$A$2:C4015,3,FALSE),"0")</f>
        <v>0.34639999999999999</v>
      </c>
      <c r="D17" s="24">
        <f>IFERROR(VLOOKUP(A17,'BANCO DE DADOS'!$A$2:D4015,4,FALSE),"0")</f>
        <v>0.34639999999999999</v>
      </c>
      <c r="E17" s="1" t="str">
        <f>IFERROR(VLOOKUP(A17,'BANCO DE DADOS'!$1:$1048576,5,FALSE),"0")</f>
        <v>FECHAR OMBRO REGATA -10 CM</v>
      </c>
      <c r="F17" s="25">
        <f t="shared" si="0"/>
        <v>0.34639999999999999</v>
      </c>
    </row>
    <row r="18" spans="1:6" x14ac:dyDescent="0.25">
      <c r="A18" s="1" t="s">
        <v>50</v>
      </c>
      <c r="B18" s="1" t="str">
        <f>IFERROR(VLOOKUP(A18,'BANCO DE DADOS'!$1:$1048576,2,FALSE),"0")</f>
        <v>ALINHAVAR PUNHO 38CM</v>
      </c>
      <c r="C18" s="23">
        <f>IFERROR(VLOOKUP(A18,'BANCO DE DADOS'!$A$2:C4016,3,FALSE),"0")</f>
        <v>0.35670000000000002</v>
      </c>
      <c r="D18" s="24">
        <f>IFERROR(VLOOKUP(A18,'BANCO DE DADOS'!$A$2:D4016,4,FALSE),"0")</f>
        <v>0.35670000000000002</v>
      </c>
      <c r="E18" s="1" t="str">
        <f>IFERROR(VLOOKUP(A18,'BANCO DE DADOS'!$1:$1048576,5,FALSE),"0")</f>
        <v>ALINHAVAR PUNHO 38CM</v>
      </c>
      <c r="F18" s="25">
        <f t="shared" si="0"/>
        <v>0.35670000000000002</v>
      </c>
    </row>
    <row r="19" spans="1:6" x14ac:dyDescent="0.25">
      <c r="A19" s="1" t="s">
        <v>469</v>
      </c>
      <c r="B19" s="1" t="str">
        <f>IFERROR(VLOOKUP(A19,'BANCO DE DADOS'!$1:$1048576,2,FALSE),"0")</f>
        <v>FECHAR OMBRO -16 CM</v>
      </c>
      <c r="C19" s="23">
        <f>IFERROR(VLOOKUP(A19,'BANCO DE DADOS'!$A$2:C4017,3,FALSE),"0")</f>
        <v>0.36549999999999999</v>
      </c>
      <c r="D19" s="24">
        <f>IFERROR(VLOOKUP(A19,'BANCO DE DADOS'!$A$2:D4017,4,FALSE),"0")</f>
        <v>0.36549999999999999</v>
      </c>
      <c r="E19" s="1" t="str">
        <f>IFERROR(VLOOKUP(A19,'BANCO DE DADOS'!$1:$1048576,5,FALSE),"0")</f>
        <v>FECHAR OMBRO -16 CM</v>
      </c>
      <c r="F19" s="25">
        <f t="shared" si="0"/>
        <v>0.36549999999999999</v>
      </c>
    </row>
    <row r="20" spans="1:6" x14ac:dyDescent="0.25">
      <c r="A20" s="1" t="s">
        <v>583</v>
      </c>
      <c r="B20" s="1" t="str">
        <f>IFERROR(VLOOKUP(A20,'BANCO DE DADOS'!$1:$1048576,2,FALSE),"0")</f>
        <v>0</v>
      </c>
      <c r="C20" s="23" t="str">
        <f>IFERROR(VLOOKUP(A20,'BANCO DE DADOS'!$A$2:C4018,3,FALSE),"0")</f>
        <v>0</v>
      </c>
      <c r="D20" s="24" t="str">
        <f>IFERROR(VLOOKUP(A20,'BANCO DE DADOS'!$A$2:D4018,4,FALSE),"0")</f>
        <v>0</v>
      </c>
      <c r="E20" s="1" t="str">
        <f>IFERROR(VLOOKUP(A20,'BANCO DE DADOS'!$1:$1048576,5,FALSE),"0")</f>
        <v>0</v>
      </c>
      <c r="F20" s="25" t="str">
        <f t="shared" si="0"/>
        <v>0</v>
      </c>
    </row>
    <row r="21" spans="1:6" x14ac:dyDescent="0.25">
      <c r="A21" s="1" t="s">
        <v>60</v>
      </c>
      <c r="B21" s="1" t="str">
        <f>IFERROR(VLOOKUP(A21,'BANCO DE DADOS'!$1:$1048576,2,FALSE),"0")</f>
        <v>BAINHA DO CORPO COMADICIONAL FRENTE E COSTAS 126 CM 2CO 406</v>
      </c>
      <c r="C21" s="23">
        <f>IFERROR(VLOOKUP(A21,'BANCO DE DADOS'!$A$2:C4019,3,FALSE),"0")</f>
        <v>0.91739999999999999</v>
      </c>
      <c r="D21" s="24">
        <f>IFERROR(VLOOKUP(A21,'BANCO DE DADOS'!$A$2:D4019,4,FALSE),"0")</f>
        <v>0.91739999999999999</v>
      </c>
      <c r="E21" s="1" t="str">
        <f>IFERROR(VLOOKUP(A21,'BANCO DE DADOS'!$1:$1048576,5,FALSE),"0")</f>
        <v>BAINHA DO CORPO COMADICIONAL FRENTE E COSTAS 126 CM 2CO 406</v>
      </c>
      <c r="F21" s="25">
        <f t="shared" si="0"/>
        <v>0.91739999999999999</v>
      </c>
    </row>
    <row r="22" spans="1:6" x14ac:dyDescent="0.25">
      <c r="A22" s="1" t="s">
        <v>485</v>
      </c>
      <c r="B22" s="1" t="str">
        <f>IFERROR(VLOOKUP(A22,'BANCO DE DADOS'!$1:$1048576,2,FALSE),"0")</f>
        <v>BATER TRAVET - 3X BT 107</v>
      </c>
      <c r="C22" s="23">
        <f>IFERROR(VLOOKUP(A22,'BANCO DE DADOS'!$A$2:C4020,3,FALSE),"0")</f>
        <v>0.4617</v>
      </c>
      <c r="D22" s="24">
        <f>IFERROR(VLOOKUP(A22,'BANCO DE DADOS'!$A$2:D4020,4,FALSE),"0")</f>
        <v>0.4617</v>
      </c>
      <c r="E22" s="1" t="str">
        <f>IFERROR(VLOOKUP(A22,'BANCO DE DADOS'!$1:$1048576,5,FALSE),"0")</f>
        <v>BATER TRAVET - 3X BT 107</v>
      </c>
      <c r="F22" s="25">
        <f t="shared" si="0"/>
        <v>0.4617</v>
      </c>
    </row>
    <row r="23" spans="1:6" x14ac:dyDescent="0.25">
      <c r="A23" s="1"/>
      <c r="B23" s="1"/>
      <c r="C23" s="23"/>
      <c r="D23" s="24"/>
      <c r="E23" s="1"/>
      <c r="F23" s="25"/>
    </row>
    <row r="24" spans="1:6" x14ac:dyDescent="0.25">
      <c r="A24" s="1"/>
      <c r="B24" s="1"/>
      <c r="C24" s="23"/>
      <c r="D24" s="24"/>
      <c r="E24" s="1"/>
      <c r="F24" s="25"/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23"/>
      <c r="D28" s="24"/>
      <c r="E28" s="1"/>
      <c r="F28" s="25"/>
    </row>
    <row r="29" spans="1:6" x14ac:dyDescent="0.25">
      <c r="A29" s="1"/>
      <c r="B29" s="1"/>
      <c r="C29" s="23"/>
      <c r="D29" s="24"/>
      <c r="E29" s="1"/>
      <c r="F29" s="25"/>
    </row>
    <row r="30" spans="1:6" x14ac:dyDescent="0.25">
      <c r="A30" s="1"/>
      <c r="B30" s="1"/>
      <c r="C30" s="4"/>
      <c r="D30" s="8"/>
      <c r="E30" s="1"/>
      <c r="F30" s="5"/>
    </row>
    <row r="31" spans="1:6" x14ac:dyDescent="0.25">
      <c r="A31" s="1"/>
      <c r="B31" s="1"/>
      <c r="C31" s="4"/>
      <c r="D31" s="8"/>
      <c r="E31" s="1"/>
      <c r="F31" s="5"/>
    </row>
    <row r="32" spans="1:6" x14ac:dyDescent="0.25">
      <c r="A32" s="1"/>
      <c r="B32" s="1"/>
      <c r="C32" s="4">
        <f>SUM(C2:C31)</f>
        <v>6.3261000000000003</v>
      </c>
      <c r="D32" s="24">
        <f>SUM(D2:D31)</f>
        <v>6.3257999999999992</v>
      </c>
      <c r="E32" s="1"/>
      <c r="F32" s="25">
        <f>SUM(F2:F31)</f>
        <v>6.3257999999999992</v>
      </c>
    </row>
    <row r="33" spans="4:4" x14ac:dyDescent="0.25">
      <c r="D33" s="9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1645-2EA6-4FBD-B96D-FA29F9C2348C}">
  <dimension ref="A1:F34"/>
  <sheetViews>
    <sheetView showGridLines="0" zoomScale="80" zoomScaleNormal="80" workbookViewId="0"/>
  </sheetViews>
  <sheetFormatPr defaultRowHeight="15" x14ac:dyDescent="0.25"/>
  <cols>
    <col min="1" max="1" width="27.855468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14</v>
      </c>
      <c r="B2" s="1" t="str">
        <f>IFERROR(VLOOKUP(A2,'BANCO DE DADOS'!$1:$1048576,2,FALSE),"0")</f>
        <v>FECHAR LATERAL REGATA -81 CM</v>
      </c>
      <c r="C2" s="23">
        <f>IFERROR(VLOOKUP(A2,'BANCO DE DADOS'!$A$2:C4000,3,FALSE),"0")</f>
        <v>0.52939999999999998</v>
      </c>
      <c r="D2" s="24">
        <f>IFERROR(VLOOKUP(A2,'BANCO DE DADOS'!$A$2:D4000,4,FALSE),"0")</f>
        <v>0.52939999999999998</v>
      </c>
      <c r="E2" s="1" t="str">
        <f>IFERROR(VLOOKUP(A2,'BANCO DE DADOS'!$1:$1048576,5,FALSE),"0")</f>
        <v>FECHAR LATERAL REGATA -81 CM</v>
      </c>
      <c r="F2" s="25">
        <f>D2</f>
        <v>0.52939999999999998</v>
      </c>
    </row>
    <row r="3" spans="1:6" x14ac:dyDescent="0.25">
      <c r="A3" s="10" t="s">
        <v>481</v>
      </c>
      <c r="B3" s="1" t="str">
        <f>IFERROR(VLOOKUP(A3,'BANCO DE DADOS'!$1:$1048576,2,FALSE),"0")</f>
        <v>PASSAR GALÃO 3 LISTRAS  (FALTA COMPRIMENTO DE COSTURA)</v>
      </c>
      <c r="C3" s="23">
        <f>IFERROR(VLOOKUP(A3,'BANCO DE DADOS'!$A$2:C4001,3,FALSE),"0")</f>
        <v>0.31680000000000003</v>
      </c>
      <c r="D3" s="24">
        <f>IFERROR(VLOOKUP(A3,'BANCO DE DADOS'!$A$2:D4001,4,FALSE),"0")</f>
        <v>0.31680000000000003</v>
      </c>
      <c r="E3" s="1" t="str">
        <f>IFERROR(VLOOKUP(A3,'BANCO DE DADOS'!$1:$1048576,5,FALSE),"0")</f>
        <v>PASSAR GALÃO 3 LISTRAS  (FALTA COMPRIMENTO DE COSTURA)</v>
      </c>
      <c r="F3" s="25">
        <f t="shared" ref="F3:F22" si="0">D3</f>
        <v>0.31680000000000003</v>
      </c>
    </row>
    <row r="4" spans="1:6" x14ac:dyDescent="0.25">
      <c r="A4" s="1" t="s">
        <v>477</v>
      </c>
      <c r="B4" s="1" t="str">
        <f>IFERROR(VLOOKUP(A4,'BANCO DE DADOS'!$1:$1048576,2,FALSE),"0")</f>
        <v xml:space="preserve">DESTACAR GALÃO </v>
      </c>
      <c r="C4" s="23">
        <f>IFERROR(VLOOKUP(A4,'BANCO DE DADOS'!$A$2:C4002,3,FALSE),"0")</f>
        <v>0.16039999999999999</v>
      </c>
      <c r="D4" s="24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483</v>
      </c>
      <c r="B5" s="1" t="str">
        <f>IFERROR(VLOOKUP(A5,'BANCO DE DADOS'!$1:$1048576,2,FALSE),"0")</f>
        <v>FECHAR OMBRO FRENTE -16 CM</v>
      </c>
      <c r="C5" s="23">
        <f>IFERROR(VLOOKUP(A5,'BANCO DE DADOS'!$A$2:C4003,3,FALSE),"0")</f>
        <v>0.3775</v>
      </c>
      <c r="D5" s="24">
        <f>IFERROR(VLOOKUP(A5,'BANCO DE DADOS'!$A$2:D4003,4,FALSE),"0")</f>
        <v>0.3775</v>
      </c>
      <c r="E5" s="1" t="str">
        <f>IFERROR(VLOOKUP(A5,'BANCO DE DADOS'!$1:$1048576,5,FALSE),"0")</f>
        <v>FECHAR OMBRO FRENTE -16 CM</v>
      </c>
      <c r="F5" s="25">
        <f t="shared" si="0"/>
        <v>0.3775</v>
      </c>
    </row>
    <row r="6" spans="1:6" x14ac:dyDescent="0.25">
      <c r="A6" s="1" t="s">
        <v>288</v>
      </c>
      <c r="B6" s="1" t="str">
        <f>IFERROR(VLOOKUP(A6,'BANCO DE DADOS'!$1:$1048576,2,FALSE),"0")</f>
        <v>FECAR OMBRO COSTAS - 16CM</v>
      </c>
      <c r="C6" s="23">
        <f>IFERROR(VLOOKUP(A6,'BANCO DE DADOS'!$A$2:C4004,3,FALSE),"0")</f>
        <v>0.3775</v>
      </c>
      <c r="D6" s="24">
        <f>IFERROR(VLOOKUP(A6,'BANCO DE DADOS'!$A$2:D4004,4,FALSE),"0")</f>
        <v>0.3775</v>
      </c>
      <c r="E6" s="1" t="str">
        <f>IFERROR(VLOOKUP(A6,'BANCO DE DADOS'!$1:$1048576,5,FALSE),"0")</f>
        <v>FECAR OMBRO COSTAS - 16CM</v>
      </c>
      <c r="F6" s="25">
        <f t="shared" si="0"/>
        <v>0.3775</v>
      </c>
    </row>
    <row r="7" spans="1:6" x14ac:dyDescent="0.25">
      <c r="A7" s="1" t="s">
        <v>581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577</v>
      </c>
      <c r="B8" s="1" t="str">
        <f>IFERROR(VLOOKUP(A8,'BANCO DE DADOS'!$1:$1048576,2,FALSE),"0")</f>
        <v>0</v>
      </c>
      <c r="C8" s="23" t="str">
        <f>IFERROR(VLOOKUP(A8,'BANCO DE DADOS'!$A$2:C4006,3,FALSE),"0")</f>
        <v>0</v>
      </c>
      <c r="D8" s="24" t="str">
        <f>IFERROR(VLOOKUP(A8,'BANCO DE DADOS'!$A$2:D4006,4,FALSE),"0")</f>
        <v>0</v>
      </c>
      <c r="E8" s="1" t="str">
        <f>IFERROR(VLOOKUP(A8,'BANCO DE DADOS'!$1:$1048576,5,FALSE),"0")</f>
        <v>0</v>
      </c>
      <c r="F8" s="25" t="str">
        <f t="shared" si="0"/>
        <v>0</v>
      </c>
    </row>
    <row r="9" spans="1:6" x14ac:dyDescent="0.25">
      <c r="A9" s="1" t="s">
        <v>281</v>
      </c>
      <c r="B9" s="1" t="str">
        <f>IFERROR(VLOOKUP(A9,'BANCO DE DADOS'!$1:$1048576,2,FALSE),"0")</f>
        <v xml:space="preserve">MONTAR GOLA QUADRADA </v>
      </c>
      <c r="C9" s="23">
        <f>IFERROR(VLOOKUP(A9,'BANCO DE DADOS'!$A$2:C4007,3,FALSE),"0")</f>
        <v>0.36980000000000002</v>
      </c>
      <c r="D9" s="24">
        <f>IFERROR(VLOOKUP(A9,'BANCO DE DADOS'!$A$2:D4007,4,FALSE),"0")</f>
        <v>0.36980000000000002</v>
      </c>
      <c r="E9" s="1" t="str">
        <f>IFERROR(VLOOKUP(A9,'BANCO DE DADOS'!$1:$1048576,5,FALSE),"0")</f>
        <v xml:space="preserve">MONTAR GOLA QUADRADA </v>
      </c>
      <c r="F9" s="25">
        <f t="shared" si="0"/>
        <v>0.36980000000000002</v>
      </c>
    </row>
    <row r="10" spans="1:6" x14ac:dyDescent="0.25">
      <c r="A10" s="1" t="s">
        <v>177</v>
      </c>
      <c r="B10" s="1" t="str">
        <f>IFERROR(VLOOKUP(A10,'BANCO DE DADOS'!$1:$1048576,2,FALSE),"0")</f>
        <v>FIXAR GOLA FRENTE QUADRADA 18CM</v>
      </c>
      <c r="C10" s="23">
        <f>IFERROR(VLOOKUP(A10,'BANCO DE DADOS'!$A$2:C4008,3,FALSE),"0")</f>
        <v>0.41249999999999998</v>
      </c>
      <c r="D10" s="24">
        <f>IFERROR(VLOOKUP(A10,'BANCO DE DADOS'!$A$2:D4008,4,FALSE),"0")</f>
        <v>0.41249999999999998</v>
      </c>
      <c r="E10" s="1" t="str">
        <f>IFERROR(VLOOKUP(A10,'BANCO DE DADOS'!$1:$1048576,5,FALSE),"0")</f>
        <v>FIXAR GOLA FRENTE QUADRADA 18CM</v>
      </c>
      <c r="F10" s="25">
        <f t="shared" si="0"/>
        <v>0.41249999999999998</v>
      </c>
    </row>
    <row r="11" spans="1:6" x14ac:dyDescent="0.25">
      <c r="A11" s="1" t="s">
        <v>175</v>
      </c>
      <c r="B11" s="1" t="str">
        <f>IFERROR(VLOOKUP(A11,'BANCO DE DADOS'!$1:$1048576,2,FALSE),"0")</f>
        <v xml:space="preserve">FIXAR TAPE NO DECOTE 12CM </v>
      </c>
      <c r="C11" s="23">
        <f>IFERROR(VLOOKUP(A11,'BANCO DE DADOS'!$A$2:C4009,3,FALSE),"0")</f>
        <v>0.21490000000000001</v>
      </c>
      <c r="D11" s="24">
        <f>IFERROR(VLOOKUP(A11,'BANCO DE DADOS'!$A$2:D4009,4,FALSE),"0")</f>
        <v>0.21460000000000001</v>
      </c>
      <c r="E11" s="1" t="str">
        <f>IFERROR(VLOOKUP(A11,'BANCO DE DADOS'!$1:$1048576,5,FALSE),"0")</f>
        <v xml:space="preserve">FIXAR TAPE NO DECOTE 12CM </v>
      </c>
      <c r="F11" s="25">
        <f t="shared" si="0"/>
        <v>0.21460000000000001</v>
      </c>
    </row>
    <row r="12" spans="1:6" x14ac:dyDescent="0.25">
      <c r="A12" s="1" t="s">
        <v>338</v>
      </c>
      <c r="B12" s="1" t="str">
        <f>IFERROR(VLOOKUP(A12,'BANCO DE DADOS'!$1:$1048576,2,FALSE),"0")</f>
        <v xml:space="preserve">PREGAR GOLA EM V 50 CM </v>
      </c>
      <c r="C12" s="23">
        <f>IFERROR(VLOOKUP(A12,'BANCO DE DADOS'!$A$2:C4010,3,FALSE),"0")</f>
        <v>0.4541</v>
      </c>
      <c r="D12" s="24">
        <f>IFERROR(VLOOKUP(A12,'BANCO DE DADOS'!$A$2:D4010,4,FALSE),"0")</f>
        <v>0.4541</v>
      </c>
      <c r="E12" s="1" t="str">
        <f>IFERROR(VLOOKUP(A12,'BANCO DE DADOS'!$1:$1048576,5,FALSE),"0")</f>
        <v xml:space="preserve">PREGAR GOLA EM V 50 CM </v>
      </c>
      <c r="F12" s="25">
        <f t="shared" si="0"/>
        <v>0.4541</v>
      </c>
    </row>
    <row r="13" spans="1:6" x14ac:dyDescent="0.25">
      <c r="A13" s="1" t="s">
        <v>262</v>
      </c>
      <c r="B13" s="1" t="str">
        <f>IFERROR(VLOOKUP(A13,'BANCO DE DADOS'!$1:$1048576,2,FALSE),"0")</f>
        <v>GABARITAR COBRE GOLA -MANUAL</v>
      </c>
      <c r="C13" s="23">
        <f>IFERROR(VLOOKUP(A13,'BANCO DE DADOS'!$A$2:C4011,3,FALSE),"0")</f>
        <v>0.1193</v>
      </c>
      <c r="D13" s="24">
        <f>IFERROR(VLOOKUP(A13,'BANCO DE DADOS'!$A$2:D4011,4,FALSE),"0")</f>
        <v>0.1193</v>
      </c>
      <c r="E13" s="1" t="str">
        <f>IFERROR(VLOOKUP(A13,'BANCO DE DADOS'!$1:$1048576,5,FALSE),"0")</f>
        <v>GABARITAR COBRE GOLA -MANUAL</v>
      </c>
      <c r="F13" s="25">
        <f t="shared" si="0"/>
        <v>0.1193</v>
      </c>
    </row>
    <row r="14" spans="1:6" x14ac:dyDescent="0.25">
      <c r="A14" s="1" t="s">
        <v>513</v>
      </c>
      <c r="B14" s="1" t="str">
        <f>IFERROR(VLOOKUP(A14,'BANCO DE DADOS'!$1:$1048576,2,FALSE),"0")</f>
        <v>UNIR COBRE GOLA 22 CM</v>
      </c>
      <c r="C14" s="23">
        <f>IFERROR(VLOOKUP(A14,'BANCO DE DADOS'!$A$2:C4012,3,FALSE),"0")</f>
        <v>0.18290000000000001</v>
      </c>
      <c r="D14" s="24">
        <f>IFERROR(VLOOKUP(A14,'BANCO DE DADOS'!$A$2:D4012,4,FALSE),"0")</f>
        <v>0.18290000000000001</v>
      </c>
      <c r="E14" s="1" t="str">
        <f>IFERROR(VLOOKUP(A14,'BANCO DE DADOS'!$1:$1048576,5,FALSE),"0")</f>
        <v>UNIR COBRE GOLA 22 CM</v>
      </c>
      <c r="F14" s="25">
        <f t="shared" si="0"/>
        <v>0.18290000000000001</v>
      </c>
    </row>
    <row r="15" spans="1:6" x14ac:dyDescent="0.25">
      <c r="A15" s="1" t="s">
        <v>582</v>
      </c>
      <c r="B15" s="1" t="str">
        <f>IFERROR(VLOOKUP(A15,'BANCO DE DADOS'!$1:$1048576,2,FALSE),"0")</f>
        <v>0</v>
      </c>
      <c r="C15" s="23" t="str">
        <f>IFERROR(VLOOKUP(A15,'BANCO DE DADOS'!$A$2:C4013,3,FALSE),"0")</f>
        <v>0</v>
      </c>
      <c r="D15" s="24" t="str">
        <f>IFERROR(VLOOKUP(A15,'BANCO DE DADOS'!$A$2:D4013,4,FALSE),"0")</f>
        <v>0</v>
      </c>
      <c r="E15" s="1" t="str">
        <f>IFERROR(VLOOKUP(A15,'BANCO DE DADOS'!$1:$1048576,5,FALSE),"0")</f>
        <v>0</v>
      </c>
      <c r="F15" s="25" t="str">
        <f t="shared" si="0"/>
        <v>0</v>
      </c>
    </row>
    <row r="16" spans="1:6" x14ac:dyDescent="0.25">
      <c r="A16" s="1" t="s">
        <v>423</v>
      </c>
      <c r="B16" s="1" t="str">
        <f>IFERROR(VLOOKUP(A16,'BANCO DE DADOS'!$1:$1048576,2,FALSE),"0")</f>
        <v>REBATER COBRE GOLA 22 CM</v>
      </c>
      <c r="C16" s="23">
        <f>IFERROR(VLOOKUP(A16,'BANCO DE DADOS'!$A$2:C4014,3,FALSE),"0")</f>
        <v>0.36330000000000001</v>
      </c>
      <c r="D16" s="24">
        <f>IFERROR(VLOOKUP(A16,'BANCO DE DADOS'!$A$2:D4014,4,FALSE),"0")</f>
        <v>0.36330000000000001</v>
      </c>
      <c r="E16" s="1" t="str">
        <f>IFERROR(VLOOKUP(A16,'BANCO DE DADOS'!$1:$1048576,5,FALSE),"0")</f>
        <v>REBATER COBRE GOLA 22 CM</v>
      </c>
      <c r="F16" s="25">
        <f t="shared" si="0"/>
        <v>0.36330000000000001</v>
      </c>
    </row>
    <row r="17" spans="1:6" x14ac:dyDescent="0.25">
      <c r="A17" s="1" t="s">
        <v>467</v>
      </c>
      <c r="B17" s="1" t="str">
        <f>IFERROR(VLOOKUP(A17,'BANCO DE DADOS'!$1:$1048576,2,FALSE),"0")</f>
        <v>FECHAR OMBRO REGATA -10 CM</v>
      </c>
      <c r="C17" s="23">
        <f>IFERROR(VLOOKUP(A17,'BANCO DE DADOS'!$A$2:C4015,3,FALSE),"0")</f>
        <v>0.34639999999999999</v>
      </c>
      <c r="D17" s="24">
        <f>IFERROR(VLOOKUP(A17,'BANCO DE DADOS'!$A$2:D4015,4,FALSE),"0")</f>
        <v>0.34639999999999999</v>
      </c>
      <c r="E17" s="1" t="str">
        <f>IFERROR(VLOOKUP(A17,'BANCO DE DADOS'!$1:$1048576,5,FALSE),"0")</f>
        <v>FECHAR OMBRO REGATA -10 CM</v>
      </c>
      <c r="F17" s="25">
        <f t="shared" si="0"/>
        <v>0.34639999999999999</v>
      </c>
    </row>
    <row r="18" spans="1:6" x14ac:dyDescent="0.25">
      <c r="A18" s="1" t="s">
        <v>50</v>
      </c>
      <c r="B18" s="1" t="str">
        <f>IFERROR(VLOOKUP(A18,'BANCO DE DADOS'!$1:$1048576,2,FALSE),"0")</f>
        <v>ALINHAVAR PUNHO 38CM</v>
      </c>
      <c r="C18" s="23">
        <f>IFERROR(VLOOKUP(A18,'BANCO DE DADOS'!$A$2:C4016,3,FALSE),"0")</f>
        <v>0.35670000000000002</v>
      </c>
      <c r="D18" s="24">
        <f>IFERROR(VLOOKUP(A18,'BANCO DE DADOS'!$A$2:D4016,4,FALSE),"0")</f>
        <v>0.35670000000000002</v>
      </c>
      <c r="E18" s="1" t="str">
        <f>IFERROR(VLOOKUP(A18,'BANCO DE DADOS'!$1:$1048576,5,FALSE),"0")</f>
        <v>ALINHAVAR PUNHO 38CM</v>
      </c>
      <c r="F18" s="25">
        <f t="shared" si="0"/>
        <v>0.35670000000000002</v>
      </c>
    </row>
    <row r="19" spans="1:6" x14ac:dyDescent="0.25">
      <c r="A19" s="1" t="s">
        <v>469</v>
      </c>
      <c r="B19" s="1" t="str">
        <f>IFERROR(VLOOKUP(A19,'BANCO DE DADOS'!$1:$1048576,2,FALSE),"0")</f>
        <v>FECHAR OMBRO -16 CM</v>
      </c>
      <c r="C19" s="23">
        <f>IFERROR(VLOOKUP(A19,'BANCO DE DADOS'!$A$2:C4017,3,FALSE),"0")</f>
        <v>0.36549999999999999</v>
      </c>
      <c r="D19" s="24">
        <f>IFERROR(VLOOKUP(A19,'BANCO DE DADOS'!$A$2:D4017,4,FALSE),"0")</f>
        <v>0.36549999999999999</v>
      </c>
      <c r="E19" s="1" t="str">
        <f>IFERROR(VLOOKUP(A19,'BANCO DE DADOS'!$1:$1048576,5,FALSE),"0")</f>
        <v>FECHAR OMBRO -16 CM</v>
      </c>
      <c r="F19" s="25">
        <f t="shared" si="0"/>
        <v>0.36549999999999999</v>
      </c>
    </row>
    <row r="20" spans="1:6" x14ac:dyDescent="0.25">
      <c r="A20" s="1" t="s">
        <v>583</v>
      </c>
      <c r="B20" s="1" t="str">
        <f>IFERROR(VLOOKUP(A20,'BANCO DE DADOS'!$1:$1048576,2,FALSE),"0")</f>
        <v>0</v>
      </c>
      <c r="C20" s="23" t="str">
        <f>IFERROR(VLOOKUP(A20,'BANCO DE DADOS'!$A$2:C4018,3,FALSE),"0")</f>
        <v>0</v>
      </c>
      <c r="D20" s="24" t="str">
        <f>IFERROR(VLOOKUP(A20,'BANCO DE DADOS'!$A$2:D4018,4,FALSE),"0")</f>
        <v>0</v>
      </c>
      <c r="E20" s="1" t="str">
        <f>IFERROR(VLOOKUP(A20,'BANCO DE DADOS'!$1:$1048576,5,FALSE),"0")</f>
        <v>0</v>
      </c>
      <c r="F20" s="25" t="str">
        <f t="shared" si="0"/>
        <v>0</v>
      </c>
    </row>
    <row r="21" spans="1:6" x14ac:dyDescent="0.25">
      <c r="A21" s="1" t="s">
        <v>56</v>
      </c>
      <c r="B21" s="1" t="str">
        <f>IFERROR(VLOOKUP(A21,'BANCO DE DADOS'!$1:$1048576,2,FALSE),"0")</f>
        <v>BAINHA DO CORPO 120 CM</v>
      </c>
      <c r="C21" s="23">
        <f>IFERROR(VLOOKUP(A21,'BANCO DE DADOS'!$A$2:C4019,3,FALSE),"0")</f>
        <v>0.55100000000000005</v>
      </c>
      <c r="D21" s="24">
        <f>IFERROR(VLOOKUP(A21,'BANCO DE DADOS'!$A$2:D4019,4,FALSE),"0")</f>
        <v>0.55100000000000005</v>
      </c>
      <c r="E21" s="1" t="str">
        <f>IFERROR(VLOOKUP(A21,'BANCO DE DADOS'!$1:$1048576,5,FALSE),"0")</f>
        <v>BAINHA DO CORPO 120 CM</v>
      </c>
      <c r="F21" s="25">
        <f t="shared" si="0"/>
        <v>0.55100000000000005</v>
      </c>
    </row>
    <row r="22" spans="1:6" x14ac:dyDescent="0.25">
      <c r="A22" s="1" t="s">
        <v>485</v>
      </c>
      <c r="B22" s="1" t="str">
        <f>IFERROR(VLOOKUP(A22,'BANCO DE DADOS'!$1:$1048576,2,FALSE),"0")</f>
        <v>BATER TRAVET - 3X BT 107</v>
      </c>
      <c r="C22" s="23">
        <f>IFERROR(VLOOKUP(A22,'BANCO DE DADOS'!$A$2:C4020,3,FALSE),"0")</f>
        <v>0.4617</v>
      </c>
      <c r="D22" s="24">
        <f>IFERROR(VLOOKUP(A22,'BANCO DE DADOS'!$A$2:D4020,4,FALSE),"0")</f>
        <v>0.4617</v>
      </c>
      <c r="E22" s="1" t="str">
        <f>IFERROR(VLOOKUP(A22,'BANCO DE DADOS'!$1:$1048576,5,FALSE),"0")</f>
        <v>BATER TRAVET - 3X BT 107</v>
      </c>
      <c r="F22" s="25">
        <f t="shared" si="0"/>
        <v>0.4617</v>
      </c>
    </row>
    <row r="23" spans="1:6" x14ac:dyDescent="0.25">
      <c r="A23" s="1"/>
      <c r="B23" s="1"/>
      <c r="C23" s="23"/>
      <c r="D23" s="24"/>
      <c r="E23" s="1"/>
      <c r="F23" s="25"/>
    </row>
    <row r="24" spans="1:6" x14ac:dyDescent="0.25">
      <c r="A24" s="1"/>
      <c r="B24" s="1"/>
      <c r="C24" s="23"/>
      <c r="D24" s="24"/>
      <c r="E24" s="1"/>
      <c r="F24" s="25"/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23"/>
      <c r="D28" s="24"/>
      <c r="E28" s="1"/>
      <c r="F28" s="25"/>
    </row>
    <row r="29" spans="1:6" x14ac:dyDescent="0.25">
      <c r="A29" s="1"/>
      <c r="B29" s="1"/>
      <c r="C29" s="23"/>
      <c r="D29" s="24"/>
      <c r="E29" s="1"/>
      <c r="F29" s="25"/>
    </row>
    <row r="30" spans="1:6" x14ac:dyDescent="0.25">
      <c r="A30" s="1"/>
      <c r="B30" s="1"/>
      <c r="C30" s="23"/>
      <c r="D30" s="24"/>
      <c r="E30" s="1"/>
      <c r="F30" s="25"/>
    </row>
    <row r="31" spans="1:6" x14ac:dyDescent="0.25">
      <c r="A31" s="1"/>
      <c r="B31" s="1"/>
      <c r="C31" s="4"/>
      <c r="D31" s="8"/>
      <c r="E31" s="1"/>
      <c r="F31" s="5"/>
    </row>
    <row r="32" spans="1:6" x14ac:dyDescent="0.25">
      <c r="A32" s="1"/>
      <c r="B32" s="1"/>
      <c r="C32" s="4"/>
      <c r="D32" s="8"/>
      <c r="E32" s="1"/>
      <c r="F32" s="5"/>
    </row>
    <row r="33" spans="1:6" x14ac:dyDescent="0.25">
      <c r="A33" s="1"/>
      <c r="B33" s="1"/>
      <c r="C33" s="4">
        <f>SUM(C2:C32)</f>
        <v>5.9596999999999998</v>
      </c>
      <c r="D33" s="24">
        <f>SUM(D2:D32)</f>
        <v>5.9594000000000005</v>
      </c>
      <c r="E33" s="1"/>
      <c r="F33" s="25">
        <f>SUM(F2:F32)</f>
        <v>5.9594000000000005</v>
      </c>
    </row>
    <row r="34" spans="1:6" x14ac:dyDescent="0.25">
      <c r="D34" s="9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CD83-F979-4E42-9166-53B27AF1668A}">
  <dimension ref="A1:F31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14</v>
      </c>
      <c r="B2" s="1" t="str">
        <f>IFERROR(VLOOKUP(A2,'BANCO DE DADOS'!$1:$1048576,2,FALSE),"0")</f>
        <v>FECHAR LATERAL REGATA -81 CM</v>
      </c>
      <c r="C2" s="23">
        <f>IFERROR(VLOOKUP(A2,'BANCO DE DADOS'!$A$2:C4000,3,FALSE),"0")</f>
        <v>0.52939999999999998</v>
      </c>
      <c r="D2" s="24">
        <f>IFERROR(VLOOKUP(A2,'BANCO DE DADOS'!$A$2:D4000,4,FALSE),"0")</f>
        <v>0.52939999999999998</v>
      </c>
      <c r="E2" s="1" t="str">
        <f>IFERROR(VLOOKUP(A2,'BANCO DE DADOS'!$1:$1048576,5,FALSE),"0")</f>
        <v>FECHAR LATERAL REGATA -81 CM</v>
      </c>
      <c r="F2" s="25">
        <f>D2</f>
        <v>0.52939999999999998</v>
      </c>
    </row>
    <row r="3" spans="1:6" x14ac:dyDescent="0.25">
      <c r="A3" s="10" t="s">
        <v>378</v>
      </c>
      <c r="B3" s="1" t="str">
        <f>IFERROR(VLOOKUP(A3,'BANCO DE DADOS'!$1:$1048576,2,FALSE),"0")</f>
        <v>PASSAR GALÃO 3 LISTRAS NO RECORTE DO OMBRO 15 CM</v>
      </c>
      <c r="C3" s="23">
        <f>IFERROR(VLOOKUP(A3,'BANCO DE DADOS'!$A$2:C4001,3,FALSE),"0")</f>
        <v>0.27360000000000001</v>
      </c>
      <c r="D3" s="24">
        <f>IFERROR(VLOOKUP(A3,'BANCO DE DADOS'!$A$2:D4001,4,FALSE),"0")</f>
        <v>0.27360000000000001</v>
      </c>
      <c r="E3" s="1" t="str">
        <f>IFERROR(VLOOKUP(A3,'BANCO DE DADOS'!$1:$1048576,5,FALSE),"0")</f>
        <v>PASSAR GALÃO 3 LISTRAS NO RECORTE DO OMBRO 15 CM</v>
      </c>
      <c r="F3" s="25">
        <f t="shared" ref="F3:F24" si="0">D3</f>
        <v>0.27360000000000001</v>
      </c>
    </row>
    <row r="4" spans="1:6" x14ac:dyDescent="0.25">
      <c r="A4" s="1" t="s">
        <v>477</v>
      </c>
      <c r="B4" s="1" t="str">
        <f>IFERROR(VLOOKUP(A4,'BANCO DE DADOS'!$1:$1048576,2,FALSE),"0")</f>
        <v xml:space="preserve">DESTACAR GALÃO </v>
      </c>
      <c r="C4" s="23">
        <f>IFERROR(VLOOKUP(A4,'BANCO DE DADOS'!$A$2:C4002,3,FALSE),"0")</f>
        <v>0.16039999999999999</v>
      </c>
      <c r="D4" s="24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343</v>
      </c>
      <c r="B5" s="1" t="str">
        <f>IFERROR(VLOOKUP(A5,'BANCO DE DADOS'!$1:$1048576,2,FALSE),"0")</f>
        <v>PREGAR MANGA COSTAS 26 CM 2* Código 4OL 514</v>
      </c>
      <c r="C5" s="23">
        <f>IFERROR(VLOOKUP(A5,'BANCO DE DADOS'!$A$2:C4003,3,FALSE),"0")</f>
        <v>0.48249999999999998</v>
      </c>
      <c r="D5" s="24">
        <f>IFERROR(VLOOKUP(A5,'BANCO DE DADOS'!$A$2:D4003,4,FALSE),"0")</f>
        <v>0.48249999999999998</v>
      </c>
      <c r="E5" s="1" t="str">
        <f>IFERROR(VLOOKUP(A5,'BANCO DE DADOS'!$1:$1048576,5,FALSE),"0")</f>
        <v>PREGAR MANGA COSTAS 26 CM 2* Código 4OL 514</v>
      </c>
      <c r="F5" s="25">
        <f t="shared" si="0"/>
        <v>0.48249999999999998</v>
      </c>
    </row>
    <row r="6" spans="1:6" x14ac:dyDescent="0.25">
      <c r="A6" s="1" t="s">
        <v>574</v>
      </c>
      <c r="B6" s="1" t="str">
        <f>IFERROR(VLOOKUP(A6,'BANCO DE DADOS'!$1:$1048576,2,FALSE),"0")</f>
        <v>0</v>
      </c>
      <c r="C6" s="23" t="str">
        <f>IFERROR(VLOOKUP(A6,'BANCO DE DADOS'!$A$2:C4004,3,FALSE),"0")</f>
        <v>0</v>
      </c>
      <c r="D6" s="24" t="str">
        <f>IFERROR(VLOOKUP(A6,'BANCO DE DADOS'!$A$2:D4004,4,FALSE),"0")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" t="s">
        <v>575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281</v>
      </c>
      <c r="B8" s="1" t="str">
        <f>IFERROR(VLOOKUP(A8,'BANCO DE DADOS'!$1:$1048576,2,FALSE),"0")</f>
        <v xml:space="preserve">MONTAR GOLA QUADRADA </v>
      </c>
      <c r="C8" s="23">
        <f>IFERROR(VLOOKUP(A8,'BANCO DE DADOS'!$A$2:C4006,3,FALSE),"0")</f>
        <v>0.36980000000000002</v>
      </c>
      <c r="D8" s="24">
        <f>IFERROR(VLOOKUP(A8,'BANCO DE DADOS'!$A$2:D4006,4,FALSE),"0")</f>
        <v>0.36980000000000002</v>
      </c>
      <c r="E8" s="1" t="str">
        <f>IFERROR(VLOOKUP(A8,'BANCO DE DADOS'!$1:$1048576,5,FALSE),"0")</f>
        <v xml:space="preserve">MONTAR GOLA QUADRADA </v>
      </c>
      <c r="F8" s="25">
        <f t="shared" si="0"/>
        <v>0.36980000000000002</v>
      </c>
    </row>
    <row r="9" spans="1:6" x14ac:dyDescent="0.25">
      <c r="A9" s="1" t="s">
        <v>177</v>
      </c>
      <c r="B9" s="1" t="str">
        <f>IFERROR(VLOOKUP(A9,'BANCO DE DADOS'!$1:$1048576,2,FALSE),"0")</f>
        <v>FIXAR GOLA FRENTE QUADRADA 18CM</v>
      </c>
      <c r="C9" s="23">
        <f>IFERROR(VLOOKUP(A9,'BANCO DE DADOS'!$A$2:C4007,3,FALSE),"0")</f>
        <v>0.41249999999999998</v>
      </c>
      <c r="D9" s="24">
        <f>IFERROR(VLOOKUP(A9,'BANCO DE DADOS'!$A$2:D4007,4,FALSE),"0")</f>
        <v>0.41249999999999998</v>
      </c>
      <c r="E9" s="1" t="str">
        <f>IFERROR(VLOOKUP(A9,'BANCO DE DADOS'!$1:$1048576,5,FALSE),"0")</f>
        <v>FIXAR GOLA FRENTE QUADRADA 18CM</v>
      </c>
      <c r="F9" s="25">
        <f t="shared" si="0"/>
        <v>0.41249999999999998</v>
      </c>
    </row>
    <row r="10" spans="1:6" x14ac:dyDescent="0.25">
      <c r="A10" s="1" t="s">
        <v>338</v>
      </c>
      <c r="B10" s="1" t="str">
        <f>IFERROR(VLOOKUP(A10,'BANCO DE DADOS'!$1:$1048576,2,FALSE),"0")</f>
        <v xml:space="preserve">PREGAR GOLA EM V 50 CM </v>
      </c>
      <c r="C10" s="23">
        <f>IFERROR(VLOOKUP(A10,'BANCO DE DADOS'!$A$2:C4008,3,FALSE),"0")</f>
        <v>0.4541</v>
      </c>
      <c r="D10" s="24">
        <f>IFERROR(VLOOKUP(A10,'BANCO DE DADOS'!$A$2:D4008,4,FALSE),"0")</f>
        <v>0.4541</v>
      </c>
      <c r="E10" s="1" t="str">
        <f>IFERROR(VLOOKUP(A10,'BANCO DE DADOS'!$1:$1048576,5,FALSE),"0")</f>
        <v xml:space="preserve">PREGAR GOLA EM V 50 CM </v>
      </c>
      <c r="F10" s="25">
        <f t="shared" si="0"/>
        <v>0.4541</v>
      </c>
    </row>
    <row r="11" spans="1:6" x14ac:dyDescent="0.25">
      <c r="A11" s="1" t="s">
        <v>576</v>
      </c>
      <c r="B11" s="1" t="str">
        <f>IFERROR(VLOOKUP(A11,'BANCO DE DADOS'!$1:$1048576,2,FALSE),"0")</f>
        <v>0</v>
      </c>
      <c r="C11" s="23" t="str">
        <f>IFERROR(VLOOKUP(A11,'BANCO DE DADOS'!$A$2:C4009,3,FALSE),"0")</f>
        <v>0</v>
      </c>
      <c r="D11" s="24" t="str">
        <f>IFERROR(VLOOKUP(A11,'BANCO DE DADOS'!$A$2:D4009,4,FALSE),"0")</f>
        <v>0</v>
      </c>
      <c r="E11" s="1" t="str">
        <f>IFERROR(VLOOKUP(A11,'BANCO DE DADOS'!$1:$1048576,5,FALSE),"0")</f>
        <v>0</v>
      </c>
      <c r="F11" s="25" t="str">
        <f t="shared" si="0"/>
        <v>0</v>
      </c>
    </row>
    <row r="12" spans="1:6" x14ac:dyDescent="0.25">
      <c r="A12" s="1" t="s">
        <v>577</v>
      </c>
      <c r="B12" s="1" t="str">
        <f>IFERROR(VLOOKUP(A12,'BANCO DE DADOS'!$1:$1048576,2,FALSE),"0")</f>
        <v>0</v>
      </c>
      <c r="C12" s="23" t="str">
        <f>IFERROR(VLOOKUP(A12,'BANCO DE DADOS'!$A$2:C4010,3,FALSE),"0")</f>
        <v>0</v>
      </c>
      <c r="D12" s="24" t="str">
        <f>IFERROR(VLOOKUP(A12,'BANCO DE DADOS'!$A$2:D4010,4,FALSE),"0")</f>
        <v>0</v>
      </c>
      <c r="E12" s="1" t="str">
        <f>IFERROR(VLOOKUP(A12,'BANCO DE DADOS'!$1:$1048576,5,FALSE),"0")</f>
        <v>0</v>
      </c>
      <c r="F12" s="25" t="str">
        <f t="shared" si="0"/>
        <v>0</v>
      </c>
    </row>
    <row r="13" spans="1:6" x14ac:dyDescent="0.25">
      <c r="A13" s="1" t="s">
        <v>121</v>
      </c>
      <c r="B13" s="1" t="str">
        <f>IFERROR(VLOOKUP(A13,'BANCO DE DADOS'!$1:$1048576,2,FALSE),"0")</f>
        <v>GABARITAR PUNHO LASER</v>
      </c>
      <c r="C13" s="23">
        <f>IFERROR(VLOOKUP(A13,'BANCO DE DADOS'!$A$2:C4011,3,FALSE),"0")</f>
        <v>0.25459999999999999</v>
      </c>
      <c r="D13" s="24">
        <f>IFERROR(VLOOKUP(A13,'BANCO DE DADOS'!$A$2:D4011,4,FALSE),"0")</f>
        <v>0.25459999999999999</v>
      </c>
      <c r="E13" s="1" t="str">
        <f>IFERROR(VLOOKUP(A13,'BANCO DE DADOS'!$1:$1048576,5,FALSE),"0")</f>
        <v>GABARITAR PUNHO LASER</v>
      </c>
      <c r="F13" s="25">
        <f t="shared" si="0"/>
        <v>0.25459999999999999</v>
      </c>
    </row>
    <row r="14" spans="1:6" x14ac:dyDescent="0.25">
      <c r="A14" s="1" t="s">
        <v>578</v>
      </c>
      <c r="B14" s="1" t="str">
        <f>IFERROR(VLOOKUP(A14,'BANCO DE DADOS'!$1:$1048576,2,FALSE),"0")</f>
        <v>0</v>
      </c>
      <c r="C14" s="23" t="str">
        <f>IFERROR(VLOOKUP(A14,'BANCO DE DADOS'!$A$2:C4012,3,FALSE),"0")</f>
        <v>0</v>
      </c>
      <c r="D14" s="24" t="str">
        <f>IFERROR(VLOOKUP(A14,'BANCO DE DADOS'!$A$2:D4012,4,FALSE),"0")</f>
        <v>0</v>
      </c>
      <c r="E14" s="1" t="str">
        <f>IFERROR(VLOOKUP(A14,'BANCO DE DADOS'!$1:$1048576,5,FALSE),"0")</f>
        <v>0</v>
      </c>
      <c r="F14" s="25" t="str">
        <f t="shared" si="0"/>
        <v>0</v>
      </c>
    </row>
    <row r="15" spans="1:6" x14ac:dyDescent="0.25">
      <c r="A15" s="1" t="s">
        <v>579</v>
      </c>
      <c r="B15" s="1" t="str">
        <f>IFERROR(VLOOKUP(A15,'BANCO DE DADOS'!$1:$1048576,2,FALSE),"0")</f>
        <v>0</v>
      </c>
      <c r="C15" s="23" t="str">
        <f>IFERROR(VLOOKUP(A15,'BANCO DE DADOS'!$A$2:C4013,3,FALSE),"0")</f>
        <v>0</v>
      </c>
      <c r="D15" s="24" t="str">
        <f>IFERROR(VLOOKUP(A15,'BANCO DE DADOS'!$A$2:D4013,4,FALSE),"0")</f>
        <v>0</v>
      </c>
      <c r="E15" s="1" t="str">
        <f>IFERROR(VLOOKUP(A15,'BANCO DE DADOS'!$1:$1048576,5,FALSE),"0")</f>
        <v>0</v>
      </c>
      <c r="F15" s="25" t="str">
        <f t="shared" si="0"/>
        <v>0</v>
      </c>
    </row>
    <row r="16" spans="1:6" x14ac:dyDescent="0.25">
      <c r="A16" s="1" t="s">
        <v>580</v>
      </c>
      <c r="B16" s="1" t="str">
        <f>IFERROR(VLOOKUP(A16,'BANCO DE DADOS'!$1:$1048576,2,FALSE),"0")</f>
        <v>0</v>
      </c>
      <c r="C16" s="23" t="str">
        <f>IFERROR(VLOOKUP(A16,'BANCO DE DADOS'!$A$2:C4014,3,FALSE),"0")</f>
        <v>0</v>
      </c>
      <c r="D16" s="24" t="str">
        <f>IFERROR(VLOOKUP(A16,'BANCO DE DADOS'!$A$2:D4014,4,FALSE),"0")</f>
        <v>0</v>
      </c>
      <c r="E16" s="1" t="str">
        <f>IFERROR(VLOOKUP(A16,'BANCO DE DADOS'!$1:$1048576,5,FALSE),"0")</f>
        <v>0</v>
      </c>
      <c r="F16" s="25" t="str">
        <f t="shared" si="0"/>
        <v>0</v>
      </c>
    </row>
    <row r="17" spans="1:6" x14ac:dyDescent="0.25">
      <c r="A17" s="1" t="s">
        <v>492</v>
      </c>
      <c r="B17" s="1" t="str">
        <f>IFERROR(VLOOKUP(A17,'BANCO DE DADOS'!$1:$1048576,2,FALSE),"0")</f>
        <v>BATER TRAVET NO PUNHO 2x Código: BT 107</v>
      </c>
      <c r="C17" s="23">
        <f>IFERROR(VLOOKUP(A17,'BANCO DE DADOS'!$A$2:C4015,3,FALSE),"0")</f>
        <v>0.1888</v>
      </c>
      <c r="D17" s="24">
        <f>IFERROR(VLOOKUP(A17,'BANCO DE DADOS'!$A$2:D4015,4,FALSE),"0")</f>
        <v>0.1888</v>
      </c>
      <c r="E17" s="1" t="str">
        <f>IFERROR(VLOOKUP(A17,'BANCO DE DADOS'!$1:$1048576,5,FALSE),"0")</f>
        <v>BATER TRAVET NO PUNHO 2x Código: BT 107</v>
      </c>
      <c r="F17" s="25">
        <f t="shared" si="0"/>
        <v>0.1888</v>
      </c>
    </row>
    <row r="18" spans="1:6" x14ac:dyDescent="0.25">
      <c r="A18" s="1" t="s">
        <v>356</v>
      </c>
      <c r="B18" s="1" t="str">
        <f>IFERROR(VLOOKUP(A18,'BANCO DE DADOS'!$1:$1048576,2,FALSE),"0")</f>
        <v>PREGAR PUNHO 39 CM 4OL 514</v>
      </c>
      <c r="C18" s="23">
        <f>IFERROR(VLOOKUP(A18,'BANCO DE DADOS'!$A$2:C4016,3,FALSE),"0")</f>
        <v>0.74009999999999998</v>
      </c>
      <c r="D18" s="24">
        <f>IFERROR(VLOOKUP(A18,'BANCO DE DADOS'!$A$2:D4016,4,FALSE),"0")</f>
        <v>0.74009999999999998</v>
      </c>
      <c r="E18" s="1" t="str">
        <f>IFERROR(VLOOKUP(A18,'BANCO DE DADOS'!$1:$1048576,5,FALSE),"0")</f>
        <v>PREGAR PUNHO 39 CM 4OL 514</v>
      </c>
      <c r="F18" s="25">
        <f t="shared" si="0"/>
        <v>0.74009999999999998</v>
      </c>
    </row>
    <row r="19" spans="1:6" x14ac:dyDescent="0.25">
      <c r="A19" s="1" t="s">
        <v>262</v>
      </c>
      <c r="B19" s="1" t="str">
        <f>IFERROR(VLOOKUP(A19,'BANCO DE DADOS'!$1:$1048576,2,FALSE),"0")</f>
        <v>GABARITAR COBRE GOLA -MANUAL</v>
      </c>
      <c r="C19" s="23">
        <f>IFERROR(VLOOKUP(A19,'BANCO DE DADOS'!$A$2:C4017,3,FALSE),"0")</f>
        <v>0.1193</v>
      </c>
      <c r="D19" s="24">
        <f>IFERROR(VLOOKUP(A19,'BANCO DE DADOS'!$A$2:D4017,4,FALSE),"0")</f>
        <v>0.1193</v>
      </c>
      <c r="E19" s="1" t="str">
        <f>IFERROR(VLOOKUP(A19,'BANCO DE DADOS'!$1:$1048576,5,FALSE),"0")</f>
        <v>GABARITAR COBRE GOLA -MANUAL</v>
      </c>
      <c r="F19" s="25">
        <f t="shared" si="0"/>
        <v>0.1193</v>
      </c>
    </row>
    <row r="20" spans="1:6" x14ac:dyDescent="0.25">
      <c r="A20" s="1" t="s">
        <v>513</v>
      </c>
      <c r="B20" s="1" t="str">
        <f>IFERROR(VLOOKUP(A20,'BANCO DE DADOS'!$1:$1048576,2,FALSE),"0")</f>
        <v>UNIR COBRE GOLA 22 CM</v>
      </c>
      <c r="C20" s="23">
        <f>IFERROR(VLOOKUP(A20,'BANCO DE DADOS'!$A$2:C4018,3,FALSE),"0")</f>
        <v>0.18290000000000001</v>
      </c>
      <c r="D20" s="24">
        <f>IFERROR(VLOOKUP(A20,'BANCO DE DADOS'!$A$2:D4018,4,FALSE),"0")</f>
        <v>0.18290000000000001</v>
      </c>
      <c r="E20" s="1" t="str">
        <f>IFERROR(VLOOKUP(A20,'BANCO DE DADOS'!$1:$1048576,5,FALSE),"0")</f>
        <v>UNIR COBRE GOLA 22 CM</v>
      </c>
      <c r="F20" s="25">
        <f t="shared" si="0"/>
        <v>0.18290000000000001</v>
      </c>
    </row>
    <row r="21" spans="1:6" x14ac:dyDescent="0.25">
      <c r="A21" s="1" t="s">
        <v>255</v>
      </c>
      <c r="B21" s="1" t="str">
        <f>IFERROR(VLOOKUP(A21,'BANCO DE DADOS'!$1:$1048576,2,FALSE),"0")</f>
        <v>GABARITAR ETIQUETA DO CENTRO DO DECOTE - MANUAL</v>
      </c>
      <c r="C21" s="23">
        <f>IFERROR(VLOOKUP(A21,'BANCO DE DADOS'!$A$2:C4019,3,FALSE),"0")</f>
        <v>9.5500000000000002E-2</v>
      </c>
      <c r="D21" s="24">
        <f>IFERROR(VLOOKUP(A21,'BANCO DE DADOS'!$A$2:D4019,4,FALSE),"0")</f>
        <v>9.5500000000000002E-2</v>
      </c>
      <c r="E21" s="1" t="str">
        <f>IFERROR(VLOOKUP(A21,'BANCO DE DADOS'!$1:$1048576,5,FALSE),"0")</f>
        <v>GABARITAR ETIQUETA DO CENTRO DO DECOTE - MANUAL</v>
      </c>
      <c r="F21" s="25">
        <f t="shared" si="0"/>
        <v>9.5500000000000002E-2</v>
      </c>
    </row>
    <row r="22" spans="1:6" x14ac:dyDescent="0.25">
      <c r="A22" s="1" t="s">
        <v>423</v>
      </c>
      <c r="B22" s="1" t="str">
        <f>IFERROR(VLOOKUP(A22,'BANCO DE DADOS'!$1:$1048576,2,FALSE),"0")</f>
        <v>REBATER COBRE GOLA 22 CM</v>
      </c>
      <c r="C22" s="23">
        <f>IFERROR(VLOOKUP(A22,'BANCO DE DADOS'!$A$2:C4020,3,FALSE),"0")</f>
        <v>0.36330000000000001</v>
      </c>
      <c r="D22" s="24">
        <f>IFERROR(VLOOKUP(A22,'BANCO DE DADOS'!$A$2:D4020,4,FALSE),"0")</f>
        <v>0.36330000000000001</v>
      </c>
      <c r="E22" s="1" t="str">
        <f>IFERROR(VLOOKUP(A22,'BANCO DE DADOS'!$1:$1048576,5,FALSE),"0")</f>
        <v>REBATER COBRE GOLA 22 CM</v>
      </c>
      <c r="F22" s="25">
        <f t="shared" si="0"/>
        <v>0.36330000000000001</v>
      </c>
    </row>
    <row r="23" spans="1:6" x14ac:dyDescent="0.25">
      <c r="A23" s="1" t="s">
        <v>56</v>
      </c>
      <c r="B23" s="1" t="str">
        <f>IFERROR(VLOOKUP(A23,'BANCO DE DADOS'!$1:$1048576,2,FALSE),"0")</f>
        <v>BAINHA DO CORPO 120 CM</v>
      </c>
      <c r="C23" s="23">
        <f>IFERROR(VLOOKUP(A23,'BANCO DE DADOS'!$A$2:C4021,3,FALSE),"0")</f>
        <v>0.55100000000000005</v>
      </c>
      <c r="D23" s="24">
        <f>IFERROR(VLOOKUP(A23,'BANCO DE DADOS'!$A$2:D4021,4,FALSE),"0")</f>
        <v>0.55100000000000005</v>
      </c>
      <c r="E23" s="1" t="str">
        <f>IFERROR(VLOOKUP(A23,'BANCO DE DADOS'!$1:$1048576,5,FALSE),"0")</f>
        <v>BAINHA DO CORPO 120 CM</v>
      </c>
      <c r="F23" s="25">
        <f t="shared" si="0"/>
        <v>0.55100000000000005</v>
      </c>
    </row>
    <row r="24" spans="1:6" x14ac:dyDescent="0.25">
      <c r="A24" s="1" t="s">
        <v>392</v>
      </c>
      <c r="B24" s="1" t="str">
        <f>IFERROR(VLOOKUP(A24,'BANCO DE DADOS'!$1:$1048576,2,FALSE),"0")</f>
        <v>BATER TRAVET 1* BT 107</v>
      </c>
      <c r="C24" s="23">
        <f>IFERROR(VLOOKUP(A24,'BANCO DE DADOS'!$A$2:C4022,3,FALSE),"0")</f>
        <v>0.30780000000000002</v>
      </c>
      <c r="D24" s="24">
        <f>IFERROR(VLOOKUP(A24,'BANCO DE DADOS'!$A$2:D4022,4,FALSE),"0")</f>
        <v>0.30780000000000002</v>
      </c>
      <c r="E24" s="1" t="str">
        <f>IFERROR(VLOOKUP(A24,'BANCO DE DADOS'!$1:$1048576,5,FALSE),"0")</f>
        <v>BATER TRAVET 1* BT 107</v>
      </c>
      <c r="F24" s="25">
        <f t="shared" si="0"/>
        <v>0.30780000000000002</v>
      </c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4"/>
      <c r="D28" s="8"/>
      <c r="E28" s="1"/>
      <c r="F28" s="5"/>
    </row>
    <row r="29" spans="1:6" x14ac:dyDescent="0.25">
      <c r="A29" s="1"/>
      <c r="B29" s="1"/>
      <c r="C29" s="4"/>
      <c r="D29" s="8"/>
      <c r="E29" s="1"/>
      <c r="F29" s="5"/>
    </row>
    <row r="30" spans="1:6" x14ac:dyDescent="0.25">
      <c r="A30" s="1"/>
      <c r="B30" s="1"/>
      <c r="C30" s="4">
        <f>SUM(C2:C29)</f>
        <v>5.4856000000000007</v>
      </c>
      <c r="D30" s="24">
        <f>SUM(D2:D29)</f>
        <v>5.4856000000000007</v>
      </c>
      <c r="E30" s="1"/>
      <c r="F30" s="25">
        <f>SUM(F2:F24)</f>
        <v>5.4856000000000007</v>
      </c>
    </row>
    <row r="31" spans="1:6" x14ac:dyDescent="0.25">
      <c r="D31" s="9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F1E4-790F-4CA1-B74D-1DEC668BB72E}">
  <dimension ref="A1:F34"/>
  <sheetViews>
    <sheetView showGridLines="0" zoomScale="80" zoomScaleNormal="80" workbookViewId="0">
      <selection activeCell="A3" sqref="A3"/>
    </sheetView>
  </sheetViews>
  <sheetFormatPr defaultRowHeight="15" x14ac:dyDescent="0.25"/>
  <cols>
    <col min="1" max="1" width="18.140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14</v>
      </c>
      <c r="B2" s="1" t="str">
        <f>IFERROR(VLOOKUP(A2,'BANCO DE DADOS'!$1:$1048576,2,FALSE),"0")</f>
        <v>FECHAR LATERAL REGATA -81 CM</v>
      </c>
      <c r="C2" s="23">
        <f>IFERROR(VLOOKUP(A2,'BANCO DE DADOS'!$A$2:C4000,3,FALSE),"0")</f>
        <v>0.52939999999999998</v>
      </c>
      <c r="D2" s="24">
        <f>IFERROR(VLOOKUP(A2,'BANCO DE DADOS'!$A$2:D4000,4,FALSE),"0")</f>
        <v>0.52939999999999998</v>
      </c>
      <c r="E2" s="1" t="str">
        <f>IFERROR(VLOOKUP(A2,'BANCO DE DADOS'!$1:$1048576,5,FALSE),"0")</f>
        <v>FECHAR LATERAL REGATA -81 CM</v>
      </c>
      <c r="F2" s="25">
        <f>D2</f>
        <v>0.52939999999999998</v>
      </c>
    </row>
    <row r="3" spans="1:6" x14ac:dyDescent="0.25">
      <c r="A3" s="10" t="s">
        <v>378</v>
      </c>
      <c r="B3" s="1" t="str">
        <f>IFERROR(VLOOKUP(A3,'BANCO DE DADOS'!$1:$1048576,2,FALSE),"0")</f>
        <v>PASSAR GALÃO 3 LISTRAS NO RECORTE DO OMBRO 15 CM</v>
      </c>
      <c r="C3" s="23">
        <f>IFERROR(VLOOKUP(A3,'BANCO DE DADOS'!$A$2:C4001,3,FALSE),"0")</f>
        <v>0.27360000000000001</v>
      </c>
      <c r="D3" s="24">
        <f>IFERROR(VLOOKUP(A3,'BANCO DE DADOS'!$A$2:D4001,4,FALSE),"0")</f>
        <v>0.27360000000000001</v>
      </c>
      <c r="E3" s="1" t="str">
        <f>IFERROR(VLOOKUP(A3,'BANCO DE DADOS'!$1:$1048576,5,FALSE),"0")</f>
        <v>PASSAR GALÃO 3 LISTRAS NO RECORTE DO OMBRO 15 CM</v>
      </c>
      <c r="F3" s="25">
        <f t="shared" ref="F3:F30" si="0">D3</f>
        <v>0.27360000000000001</v>
      </c>
    </row>
    <row r="4" spans="1:6" x14ac:dyDescent="0.25">
      <c r="A4" s="1" t="s">
        <v>477</v>
      </c>
      <c r="B4" s="1" t="str">
        <f>IFERROR(VLOOKUP(A4,'BANCO DE DADOS'!$1:$1048576,2,FALSE),"0")</f>
        <v xml:space="preserve">DESTACAR GALÃO </v>
      </c>
      <c r="C4" s="23">
        <f>IFERROR(VLOOKUP(A4,'BANCO DE DADOS'!$A$2:C4002,3,FALSE),"0")</f>
        <v>0.16039999999999999</v>
      </c>
      <c r="D4" s="24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343</v>
      </c>
      <c r="B5" s="1" t="str">
        <f>IFERROR(VLOOKUP(A5,'BANCO DE DADOS'!$1:$1048576,2,FALSE),"0")</f>
        <v>PREGAR MANGA COSTAS 26 CM 2* Código 4OL 514</v>
      </c>
      <c r="C5" s="23">
        <f>IFERROR(VLOOKUP(A5,'BANCO DE DADOS'!$A$2:C4003,3,FALSE),"0")</f>
        <v>0.48249999999999998</v>
      </c>
      <c r="D5" s="24">
        <f>IFERROR(VLOOKUP(A5,'BANCO DE DADOS'!$A$2:D4003,4,FALSE),"0")</f>
        <v>0.48249999999999998</v>
      </c>
      <c r="E5" s="1" t="str">
        <f>IFERROR(VLOOKUP(A5,'BANCO DE DADOS'!$1:$1048576,5,FALSE),"0")</f>
        <v>PREGAR MANGA COSTAS 26 CM 2* Código 4OL 514</v>
      </c>
      <c r="F5" s="25">
        <f t="shared" si="0"/>
        <v>0.48249999999999998</v>
      </c>
    </row>
    <row r="6" spans="1:6" x14ac:dyDescent="0.25">
      <c r="A6" s="1" t="s">
        <v>574</v>
      </c>
      <c r="B6" s="1" t="str">
        <f>IFERROR(VLOOKUP(A6,'BANCO DE DADOS'!$1:$1048576,2,FALSE),"0")</f>
        <v>0</v>
      </c>
      <c r="C6" s="23" t="str">
        <f>IFERROR(VLOOKUP(A6,'BANCO DE DADOS'!$A$2:C4004,3,FALSE),"0")</f>
        <v>0</v>
      </c>
      <c r="D6" s="24" t="str">
        <f>IFERROR(VLOOKUP(A6,'BANCO DE DADOS'!$A$2:D4004,4,FALSE),"0")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" t="s">
        <v>575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281</v>
      </c>
      <c r="B8" s="1" t="str">
        <f>IFERROR(VLOOKUP(A8,'BANCO DE DADOS'!$1:$1048576,2,FALSE),"0")</f>
        <v xml:space="preserve">MONTAR GOLA QUADRADA </v>
      </c>
      <c r="C8" s="23">
        <f>IFERROR(VLOOKUP(A8,'BANCO DE DADOS'!$A$2:C4006,3,FALSE),"0")</f>
        <v>0.36980000000000002</v>
      </c>
      <c r="D8" s="24">
        <f>IFERROR(VLOOKUP(A8,'BANCO DE DADOS'!$A$2:D4006,4,FALSE),"0")</f>
        <v>0.36980000000000002</v>
      </c>
      <c r="E8" s="1" t="str">
        <f>IFERROR(VLOOKUP(A8,'BANCO DE DADOS'!$1:$1048576,5,FALSE),"0")</f>
        <v xml:space="preserve">MONTAR GOLA QUADRADA </v>
      </c>
      <c r="F8" s="25">
        <f t="shared" si="0"/>
        <v>0.36980000000000002</v>
      </c>
    </row>
    <row r="9" spans="1:6" x14ac:dyDescent="0.25">
      <c r="A9" s="1" t="s">
        <v>177</v>
      </c>
      <c r="B9" s="1" t="str">
        <f>IFERROR(VLOOKUP(A9,'BANCO DE DADOS'!$1:$1048576,2,FALSE),"0")</f>
        <v>FIXAR GOLA FRENTE QUADRADA 18CM</v>
      </c>
      <c r="C9" s="23">
        <f>IFERROR(VLOOKUP(A9,'BANCO DE DADOS'!$A$2:C4007,3,FALSE),"0")</f>
        <v>0.41249999999999998</v>
      </c>
      <c r="D9" s="24">
        <f>IFERROR(VLOOKUP(A9,'BANCO DE DADOS'!$A$2:D4007,4,FALSE),"0")</f>
        <v>0.41249999999999998</v>
      </c>
      <c r="E9" s="1" t="str">
        <f>IFERROR(VLOOKUP(A9,'BANCO DE DADOS'!$1:$1048576,5,FALSE),"0")</f>
        <v>FIXAR GOLA FRENTE QUADRADA 18CM</v>
      </c>
      <c r="F9" s="25">
        <f t="shared" si="0"/>
        <v>0.41249999999999998</v>
      </c>
    </row>
    <row r="10" spans="1:6" x14ac:dyDescent="0.25">
      <c r="A10" s="1" t="s">
        <v>338</v>
      </c>
      <c r="B10" s="1" t="str">
        <f>IFERROR(VLOOKUP(A10,'BANCO DE DADOS'!$1:$1048576,2,FALSE),"0")</f>
        <v xml:space="preserve">PREGAR GOLA EM V 50 CM </v>
      </c>
      <c r="C10" s="23">
        <f>IFERROR(VLOOKUP(A10,'BANCO DE DADOS'!$A$2:C4008,3,FALSE),"0")</f>
        <v>0.4541</v>
      </c>
      <c r="D10" s="24">
        <f>IFERROR(VLOOKUP(A10,'BANCO DE DADOS'!$A$2:D4008,4,FALSE),"0")</f>
        <v>0.4541</v>
      </c>
      <c r="E10" s="1" t="str">
        <f>IFERROR(VLOOKUP(A10,'BANCO DE DADOS'!$1:$1048576,5,FALSE),"0")</f>
        <v xml:space="preserve">PREGAR GOLA EM V 50 CM </v>
      </c>
      <c r="F10" s="25">
        <f t="shared" si="0"/>
        <v>0.4541</v>
      </c>
    </row>
    <row r="11" spans="1:6" x14ac:dyDescent="0.25">
      <c r="A11" s="1" t="s">
        <v>576</v>
      </c>
      <c r="B11" s="1" t="str">
        <f>IFERROR(VLOOKUP(A11,'BANCO DE DADOS'!$1:$1048576,2,FALSE),"0")</f>
        <v>0</v>
      </c>
      <c r="C11" s="23" t="str">
        <f>IFERROR(VLOOKUP(A11,'BANCO DE DADOS'!$A$2:C4009,3,FALSE),"0")</f>
        <v>0</v>
      </c>
      <c r="D11" s="24" t="str">
        <f>IFERROR(VLOOKUP(A11,'BANCO DE DADOS'!$A$2:D4009,4,FALSE),"0")</f>
        <v>0</v>
      </c>
      <c r="E11" s="1" t="str">
        <f>IFERROR(VLOOKUP(A11,'BANCO DE DADOS'!$1:$1048576,5,FALSE),"0")</f>
        <v>0</v>
      </c>
      <c r="F11" s="25" t="str">
        <f t="shared" si="0"/>
        <v>0</v>
      </c>
    </row>
    <row r="12" spans="1:6" x14ac:dyDescent="0.25">
      <c r="A12" s="1" t="s">
        <v>577</v>
      </c>
      <c r="B12" s="1" t="str">
        <f>IFERROR(VLOOKUP(A12,'BANCO DE DADOS'!$1:$1048576,2,FALSE),"0")</f>
        <v>0</v>
      </c>
      <c r="C12" s="23" t="str">
        <f>IFERROR(VLOOKUP(A12,'BANCO DE DADOS'!$A$2:C4010,3,FALSE),"0")</f>
        <v>0</v>
      </c>
      <c r="D12" s="24" t="str">
        <f>IFERROR(VLOOKUP(A12,'BANCO DE DADOS'!$A$2:D4010,4,FALSE),"0")</f>
        <v>0</v>
      </c>
      <c r="E12" s="1" t="str">
        <f>IFERROR(VLOOKUP(A12,'BANCO DE DADOS'!$1:$1048576,5,FALSE),"0")</f>
        <v>0</v>
      </c>
      <c r="F12" s="25" t="str">
        <f t="shared" si="0"/>
        <v>0</v>
      </c>
    </row>
    <row r="13" spans="1:6" x14ac:dyDescent="0.25">
      <c r="A13" s="1" t="s">
        <v>121</v>
      </c>
      <c r="B13" s="1" t="str">
        <f>IFERROR(VLOOKUP(A13,'BANCO DE DADOS'!$1:$1048576,2,FALSE),"0")</f>
        <v>GABARITAR PUNHO LASER</v>
      </c>
      <c r="C13" s="23">
        <f>IFERROR(VLOOKUP(A13,'BANCO DE DADOS'!$A$2:C4011,3,FALSE),"0")</f>
        <v>0.25459999999999999</v>
      </c>
      <c r="D13" s="24">
        <f>IFERROR(VLOOKUP(A13,'BANCO DE DADOS'!$A$2:D4011,4,FALSE),"0")</f>
        <v>0.25459999999999999</v>
      </c>
      <c r="E13" s="1" t="str">
        <f>IFERROR(VLOOKUP(A13,'BANCO DE DADOS'!$1:$1048576,5,FALSE),"0")</f>
        <v>GABARITAR PUNHO LASER</v>
      </c>
      <c r="F13" s="25">
        <f t="shared" si="0"/>
        <v>0.25459999999999999</v>
      </c>
    </row>
    <row r="14" spans="1:6" x14ac:dyDescent="0.25">
      <c r="A14" s="1" t="s">
        <v>578</v>
      </c>
      <c r="B14" s="1" t="str">
        <f>IFERROR(VLOOKUP(A14,'BANCO DE DADOS'!$1:$1048576,2,FALSE),"0")</f>
        <v>0</v>
      </c>
      <c r="C14" s="23" t="str">
        <f>IFERROR(VLOOKUP(A14,'BANCO DE DADOS'!$A$2:C4012,3,FALSE),"0")</f>
        <v>0</v>
      </c>
      <c r="D14" s="24" t="str">
        <f>IFERROR(VLOOKUP(A14,'BANCO DE DADOS'!$A$2:D4012,4,FALSE),"0")</f>
        <v>0</v>
      </c>
      <c r="E14" s="1" t="str">
        <f>IFERROR(VLOOKUP(A14,'BANCO DE DADOS'!$1:$1048576,5,FALSE),"0")</f>
        <v>0</v>
      </c>
      <c r="F14" s="25" t="str">
        <f t="shared" si="0"/>
        <v>0</v>
      </c>
    </row>
    <row r="15" spans="1:6" x14ac:dyDescent="0.25">
      <c r="A15" s="1" t="s">
        <v>579</v>
      </c>
      <c r="B15" s="1" t="str">
        <f>IFERROR(VLOOKUP(A15,'BANCO DE DADOS'!$1:$1048576,2,FALSE),"0")</f>
        <v>0</v>
      </c>
      <c r="C15" s="23" t="str">
        <f>IFERROR(VLOOKUP(A15,'BANCO DE DADOS'!$A$2:C4013,3,FALSE),"0")</f>
        <v>0</v>
      </c>
      <c r="D15" s="24" t="str">
        <f>IFERROR(VLOOKUP(A15,'BANCO DE DADOS'!$A$2:D4013,4,FALSE),"0")</f>
        <v>0</v>
      </c>
      <c r="E15" s="1" t="str">
        <f>IFERROR(VLOOKUP(A15,'BANCO DE DADOS'!$1:$1048576,5,FALSE),"0")</f>
        <v>0</v>
      </c>
      <c r="F15" s="25" t="str">
        <f t="shared" si="0"/>
        <v>0</v>
      </c>
    </row>
    <row r="16" spans="1:6" x14ac:dyDescent="0.25">
      <c r="A16" s="1" t="s">
        <v>580</v>
      </c>
      <c r="B16" s="1" t="str">
        <f>IFERROR(VLOOKUP(A16,'BANCO DE DADOS'!$1:$1048576,2,FALSE),"0")</f>
        <v>0</v>
      </c>
      <c r="C16" s="23" t="str">
        <f>IFERROR(VLOOKUP(A16,'BANCO DE DADOS'!$A$2:C4014,3,FALSE),"0")</f>
        <v>0</v>
      </c>
      <c r="D16" s="24" t="str">
        <f>IFERROR(VLOOKUP(A16,'BANCO DE DADOS'!$A$2:D4014,4,FALSE),"0")</f>
        <v>0</v>
      </c>
      <c r="E16" s="1" t="str">
        <f>IFERROR(VLOOKUP(A16,'BANCO DE DADOS'!$1:$1048576,5,FALSE),"0")</f>
        <v>0</v>
      </c>
      <c r="F16" s="25" t="str">
        <f t="shared" si="0"/>
        <v>0</v>
      </c>
    </row>
    <row r="17" spans="1:6" x14ac:dyDescent="0.25">
      <c r="A17" s="1" t="s">
        <v>492</v>
      </c>
      <c r="B17" s="1" t="str">
        <f>IFERROR(VLOOKUP(A17,'BANCO DE DADOS'!$1:$1048576,2,FALSE),"0")</f>
        <v>BATER TRAVET NO PUNHO 2x Código: BT 107</v>
      </c>
      <c r="C17" s="23">
        <f>IFERROR(VLOOKUP(A17,'BANCO DE DADOS'!$A$2:C4015,3,FALSE),"0")</f>
        <v>0.1888</v>
      </c>
      <c r="D17" s="24">
        <f>IFERROR(VLOOKUP(A17,'BANCO DE DADOS'!$A$2:D4015,4,FALSE),"0")</f>
        <v>0.1888</v>
      </c>
      <c r="E17" s="1" t="str">
        <f>IFERROR(VLOOKUP(A17,'BANCO DE DADOS'!$1:$1048576,5,FALSE),"0")</f>
        <v>BATER TRAVET NO PUNHO 2x Código: BT 107</v>
      </c>
      <c r="F17" s="25">
        <f t="shared" si="0"/>
        <v>0.1888</v>
      </c>
    </row>
    <row r="18" spans="1:6" x14ac:dyDescent="0.25">
      <c r="A18" s="1" t="s">
        <v>469</v>
      </c>
      <c r="B18" s="1" t="str">
        <f>IFERROR(VLOOKUP(A18,'BANCO DE DADOS'!$1:$1048576,2,FALSE),"0")</f>
        <v>FECHAR OMBRO -16 CM</v>
      </c>
      <c r="C18" s="23">
        <f>IFERROR(VLOOKUP(A18,'BANCO DE DADOS'!$A$2:C4016,3,FALSE),"0")</f>
        <v>0.36549999999999999</v>
      </c>
      <c r="D18" s="24">
        <f>IFERROR(VLOOKUP(A18,'BANCO DE DADOS'!$A$2:D4016,4,FALSE),"0")</f>
        <v>0.36549999999999999</v>
      </c>
      <c r="E18" s="1" t="str">
        <f>IFERROR(VLOOKUP(A18,'BANCO DE DADOS'!$1:$1048576,5,FALSE),"0")</f>
        <v>FECHAR OMBRO -16 CM</v>
      </c>
      <c r="F18" s="25">
        <f t="shared" si="0"/>
        <v>0.36549999999999999</v>
      </c>
    </row>
    <row r="19" spans="1:6" x14ac:dyDescent="0.25">
      <c r="A19" s="1" t="s">
        <v>262</v>
      </c>
      <c r="B19" s="1" t="str">
        <f>IFERROR(VLOOKUP(A19,'BANCO DE DADOS'!$1:$1048576,2,FALSE),"0")</f>
        <v>GABARITAR COBRE GOLA -MANUAL</v>
      </c>
      <c r="C19" s="23">
        <f>IFERROR(VLOOKUP(A19,'BANCO DE DADOS'!$A$2:C4017,3,FALSE),"0")</f>
        <v>0.1193</v>
      </c>
      <c r="D19" s="24">
        <f>IFERROR(VLOOKUP(A19,'BANCO DE DADOS'!$A$2:D4017,4,FALSE),"0")</f>
        <v>0.1193</v>
      </c>
      <c r="E19" s="1" t="str">
        <f>IFERROR(VLOOKUP(A19,'BANCO DE DADOS'!$1:$1048576,5,FALSE),"0")</f>
        <v>GABARITAR COBRE GOLA -MANUAL</v>
      </c>
      <c r="F19" s="25">
        <f t="shared" si="0"/>
        <v>0.1193</v>
      </c>
    </row>
    <row r="20" spans="1:6" x14ac:dyDescent="0.25">
      <c r="A20" s="1" t="s">
        <v>513</v>
      </c>
      <c r="B20" s="1" t="str">
        <f>IFERROR(VLOOKUP(A20,'BANCO DE DADOS'!$1:$1048576,2,FALSE),"0")</f>
        <v>UNIR COBRE GOLA 22 CM</v>
      </c>
      <c r="C20" s="23">
        <f>IFERROR(VLOOKUP(A20,'BANCO DE DADOS'!$A$2:C4018,3,FALSE),"0")</f>
        <v>0.18290000000000001</v>
      </c>
      <c r="D20" s="24">
        <f>IFERROR(VLOOKUP(A20,'BANCO DE DADOS'!$A$2:D4018,4,FALSE),"0")</f>
        <v>0.18290000000000001</v>
      </c>
      <c r="E20" s="1" t="str">
        <f>IFERROR(VLOOKUP(A20,'BANCO DE DADOS'!$1:$1048576,5,FALSE),"0")</f>
        <v>UNIR COBRE GOLA 22 CM</v>
      </c>
      <c r="F20" s="25">
        <f t="shared" si="0"/>
        <v>0.18290000000000001</v>
      </c>
    </row>
    <row r="21" spans="1:6" x14ac:dyDescent="0.25">
      <c r="A21" s="1" t="s">
        <v>582</v>
      </c>
      <c r="B21" s="1" t="str">
        <f>IFERROR(VLOOKUP(A21,'BANCO DE DADOS'!$1:$1048576,2,FALSE),"0")</f>
        <v>0</v>
      </c>
      <c r="C21" s="23" t="str">
        <f>IFERROR(VLOOKUP(A21,'BANCO DE DADOS'!$A$2:C4019,3,FALSE),"0")</f>
        <v>0</v>
      </c>
      <c r="D21" s="24" t="str">
        <f>IFERROR(VLOOKUP(A21,'BANCO DE DADOS'!$A$2:D4019,4,FALSE),"0")</f>
        <v>0</v>
      </c>
      <c r="E21" s="1" t="str">
        <f>IFERROR(VLOOKUP(A21,'BANCO DE DADOS'!$1:$1048576,5,FALSE),"0")</f>
        <v>0</v>
      </c>
      <c r="F21" s="25" t="str">
        <f t="shared" si="0"/>
        <v>0</v>
      </c>
    </row>
    <row r="22" spans="1:6" x14ac:dyDescent="0.25">
      <c r="A22" s="1" t="s">
        <v>423</v>
      </c>
      <c r="B22" s="1" t="str">
        <f>IFERROR(VLOOKUP(A22,'BANCO DE DADOS'!$1:$1048576,2,FALSE),"0")</f>
        <v>REBATER COBRE GOLA 22 CM</v>
      </c>
      <c r="C22" s="23">
        <f>IFERROR(VLOOKUP(A22,'BANCO DE DADOS'!$A$2:C4020,3,FALSE),"0")</f>
        <v>0.36330000000000001</v>
      </c>
      <c r="D22" s="24">
        <f>IFERROR(VLOOKUP(A22,'BANCO DE DADOS'!$A$2:D4020,4,FALSE),"0")</f>
        <v>0.36330000000000001</v>
      </c>
      <c r="E22" s="1" t="str">
        <f>IFERROR(VLOOKUP(A22,'BANCO DE DADOS'!$1:$1048576,5,FALSE),"0")</f>
        <v>REBATER COBRE GOLA 22 CM</v>
      </c>
      <c r="F22" s="25">
        <f t="shared" si="0"/>
        <v>0.36330000000000001</v>
      </c>
    </row>
    <row r="23" spans="1:6" x14ac:dyDescent="0.25">
      <c r="A23" s="1" t="s">
        <v>60</v>
      </c>
      <c r="B23" s="1" t="str">
        <f>IFERROR(VLOOKUP(A23,'BANCO DE DADOS'!$1:$1048576,2,FALSE),"0")</f>
        <v>BAINHA DO CORPO COMADICIONAL FRENTE E COSTAS 126 CM 2CO 406</v>
      </c>
      <c r="C23" s="23">
        <f>IFERROR(VLOOKUP(A23,'BANCO DE DADOS'!$A$2:C4021,3,FALSE),"0")</f>
        <v>0.91739999999999999</v>
      </c>
      <c r="D23" s="24">
        <f>IFERROR(VLOOKUP(A23,'BANCO DE DADOS'!$A$2:D4021,4,FALSE),"0")</f>
        <v>0.91739999999999999</v>
      </c>
      <c r="E23" s="1" t="str">
        <f>IFERROR(VLOOKUP(A23,'BANCO DE DADOS'!$1:$1048576,5,FALSE),"0")</f>
        <v>BAINHA DO CORPO COMADICIONAL FRENTE E COSTAS 126 CM 2CO 406</v>
      </c>
      <c r="F23" s="25">
        <f t="shared" si="0"/>
        <v>0.91739999999999999</v>
      </c>
    </row>
    <row r="24" spans="1:6" x14ac:dyDescent="0.25">
      <c r="A24" s="1" t="s">
        <v>392</v>
      </c>
      <c r="B24" s="1" t="str">
        <f>IFERROR(VLOOKUP(A24,'BANCO DE DADOS'!$1:$1048576,2,FALSE),"0")</f>
        <v>BATER TRAVET 1* BT 107</v>
      </c>
      <c r="C24" s="23">
        <f>IFERROR(VLOOKUP(A24,'BANCO DE DADOS'!$A$2:C4022,3,FALSE),"0")</f>
        <v>0.30780000000000002</v>
      </c>
      <c r="D24" s="24">
        <f>IFERROR(VLOOKUP(A24,'BANCO DE DADOS'!$A$2:D4022,4,FALSE),"0")</f>
        <v>0.30780000000000002</v>
      </c>
      <c r="E24" s="1" t="str">
        <f>IFERROR(VLOOKUP(A24,'BANCO DE DADOS'!$1:$1048576,5,FALSE),"0")</f>
        <v>BATER TRAVET 1* BT 107</v>
      </c>
      <c r="F24" s="25">
        <f t="shared" si="0"/>
        <v>0.30780000000000002</v>
      </c>
    </row>
    <row r="25" spans="1:6" x14ac:dyDescent="0.25">
      <c r="A25" s="1"/>
      <c r="B25" s="1" t="str">
        <f>IFERROR(VLOOKUP(A25,'BANCO DE DADOS'!$1:$1048576,2,FALSE),"0")</f>
        <v>0</v>
      </c>
      <c r="C25" s="23" t="str">
        <f>IFERROR(VLOOKUP(A25,'BANCO DE DADOS'!$A$2:C4023,3,FALSE),"0")</f>
        <v>0</v>
      </c>
      <c r="D25" s="24" t="str">
        <f>IFERROR(VLOOKUP(A25,'BANCO DE DADOS'!$A$2:D4023,4,FALSE),"0")</f>
        <v>0</v>
      </c>
      <c r="E25" s="1" t="str">
        <f>IFERROR(VLOOKUP(A25,'BANCO DE DADOS'!$1:$1048576,5,FALSE),"0")</f>
        <v>0</v>
      </c>
      <c r="F25" s="25" t="str">
        <f t="shared" si="0"/>
        <v>0</v>
      </c>
    </row>
    <row r="26" spans="1:6" x14ac:dyDescent="0.25">
      <c r="A26" s="1"/>
      <c r="B26" s="1" t="str">
        <f>IFERROR(VLOOKUP(A26,'BANCO DE DADOS'!$1:$1048576,2,FALSE),"0")</f>
        <v>0</v>
      </c>
      <c r="C26" s="23" t="str">
        <f>IFERROR(VLOOKUP(A26,'BANCO DE DADOS'!$A$2:C4024,3,FALSE),"0")</f>
        <v>0</v>
      </c>
      <c r="D26" s="24" t="str">
        <f>IFERROR(VLOOKUP(A26,'BANCO DE DADOS'!$A$2:D4024,4,FALSE),"0")</f>
        <v>0</v>
      </c>
      <c r="E26" s="1" t="str">
        <f>IFERROR(VLOOKUP(A26,'BANCO DE DADOS'!$1:$1048576,5,FALSE),"0")</f>
        <v>0</v>
      </c>
      <c r="F26" s="25" t="str">
        <f t="shared" si="0"/>
        <v>0</v>
      </c>
    </row>
    <row r="27" spans="1:6" x14ac:dyDescent="0.25">
      <c r="A27" s="1"/>
      <c r="B27" s="1" t="str">
        <f>IFERROR(VLOOKUP(A27,'BANCO DE DADOS'!$1:$1048576,2,FALSE),"0")</f>
        <v>0</v>
      </c>
      <c r="C27" s="23" t="str">
        <f>IFERROR(VLOOKUP(A27,'BANCO DE DADOS'!$A$2:C4025,3,FALSE),"0")</f>
        <v>0</v>
      </c>
      <c r="D27" s="24" t="str">
        <f>IFERROR(VLOOKUP(A27,'BANCO DE DADOS'!$A$2:D4025,4,FALSE),"0")</f>
        <v>0</v>
      </c>
      <c r="E27" s="1" t="str">
        <f>IFERROR(VLOOKUP(A27,'BANCO DE DADOS'!$1:$1048576,5,FALSE),"0")</f>
        <v>0</v>
      </c>
      <c r="F27" s="25" t="str">
        <f t="shared" si="0"/>
        <v>0</v>
      </c>
    </row>
    <row r="28" spans="1:6" x14ac:dyDescent="0.25">
      <c r="A28" s="1"/>
      <c r="B28" s="1" t="str">
        <f>IFERROR(VLOOKUP(A28,'BANCO DE DADOS'!$1:$1048576,2,FALSE),"0")</f>
        <v>0</v>
      </c>
      <c r="C28" s="23" t="str">
        <f>IFERROR(VLOOKUP(A28,'BANCO DE DADOS'!$A$2:C4026,3,FALSE),"0")</f>
        <v>0</v>
      </c>
      <c r="D28" s="24" t="str">
        <f>IFERROR(VLOOKUP(A28,'BANCO DE DADOS'!$A$2:D4026,4,FALSE),"0")</f>
        <v>0</v>
      </c>
      <c r="E28" s="1" t="str">
        <f>IFERROR(VLOOKUP(A28,'BANCO DE DADOS'!$1:$1048576,5,FALSE),"0")</f>
        <v>0</v>
      </c>
      <c r="F28" s="25" t="str">
        <f t="shared" si="0"/>
        <v>0</v>
      </c>
    </row>
    <row r="29" spans="1:6" x14ac:dyDescent="0.25">
      <c r="A29" s="1"/>
      <c r="B29" s="1" t="str">
        <f>IFERROR(VLOOKUP(A29,'BANCO DE DADOS'!$1:$1048576,2,FALSE),"0")</f>
        <v>0</v>
      </c>
      <c r="C29" s="23" t="str">
        <f>IFERROR(VLOOKUP(A29,'BANCO DE DADOS'!$A$2:C4027,3,FALSE),"0")</f>
        <v>0</v>
      </c>
      <c r="D29" s="24" t="str">
        <f>IFERROR(VLOOKUP(A29,'BANCO DE DADOS'!$A$2:D4027,4,FALSE),"0")</f>
        <v>0</v>
      </c>
      <c r="E29" s="1" t="str">
        <f>IFERROR(VLOOKUP(A29,'BANCO DE DADOS'!$1:$1048576,5,FALSE),"0")</f>
        <v>0</v>
      </c>
      <c r="F29" s="25" t="str">
        <f t="shared" si="0"/>
        <v>0</v>
      </c>
    </row>
    <row r="30" spans="1:6" x14ac:dyDescent="0.25">
      <c r="A30" s="1"/>
      <c r="B30" s="1" t="str">
        <f>IFERROR(VLOOKUP(A30,'BANCO DE DADOS'!$1:$1048576,2,FALSE),"0")</f>
        <v>0</v>
      </c>
      <c r="C30" s="23" t="str">
        <f>IFERROR(VLOOKUP(A30,'BANCO DE DADOS'!$A$2:C4028,3,FALSE),"0")</f>
        <v>0</v>
      </c>
      <c r="D30" s="24" t="str">
        <f>IFERROR(VLOOKUP(A30,'BANCO DE DADOS'!$A$2:D4028,4,FALSE),"0")</f>
        <v>0</v>
      </c>
      <c r="E30" s="1" t="str">
        <f>IFERROR(VLOOKUP(A30,'BANCO DE DADOS'!$1:$1048576,5,FALSE),"0")</f>
        <v>0</v>
      </c>
      <c r="F30" s="25" t="str">
        <f t="shared" si="0"/>
        <v>0</v>
      </c>
    </row>
    <row r="31" spans="1:6" x14ac:dyDescent="0.25">
      <c r="A31" s="1"/>
      <c r="B31" s="1"/>
      <c r="C31" s="4"/>
      <c r="D31" s="8"/>
      <c r="E31" s="1"/>
      <c r="F31" s="5"/>
    </row>
    <row r="32" spans="1:6" x14ac:dyDescent="0.25">
      <c r="A32" s="1"/>
      <c r="B32" s="1"/>
      <c r="C32" s="4"/>
      <c r="D32" s="8"/>
      <c r="E32" s="1"/>
      <c r="F32" s="5"/>
    </row>
    <row r="33" spans="1:6" x14ac:dyDescent="0.25">
      <c r="A33" s="1"/>
      <c r="B33" s="1"/>
      <c r="C33" s="4">
        <f>SUM(C2:C32)</f>
        <v>5.3818999999999999</v>
      </c>
      <c r="D33" s="24">
        <f>SUM(D2:D32)</f>
        <v>5.3818999999999999</v>
      </c>
      <c r="E33" s="1"/>
      <c r="F33" s="25">
        <f>SUM(F2:F32)</f>
        <v>5.3818999999999999</v>
      </c>
    </row>
    <row r="34" spans="1:6" x14ac:dyDescent="0.25">
      <c r="D3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DACF-C013-4A6D-BEB3-50D3E8DBEFE5}">
  <dimension ref="A1:J24"/>
  <sheetViews>
    <sheetView showGridLines="0" workbookViewId="0">
      <selection activeCell="B2" sqref="B2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118</v>
      </c>
      <c r="B2" s="1" t="str">
        <f>IFERROR(VLOOKUP(A2,'BANCO DE DADOS'!$1:$1048576,2,FALSE),"0")</f>
        <v xml:space="preserve">Destacar Galão </v>
      </c>
      <c r="C2" s="16">
        <f>IFERROR(VLOOKUP(A2,'BANCO DE DADOS'!$A$2:C4000,3,FALSE),"0")</f>
        <v>0.16039999999999999</v>
      </c>
      <c r="D2" s="8">
        <f>IFERROR(VLOOKUP(A2,'BANCO DE DADOS'!$A$2:$D$4000,4,FALSE),"0")</f>
        <v>0.16039999999999999</v>
      </c>
      <c r="E2" s="1" t="str">
        <f>IFERROR(VLOOKUP(A2,'BANCO DE DADOS'!$1:$1048576,5,FALSE),"0")</f>
        <v xml:space="preserve">Destacar Galão </v>
      </c>
      <c r="F2" s="25">
        <f>D2</f>
        <v>0.16039999999999999</v>
      </c>
      <c r="I2" s="32" t="s">
        <v>2</v>
      </c>
      <c r="J2" s="32" t="s">
        <v>573</v>
      </c>
    </row>
    <row r="3" spans="1:10" x14ac:dyDescent="0.25">
      <c r="A3" s="10" t="s">
        <v>277</v>
      </c>
      <c r="B3" s="1" t="str">
        <f>IFERROR(VLOOKUP(A3,'BANCO DE DADOS'!$1:$1048576,2,FALSE),"0")</f>
        <v xml:space="preserve">MEDIR CORTAR ELASTICO MANUAL </v>
      </c>
      <c r="C3" s="16">
        <f>IFERROR(VLOOKUP(A3,'BANCO DE DADOS'!$A$2:C4001,3,FALSE),"0")</f>
        <v>0.12839999999999999</v>
      </c>
      <c r="D3" s="8">
        <f>IFERROR(VLOOKUP(A3,'BANCO DE DADOS'!$A$2:$D$4000,4,FALSE),"0")</f>
        <v>0.12839999999999999</v>
      </c>
      <c r="E3" s="1" t="str">
        <f>IFERROR(VLOOKUP(A3,'BANCO DE DADOS'!$1:$1048576,5,FALSE),"0")</f>
        <v xml:space="preserve">MEDIR CORTAR ELASTICO MANUAL </v>
      </c>
      <c r="F3" s="25">
        <f t="shared" ref="F3:F19" si="0">D3</f>
        <v>0.12839999999999999</v>
      </c>
      <c r="I3" s="1"/>
      <c r="J3" s="1"/>
    </row>
    <row r="4" spans="1:10" x14ac:dyDescent="0.25">
      <c r="A4" s="1" t="s">
        <v>92</v>
      </c>
      <c r="B4" s="1" t="str">
        <f>IFERROR(VLOOKUP(A4,'BANCO DE DADOS'!$1:$1048576,2,FALSE),"0")</f>
        <v xml:space="preserve">GABARITAR PARA CASEAR MANUAL </v>
      </c>
      <c r="C4" s="16">
        <f>IFERROR(VLOOKUP(A4,'BANCO DE DADOS'!$A$2:C4002,3,FALSE),"0")</f>
        <v>0.21759999999999999</v>
      </c>
      <c r="D4" s="8">
        <f>IFERROR(VLOOKUP(A4,'BANCO DE DADOS'!$A$2:$D$4000,4,FALSE),"0")</f>
        <v>0.21759999999999999</v>
      </c>
      <c r="E4" s="1" t="str">
        <f>IFERROR(VLOOKUP(A4,'BANCO DE DADOS'!$1:$1048576,5,FALSE),"0")</f>
        <v xml:space="preserve">GABARITAR PARA CASEAR MANUAL </v>
      </c>
      <c r="F4" s="25">
        <f t="shared" si="0"/>
        <v>0.21759999999999999</v>
      </c>
    </row>
    <row r="5" spans="1:10" x14ac:dyDescent="0.25">
      <c r="A5" s="1">
        <v>7</v>
      </c>
      <c r="B5" s="1" t="str">
        <f>IFERROR(VLOOKUP(A5,'BANCO DE DADOS'!$1:$1048576,2,FALSE),"0")</f>
        <v>PASSAR CORDÃO NA AGULHA</v>
      </c>
      <c r="C5" s="16">
        <f>IFERROR(VLOOKUP(A5,'BANCO DE DADOS'!$A$2:C4003,3,FALSE),"0")</f>
        <v>0.3286</v>
      </c>
      <c r="D5" s="8">
        <f>IFERROR(VLOOKUP(A5,'BANCO DE DADOS'!$A$2:$D$4000,4,FALSE),"0")</f>
        <v>0.3286</v>
      </c>
      <c r="E5" s="1" t="str">
        <f>IFERROR(VLOOKUP(A5,'BANCO DE DADOS'!$1:$1048576,5,FALSE),"0")</f>
        <v>PASSAR CORDÃO NA AGULHA</v>
      </c>
      <c r="F5" s="25">
        <f t="shared" si="0"/>
        <v>0.3286</v>
      </c>
    </row>
    <row r="6" spans="1:10" x14ac:dyDescent="0.25">
      <c r="A6" s="1" t="s">
        <v>279</v>
      </c>
      <c r="B6" s="1" t="str">
        <f>IFERROR(VLOOKUP(A6,'BANCO DE DADOS'!$1:$1048576,2,FALSE),"0")</f>
        <v>MONTAR ETIQUETA 3.5 CM</v>
      </c>
      <c r="C6" s="16">
        <f>IFERROR(VLOOKUP(A6,'BANCO DE DADOS'!$A$2:C4004,3,FALSE),"0")</f>
        <v>0.20019999999999999</v>
      </c>
      <c r="D6" s="8">
        <f>IFERROR(VLOOKUP(A6,'BANCO DE DADOS'!$A$2:$D$4000,4,FALSE),"0")</f>
        <v>0.20019999999999999</v>
      </c>
      <c r="E6" s="1" t="str">
        <f>IFERROR(VLOOKUP(A6,'BANCO DE DADOS'!$1:$1048576,5,FALSE),"0")</f>
        <v>MONTAR ETIQUETA 3.5 CM</v>
      </c>
      <c r="F6" s="25">
        <f t="shared" si="0"/>
        <v>0.20019999999999999</v>
      </c>
    </row>
    <row r="7" spans="1:10" x14ac:dyDescent="0.25">
      <c r="A7" s="1" t="s">
        <v>191</v>
      </c>
      <c r="B7" s="1" t="str">
        <f>IFERROR(VLOOKUP(A7,'BANCO DE DADOS'!$1:$1048576,2,FALSE),"0")</f>
        <v xml:space="preserve">FECHAR LATERAL SHORTS 61 CM *2 4OL </v>
      </c>
      <c r="C7" s="16">
        <f>IFERROR(VLOOKUP(A7,'BANCO DE DADOS'!$A$2:C4005,3,FALSE),"0")</f>
        <v>0.53580000000000005</v>
      </c>
      <c r="D7" s="8">
        <f>IFERROR(VLOOKUP(A7,'BANCO DE DADOS'!$A$2:$D$4000,4,FALSE),"0")</f>
        <v>0.53580000000000005</v>
      </c>
      <c r="E7" s="1" t="str">
        <f>IFERROR(VLOOKUP(A7,'BANCO DE DADOS'!$1:$1048576,5,FALSE),"0")</f>
        <v xml:space="preserve">FECHAR LATERAL SHORTS 61 CM *2 4OL </v>
      </c>
      <c r="F7" s="25">
        <f t="shared" si="0"/>
        <v>0.53580000000000005</v>
      </c>
    </row>
    <row r="8" spans="1:10" x14ac:dyDescent="0.25">
      <c r="A8" s="1" t="s">
        <v>235</v>
      </c>
      <c r="B8" s="1" t="str">
        <f>IFERROR(VLOOKUP(A8,'BANCO DE DADOS'!$1:$1048576,2,FALSE),"0")</f>
        <v>PASSAR GALÃO 3 LISTRAS - SHORTS 50 CM *2</v>
      </c>
      <c r="C8" s="16">
        <f>IFERROR(VLOOKUP(A8,'BANCO DE DADOS'!$A$2:C4006,3,FALSE),"0")</f>
        <v>0.73860000000000003</v>
      </c>
      <c r="D8" s="8">
        <f>IFERROR(VLOOKUP(A8,'BANCO DE DADOS'!$A$2:$D$4000,4,FALSE),"0")</f>
        <v>0.73860000000000003</v>
      </c>
      <c r="E8" s="1" t="str">
        <f>IFERROR(VLOOKUP(A8,'BANCO DE DADOS'!$1:$1048576,5,FALSE),"0")</f>
        <v>PASSAR GALÃO 3 LISTRAS - SHORTS 50 CM *2</v>
      </c>
      <c r="F8" s="25">
        <f t="shared" si="0"/>
        <v>0.73860000000000003</v>
      </c>
    </row>
    <row r="9" spans="1:10" x14ac:dyDescent="0.25">
      <c r="A9" s="1" t="s">
        <v>167</v>
      </c>
      <c r="B9" s="1" t="str">
        <f>IFERROR(VLOOKUP(A9,'BANCO DE DADOS'!$1:$1048576,2,FALSE),"0")</f>
        <v xml:space="preserve">FECHAR GANCHO FRENTE 40 CM </v>
      </c>
      <c r="C9" s="16">
        <f>IFERROR(VLOOKUP(A9,'BANCO DE DADOS'!$A$2:C4007,3,FALSE),"0")</f>
        <v>0.2626</v>
      </c>
      <c r="D9" s="8">
        <f>IFERROR(VLOOKUP(A9,'BANCO DE DADOS'!$A$2:$D$4000,4,FALSE),"0")</f>
        <v>0.2626</v>
      </c>
      <c r="E9" s="1" t="str">
        <f>IFERROR(VLOOKUP(A9,'BANCO DE DADOS'!$1:$1048576,5,FALSE),"0")</f>
        <v xml:space="preserve">FECHAR GANCHO FRENTE 40 CM </v>
      </c>
      <c r="F9" s="25">
        <f t="shared" si="0"/>
        <v>0.2626</v>
      </c>
    </row>
    <row r="10" spans="1:10" x14ac:dyDescent="0.25">
      <c r="A10" s="1" t="s">
        <v>165</v>
      </c>
      <c r="B10" s="1" t="str">
        <f>IFERROR(VLOOKUP(A10,'BANCO DE DADOS'!$1:$1048576,2,FALSE),"0")</f>
        <v xml:space="preserve">FECHAR GANCHO COSTAS 45 CM </v>
      </c>
      <c r="C10" s="16">
        <f>IFERROR(VLOOKUP(A10,'BANCO DE DADOS'!$A$2:C4008,3,FALSE),"0")</f>
        <v>0.2676</v>
      </c>
      <c r="D10" s="8">
        <f>IFERROR(VLOOKUP(A10,'BANCO DE DADOS'!$A$2:$D$4000,4,FALSE),"0")</f>
        <v>0.2676</v>
      </c>
      <c r="E10" s="1" t="str">
        <f>IFERROR(VLOOKUP(A10,'BANCO DE DADOS'!$1:$1048576,5,FALSE),"0")</f>
        <v xml:space="preserve">FECHAR GANCHO COSTAS 45 CM </v>
      </c>
      <c r="F10" s="25">
        <f t="shared" si="0"/>
        <v>0.2676</v>
      </c>
    </row>
    <row r="11" spans="1:10" x14ac:dyDescent="0.25">
      <c r="A11" s="1" t="s">
        <v>619</v>
      </c>
      <c r="B11" s="1" t="str">
        <f>IFERROR(VLOOKUP(A11,'BANCO DE DADOS'!$1:$1048576,2,FALSE),"0")</f>
        <v>4OL OVERLOCKAR GUSSET FRENTE E</v>
      </c>
      <c r="C11" s="16">
        <f>IFERROR(VLOOKUP(A11,'BANCO DE DADOS'!$A$2:C4009,3,FALSE),"0")</f>
        <v>0.35189999999999999</v>
      </c>
      <c r="D11" s="8">
        <f>IFERROR(VLOOKUP(A11,'BANCO DE DADOS'!$A$2:$D$4000,4,FALSE),"0")</f>
        <v>0.35189999999999999</v>
      </c>
      <c r="E11" s="1" t="str">
        <f>IFERROR(VLOOKUP(A11,'BANCO DE DADOS'!$1:$1048576,5,FALSE),"0")</f>
        <v>4OL OVERLOCKAR GUSSET FRENTE E</v>
      </c>
      <c r="F11" s="25">
        <f t="shared" si="0"/>
        <v>0.35189999999999999</v>
      </c>
    </row>
    <row r="12" spans="1:10" x14ac:dyDescent="0.25">
      <c r="A12" s="1" t="s">
        <v>620</v>
      </c>
      <c r="B12" s="1" t="str">
        <f>IFERROR(VLOOKUP(A12,'BANCO DE DADOS'!$1:$1048576,2,FALSE),"0")</f>
        <v>4OL PREGAR GUSSET FRENTE +DOBRA 50</v>
      </c>
      <c r="C12" s="16">
        <f>IFERROR(VLOOKUP(A12,'BANCO DE DADOS'!$A$2:C4010,3,FALSE),"0")</f>
        <v>0.42230000000000001</v>
      </c>
      <c r="D12" s="8">
        <f>IFERROR(VLOOKUP(A12,'BANCO DE DADOS'!$A$2:$D$4000,4,FALSE),"0")</f>
        <v>0.42230000000000001</v>
      </c>
      <c r="E12" s="1" t="str">
        <f>IFERROR(VLOOKUP(A12,'BANCO DE DADOS'!$1:$1048576,5,FALSE),"0")</f>
        <v>4OL PREGAR GUSSET FRENTE +DOBRA 50</v>
      </c>
      <c r="F12" s="25">
        <f t="shared" si="0"/>
        <v>0.42230000000000001</v>
      </c>
    </row>
    <row r="13" spans="1:10" x14ac:dyDescent="0.25">
      <c r="A13" s="1" t="s">
        <v>621</v>
      </c>
      <c r="B13" s="1" t="str">
        <f>IFERROR(VLOOKUP(A13,'BANCO DE DADOS'!$1:$1048576,2,FALSE),"0")</f>
        <v>4OL PREGAR GUSSET COSTAS + DOBRA 50</v>
      </c>
      <c r="C13" s="16">
        <f>IFERROR(VLOOKUP(A13,'BANCO DE DADOS'!$A$2:C4011,3,FALSE),"0")</f>
        <v>0.42230000000000001</v>
      </c>
      <c r="D13" s="8">
        <f>IFERROR(VLOOKUP(A13,'BANCO DE DADOS'!$A$2:$D$4000,4,FALSE),"0")</f>
        <v>0.42230000000000001</v>
      </c>
      <c r="E13" s="1" t="str">
        <f>IFERROR(VLOOKUP(A13,'BANCO DE DADOS'!$1:$1048576,5,FALSE),"0")</f>
        <v>4OL PREGAR GUSSET COSTAS + DOBRA 50</v>
      </c>
      <c r="F13" s="25">
        <f t="shared" si="0"/>
        <v>0.42230000000000001</v>
      </c>
    </row>
    <row r="14" spans="1:10" x14ac:dyDescent="0.25">
      <c r="A14" s="1" t="s">
        <v>179</v>
      </c>
      <c r="B14" s="1" t="str">
        <f>IFERROR(VLOOKUP(A14,'BANCO DE DADOS'!$1:$1048576,2,FALSE),"0")</f>
        <v>FECHAR ELASTICO 4 CM 1L 301</v>
      </c>
      <c r="C14" s="16">
        <f>IFERROR(VLOOKUP(A14,'BANCO DE DADOS'!$A$2:C4012,3,FALSE),"0")</f>
        <v>0.17649999999999999</v>
      </c>
      <c r="D14" s="8">
        <f>IFERROR(VLOOKUP(A14,'BANCO DE DADOS'!$A$2:$D$4000,4,FALSE),"0")</f>
        <v>0.17649999999999999</v>
      </c>
      <c r="E14" s="1" t="str">
        <f>IFERROR(VLOOKUP(A14,'BANCO DE DADOS'!$1:$1048576,5,FALSE),"0")</f>
        <v>FECHAR ELASTICO 4 CM 1L 301</v>
      </c>
      <c r="F14" s="25">
        <f t="shared" si="0"/>
        <v>0.17649999999999999</v>
      </c>
    </row>
    <row r="15" spans="1:10" x14ac:dyDescent="0.25">
      <c r="A15" s="1" t="s">
        <v>90</v>
      </c>
      <c r="B15" s="1" t="str">
        <f>IFERROR(VLOOKUP(A15,'BANCO DE DADOS'!$1:$1048576,2,FALSE),"0")</f>
        <v>CASEAR BH 107</v>
      </c>
      <c r="C15" s="16">
        <f>IFERROR(VLOOKUP(A15,'BANCO DE DADOS'!$A$2:C4013,3,FALSE),"0")</f>
        <v>0.2621</v>
      </c>
      <c r="D15" s="8">
        <f>IFERROR(VLOOKUP(A15,'BANCO DE DADOS'!$A$2:$D$4000,4,FALSE),"0")</f>
        <v>0.2621</v>
      </c>
      <c r="E15" s="1" t="str">
        <f>IFERROR(VLOOKUP(A15,'BANCO DE DADOS'!$1:$1048576,5,FALSE),"0")</f>
        <v>CASEAR BH 107</v>
      </c>
      <c r="F15" s="25">
        <f t="shared" si="0"/>
        <v>0.2621</v>
      </c>
    </row>
    <row r="16" spans="1:10" x14ac:dyDescent="0.25">
      <c r="A16" s="1" t="s">
        <v>125</v>
      </c>
      <c r="B16" s="1" t="str">
        <f>IFERROR(VLOOKUP(A16,'BANCO DE DADOS'!$1:$1048576,2,FALSE),"0")</f>
        <v>PREGAR ELASTICO 136 CM 4OL 514</v>
      </c>
      <c r="C16" s="16">
        <f>IFERROR(VLOOKUP(A16,'BANCO DE DADOS'!$A$2:C4014,3,FALSE),"0")</f>
        <v>0.78120000000000001</v>
      </c>
      <c r="D16" s="8">
        <f>IFERROR(VLOOKUP(A16,'BANCO DE DADOS'!$A$2:$D$4000,4,FALSE),"0")</f>
        <v>0.78120000000000001</v>
      </c>
      <c r="E16" s="1" t="str">
        <f>IFERROR(VLOOKUP(A16,'BANCO DE DADOS'!$1:$1048576,5,FALSE),"0")</f>
        <v>PREGAR ELASTICO 136 CM 4OL 514</v>
      </c>
      <c r="F16" s="25">
        <f t="shared" si="0"/>
        <v>0.78120000000000001</v>
      </c>
    </row>
    <row r="17" spans="1:6" x14ac:dyDescent="0.25">
      <c r="A17" s="1" t="s">
        <v>622</v>
      </c>
      <c r="B17" s="1" t="str">
        <f>IFERROR(VLOOKUP(A17,'BANCO DE DADOS'!$1:$1048576,2,FALSE),"0")</f>
        <v>4C REBATER CÓS EMBUTIDO SHORT 2</v>
      </c>
      <c r="C17" s="16">
        <f>IFERROR(VLOOKUP(A17,'BANCO DE DADOS'!$A$2:C4015,3,FALSE),"0")</f>
        <v>0.79659999999999997</v>
      </c>
      <c r="D17" s="8">
        <f>IFERROR(VLOOKUP(A17,'BANCO DE DADOS'!$A$2:$D$4000,4,FALSE),"0")</f>
        <v>0.79659999999999997</v>
      </c>
      <c r="E17" s="1" t="str">
        <f>IFERROR(VLOOKUP(A17,'BANCO DE DADOS'!$1:$1048576,5,FALSE),"0")</f>
        <v>4C REBATER CÓS EMBUTIDO SHORT 2</v>
      </c>
      <c r="F17" s="25">
        <f t="shared" si="0"/>
        <v>0.79659999999999997</v>
      </c>
    </row>
    <row r="18" spans="1:6" x14ac:dyDescent="0.25">
      <c r="A18" s="1" t="s">
        <v>225</v>
      </c>
      <c r="B18" s="1" t="str">
        <f>IFERROR(VLOOKUP(A18,'BANCO DE DADOS'!$1:$1048576,2,FALSE),"0")</f>
        <v>FIXAR ETIQUETA CÓS 5 CM 1L 301</v>
      </c>
      <c r="C18" s="16">
        <f>IFERROR(VLOOKUP(A18,'BANCO DE DADOS'!$A$2:C4016,3,FALSE),"0")</f>
        <v>0.20250000000000001</v>
      </c>
      <c r="D18" s="8">
        <f>IFERROR(VLOOKUP(A18,'BANCO DE DADOS'!$A$2:$D$4000,4,FALSE),"0")</f>
        <v>0.20250000000000001</v>
      </c>
      <c r="E18" s="1" t="str">
        <f>IFERROR(VLOOKUP(A18,'BANCO DE DADOS'!$1:$1048576,5,FALSE),"0")</f>
        <v>FIXAR ETIQUETA CÓS 5 CM 1L 301</v>
      </c>
      <c r="F18" s="25">
        <f t="shared" si="0"/>
        <v>0.20250000000000001</v>
      </c>
    </row>
    <row r="19" spans="1:6" x14ac:dyDescent="0.25">
      <c r="A19" s="1" t="s">
        <v>545</v>
      </c>
      <c r="B19" s="1" t="str">
        <f>IFERROR(VLOOKUP(A19,'BANCO DE DADOS'!$1:$1048576,2,FALSE),"0")</f>
        <v>BT BATER TRAVET NO CÓS - 1 TRAVET NO</v>
      </c>
      <c r="C19" s="16">
        <f>IFERROR(VLOOKUP(A19,'BANCO DE DADOS'!$A$2:C4017,3,FALSE),"0")</f>
        <v>0.21379999999999999</v>
      </c>
      <c r="D19" s="8">
        <f>IFERROR(VLOOKUP(A19,'BANCO DE DADOS'!$A$2:$D$4000,4,FALSE),"0")</f>
        <v>0.21379999999999999</v>
      </c>
      <c r="E19" s="1" t="str">
        <f>IFERROR(VLOOKUP(A19,'BANCO DE DADOS'!$1:$1048576,5,FALSE),"0")</f>
        <v>BT BATER TRAVET NO CÓS - 1 TRAVET NO</v>
      </c>
      <c r="F19" s="25">
        <f t="shared" si="0"/>
        <v>0.21379999999999999</v>
      </c>
    </row>
    <row r="20" spans="1:6" x14ac:dyDescent="0.25">
      <c r="A20" s="1" t="s">
        <v>627</v>
      </c>
      <c r="B20" s="1" t="str">
        <f>IFERROR(VLOOKUP(A20,'BANCO DE DADOS'!$1:$1048576,2,FALSE),"0")</f>
        <v>4OL PASSAR GALÃO PUNHO BARRA 76 CM 2*</v>
      </c>
      <c r="C20" s="16">
        <f>IFERROR(VLOOKUP(A20,'BANCO DE DADOS'!$A$2:C4018,3,FALSE),"0")</f>
        <v>0.70499999999999996</v>
      </c>
      <c r="D20" s="8">
        <f>IFERROR(VLOOKUP(A20,'BANCO DE DADOS'!$A$2:$D$4000,4,FALSE),"0")</f>
        <v>0.70499999999999996</v>
      </c>
      <c r="E20" s="1" t="str">
        <f>IFERROR(VLOOKUP(A20,'BANCO DE DADOS'!$1:$1048576,5,FALSE),"0")</f>
        <v>4OL PASSAR GALÃO PUNHO BARRA 76 CM 2*</v>
      </c>
      <c r="F20" s="25">
        <f t="shared" ref="F20:F21" si="1">D20</f>
        <v>0.70499999999999996</v>
      </c>
    </row>
    <row r="21" spans="1:6" x14ac:dyDescent="0.25">
      <c r="A21" s="1" t="s">
        <v>628</v>
      </c>
      <c r="B21" s="1" t="str">
        <f>IFERROR(VLOOKUP(A21,'BANCO DE DADOS'!$1:$1048576,2,FALSE),"0")</f>
        <v>1L REBATER PUNHO SHORTS 76 CM *2</v>
      </c>
      <c r="C21" s="16">
        <f>IFERROR(VLOOKUP(A21,'BANCO DE DADOS'!$A$2:C4019,3,FALSE),"0")</f>
        <v>0.76990000000000003</v>
      </c>
      <c r="D21" s="8">
        <f>IFERROR(VLOOKUP(A21,'BANCO DE DADOS'!$A$2:$D$4000,4,FALSE),"0")</f>
        <v>0.76990000000000003</v>
      </c>
      <c r="E21" s="1" t="str">
        <f>IFERROR(VLOOKUP(A21,'BANCO DE DADOS'!$1:$1048576,5,FALSE),"0")</f>
        <v>1L REBATER PUNHO SHORTS 76 CM *2</v>
      </c>
      <c r="F21" s="25">
        <f t="shared" si="1"/>
        <v>0.76990000000000003</v>
      </c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7.9438999999999993</v>
      </c>
      <c r="D23" s="8">
        <f>SUM(D2:D22)</f>
        <v>7.9438999999999993</v>
      </c>
      <c r="E23" s="1"/>
      <c r="F23" s="5">
        <f>SUM(F2:F22)</f>
        <v>7.9438999999999993</v>
      </c>
    </row>
    <row r="24" spans="1:6" x14ac:dyDescent="0.25">
      <c r="D24" s="9"/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BF8F-F6EB-492F-89A0-70450D82ED8E}">
  <dimension ref="A1:F32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1.425781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23">
        <f>IFERROR(VLOOKUP(A3,'BANCO DE DADOS'!$A$2:C4001,3,FALSE),"0")</f>
        <v>0.36820000000000003</v>
      </c>
      <c r="D3" s="24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25">
        <f t="shared" ref="F3:F25" si="0">D3</f>
        <v>0.36820000000000003</v>
      </c>
    </row>
    <row r="4" spans="1:6" x14ac:dyDescent="0.25">
      <c r="A4" s="1" t="s">
        <v>376</v>
      </c>
      <c r="B4" s="1" t="str">
        <f>IFERROR(VLOOKUP(A4,'BANCO DE DADOS'!$1:$1048576,2,FALSE),"0")</f>
        <v>PASSAR GALÃO 3 LISTRAS NO OMBRO 6C 402 *2</v>
      </c>
      <c r="C4" s="23">
        <f>IFERROR(VLOOKUP(A4,'BANCO DE DADOS'!$A$2:C4002,3,FALSE),"0")</f>
        <v>0.31680000000000003</v>
      </c>
      <c r="D4" s="24">
        <f>IFERROR(VLOOKUP(A4,'BANCO DE DADOS'!$A$2:D4002,4,FALSE),"0")</f>
        <v>0.31680000000000003</v>
      </c>
      <c r="E4" s="1" t="str">
        <f>IFERROR(VLOOKUP(A4,'BANCO DE DADOS'!$1:$1048576,5,FALSE),"0")</f>
        <v>PASSAR GALÃO 3 LISTRAS NO OMBRO 6C 402 *2</v>
      </c>
      <c r="F4" s="25">
        <f t="shared" si="0"/>
        <v>0.31680000000000003</v>
      </c>
    </row>
    <row r="5" spans="1:6" x14ac:dyDescent="0.25">
      <c r="A5" s="1" t="s">
        <v>118</v>
      </c>
      <c r="B5" s="1" t="str">
        <f>IFERROR(VLOOKUP(A5,'BANCO DE DADOS'!$1:$1048576,2,FALSE),"0")</f>
        <v xml:space="preserve">Destacar Galão </v>
      </c>
      <c r="C5" s="23">
        <f>IFERROR(VLOOKUP(A5,'BANCO DE DADOS'!$A$2:C4003,3,FALSE),"0")</f>
        <v>0.16039999999999999</v>
      </c>
      <c r="D5" s="24">
        <f>IFERROR(VLOOKUP(A5,'BANCO DE DADOS'!$A$2:D4003,4,FALSE),"0")</f>
        <v>0.16039999999999999</v>
      </c>
      <c r="E5" s="1" t="str">
        <f>IFERROR(VLOOKUP(A5,'BANCO DE DADOS'!$1:$1048576,5,FALSE),"0")</f>
        <v xml:space="preserve">Destacar Galão </v>
      </c>
      <c r="F5" s="25">
        <f t="shared" si="0"/>
        <v>0.16039999999999999</v>
      </c>
    </row>
    <row r="6" spans="1:6" x14ac:dyDescent="0.25">
      <c r="A6" s="1" t="s">
        <v>535</v>
      </c>
      <c r="B6" s="1" t="str">
        <f>IFERROR(VLOOKUP(A6,'BANCO DE DADOS'!$1:$1048576,2,FALSE),"0")</f>
        <v>MONTAR GOLA 16 CM 1L 301</v>
      </c>
      <c r="C6" s="23">
        <f>IFERROR(VLOOKUP(A6,'BANCO DE DADOS'!$A$2:C4004,3,FALSE),"0")</f>
        <v>0.37859999999999999</v>
      </c>
      <c r="D6" s="24">
        <f>IFERROR(VLOOKUP(A6,'BANCO DE DADOS'!$A$2:D4004,4,FALSE),"0")</f>
        <v>0.37859999999999999</v>
      </c>
      <c r="E6" s="1" t="str">
        <f>IFERROR(VLOOKUP(A6,'BANCO DE DADOS'!$1:$1048576,5,FALSE),"0")</f>
        <v>MONTAR GOLA 16 CM 1L 301</v>
      </c>
      <c r="F6" s="25">
        <f t="shared" si="0"/>
        <v>0.37859999999999999</v>
      </c>
    </row>
    <row r="7" spans="1:6" x14ac:dyDescent="0.25">
      <c r="A7" s="1" t="s">
        <v>537</v>
      </c>
      <c r="B7" s="1" t="str">
        <f>IFERROR(VLOOKUP(A7,'BANCO DE DADOS'!$1:$1048576,2,FALSE),"0")</f>
        <v>FIXAR GOLA FRENTE ABERTA 12CM 1L 301</v>
      </c>
      <c r="C7" s="23">
        <f>IFERROR(VLOOKUP(A7,'BANCO DE DADOS'!$A$2:C4005,3,FALSE),"0")</f>
        <v>0.5363</v>
      </c>
      <c r="D7" s="24">
        <f>IFERROR(VLOOKUP(A7,'BANCO DE DADOS'!$A$2:D4005,4,FALSE),"0")</f>
        <v>0.5363</v>
      </c>
      <c r="E7" s="1" t="str">
        <f>IFERROR(VLOOKUP(A7,'BANCO DE DADOS'!$1:$1048576,5,FALSE),"0")</f>
        <v>FIXAR GOLA FRENTE ABERTA 12CM 1L 301</v>
      </c>
      <c r="F7" s="25">
        <f t="shared" si="0"/>
        <v>0.5363</v>
      </c>
    </row>
    <row r="8" spans="1:6" x14ac:dyDescent="0.25">
      <c r="A8" s="1" t="s">
        <v>425</v>
      </c>
      <c r="B8" s="1" t="str">
        <f>IFERROR(VLOOKUP(A8,'BANCO DE DADOS'!$1:$1048576,2,FALSE),"0")</f>
        <v>OVERLOCKAR REVEL POLO 17 CM 4OL 514</v>
      </c>
      <c r="C8" s="23">
        <f>IFERROR(VLOOKUP(A8,'BANCO DE DADOS'!$A$2:C4006,3,FALSE),"0")</f>
        <v>0.22800000000000001</v>
      </c>
      <c r="D8" s="24">
        <f>IFERROR(VLOOKUP(A8,'BANCO DE DADOS'!$A$2:D4006,4,FALSE),"0")</f>
        <v>0.22800000000000001</v>
      </c>
      <c r="E8" s="1" t="str">
        <f>IFERROR(VLOOKUP(A8,'BANCO DE DADOS'!$1:$1048576,5,FALSE),"0")</f>
        <v>OVERLOCKAR REVEL POLO 17 CM 4OL 514</v>
      </c>
      <c r="F8" s="25">
        <f t="shared" si="0"/>
        <v>0.22800000000000001</v>
      </c>
    </row>
    <row r="9" spans="1:6" x14ac:dyDescent="0.25">
      <c r="A9" s="1" t="s">
        <v>429</v>
      </c>
      <c r="B9" s="1" t="str">
        <f>IFERROR(VLOOKUP(A9,'BANCO DE DADOS'!$1:$1048576,2,FALSE),"0")</f>
        <v>PREGAR REVEL GOLA FRENTE 21 CM 1L 301</v>
      </c>
      <c r="C9" s="23">
        <f>IFERROR(VLOOKUP(A9,'BANCO DE DADOS'!$A$2:C4007,3,FALSE),"0")</f>
        <v>0.4239</v>
      </c>
      <c r="D9" s="24">
        <f>IFERROR(VLOOKUP(A9,'BANCO DE DADOS'!$A$2:D4007,4,FALSE),"0")</f>
        <v>0.4239</v>
      </c>
      <c r="E9" s="1" t="str">
        <f>IFERROR(VLOOKUP(A9,'BANCO DE DADOS'!$1:$1048576,5,FALSE),"0")</f>
        <v>PREGAR REVEL GOLA FRENTE 21 CM 1L 301</v>
      </c>
      <c r="F9" s="25">
        <f t="shared" si="0"/>
        <v>0.4239</v>
      </c>
    </row>
    <row r="10" spans="1:6" x14ac:dyDescent="0.25">
      <c r="A10" s="1" t="s">
        <v>332</v>
      </c>
      <c r="B10" s="1" t="str">
        <f>IFERROR(VLOOKUP(A10,'BANCO DE DADOS'!$1:$1048576,2,FALSE),"0")</f>
        <v>PREGAR GOLA ABERTA 51 CM  4OL 514</v>
      </c>
      <c r="C10" s="23">
        <f>IFERROR(VLOOKUP(A10,'BANCO DE DADOS'!$A$2:C4008,3,FALSE),"0")</f>
        <v>0.42830000000000001</v>
      </c>
      <c r="D10" s="24">
        <f>IFERROR(VLOOKUP(A10,'BANCO DE DADOS'!$A$2:D4008,4,FALSE),"0")</f>
        <v>0.42830000000000001</v>
      </c>
      <c r="E10" s="1" t="str">
        <f>IFERROR(VLOOKUP(A10,'BANCO DE DADOS'!$1:$1048576,5,FALSE),"0")</f>
        <v>PREGAR GOLA ABERTA 51 CM  4OL 514</v>
      </c>
      <c r="F10" s="25">
        <f t="shared" si="0"/>
        <v>0.42830000000000001</v>
      </c>
    </row>
    <row r="11" spans="1:6" x14ac:dyDescent="0.25">
      <c r="A11" s="1" t="s">
        <v>461</v>
      </c>
      <c r="B11" s="1" t="str">
        <f>IFERROR(VLOOKUP(A11,'BANCO DE DADOS'!$1:$1048576,2,FALSE),"0")</f>
        <v>REBATER REVEL DO DECOTE EXTERNO 16CM 1L 301</v>
      </c>
      <c r="C11" s="23">
        <f>IFERROR(VLOOKUP(A11,'BANCO DE DADOS'!$A$2:C4009,3,FALSE),"0")</f>
        <v>0.41199999999999998</v>
      </c>
      <c r="D11" s="24">
        <f>IFERROR(VLOOKUP(A11,'BANCO DE DADOS'!$A$2:D4009,4,FALSE),"0")</f>
        <v>0.41199999999999998</v>
      </c>
      <c r="E11" s="1" t="str">
        <f>IFERROR(VLOOKUP(A11,'BANCO DE DADOS'!$1:$1048576,5,FALSE),"0")</f>
        <v>REBATER REVEL DO DECOTE EXTERNO 16CM 1L 301</v>
      </c>
      <c r="F11" s="25">
        <f t="shared" si="0"/>
        <v>0.41199999999999998</v>
      </c>
    </row>
    <row r="12" spans="1:6" x14ac:dyDescent="0.25">
      <c r="A12" s="1" t="s">
        <v>133</v>
      </c>
      <c r="B12" s="1" t="str">
        <f>IFERROR(VLOOKUP(A12,'BANCO DE DADOS'!$1:$1048576,2,FALSE),"0")</f>
        <v>FECHAR LATERAL SEM MANGA 50 *2 CM 4OL 514</v>
      </c>
      <c r="C12" s="23">
        <f>IFERROR(VLOOKUP(A12,'BANCO DE DADOS'!$A$2:C4010,3,FALSE),"0")</f>
        <v>0.60029999999999994</v>
      </c>
      <c r="D12" s="24">
        <f>IFERROR(VLOOKUP(A12,'BANCO DE DADOS'!$A$2:D4010,4,FALSE),"0")</f>
        <v>0.60029999999999994</v>
      </c>
      <c r="E12" s="1" t="str">
        <f>IFERROR(VLOOKUP(A12,'BANCO DE DADOS'!$1:$1048576,5,FALSE),"0")</f>
        <v>FECHAR LATERAL SEM MANGA 50 *2 CM 4OL 514</v>
      </c>
      <c r="F12" s="25">
        <f t="shared" si="0"/>
        <v>0.60029999999999994</v>
      </c>
    </row>
    <row r="13" spans="1:6" x14ac:dyDescent="0.25">
      <c r="A13" s="1" t="s">
        <v>155</v>
      </c>
      <c r="B13" s="1" t="str">
        <f>IFERROR(VLOOKUP(A13,'BANCO DE DADOS'!$1:$1048576,2,FALSE),"0")</f>
        <v>FECHAR MANGA BASICA 15 CM *2 4OL 514</v>
      </c>
      <c r="C13" s="23">
        <f>IFERROR(VLOOKUP(A13,'BANCO DE DADOS'!$A$2:C4011,3,FALSE),"0")</f>
        <v>0.31809999999999999</v>
      </c>
      <c r="D13" s="24">
        <f>IFERROR(VLOOKUP(A13,'BANCO DE DADOS'!$A$2:D4011,4,FALSE),"0")</f>
        <v>0.31809999999999999</v>
      </c>
      <c r="E13" s="1" t="str">
        <f>IFERROR(VLOOKUP(A13,'BANCO DE DADOS'!$1:$1048576,5,FALSE),"0")</f>
        <v>FECHAR MANGA BASICA 15 CM *2 4OL 514</v>
      </c>
      <c r="F13" s="25">
        <f t="shared" si="0"/>
        <v>0.31809999999999999</v>
      </c>
    </row>
    <row r="14" spans="1:6" x14ac:dyDescent="0.25">
      <c r="A14" s="1" t="s">
        <v>347</v>
      </c>
      <c r="B14" s="1" t="str">
        <f>IFERROR(VLOOKUP(A14,'BANCO DE DADOS'!$1:$1048576,2,FALSE),"0")</f>
        <v>PREGAR MANGA FECHADA 58.5 CM *2 4OL 514</v>
      </c>
      <c r="C14" s="23">
        <f>IFERROR(VLOOKUP(A14,'BANCO DE DADOS'!$A$2:C4012,3,FALSE),"0")</f>
        <v>0.87329999999999997</v>
      </c>
      <c r="D14" s="24">
        <f>IFERROR(VLOOKUP(A14,'BANCO DE DADOS'!$A$2:D4012,4,FALSE),"0")</f>
        <v>0.87329999999999997</v>
      </c>
      <c r="E14" s="1" t="str">
        <f>IFERROR(VLOOKUP(A14,'BANCO DE DADOS'!$1:$1048576,5,FALSE),"0")</f>
        <v>PREGAR MANGA FECHADA 58.5 CM *2 4OL 514</v>
      </c>
      <c r="F14" s="25">
        <f t="shared" si="0"/>
        <v>0.87329999999999997</v>
      </c>
    </row>
    <row r="15" spans="1:6" x14ac:dyDescent="0.25">
      <c r="A15" s="1" t="s">
        <v>159</v>
      </c>
      <c r="B15" s="1" t="str">
        <f>IFERROR(VLOOKUP(A15,'BANCO DE DADOS'!$1:$1048576,2,FALSE),"0")</f>
        <v xml:space="preserve">FECHAR PUNHO SUPERIOR 38 CM  4OL 514 </v>
      </c>
      <c r="C15" s="23">
        <f>IFERROR(VLOOKUP(A15,'BANCO DE DADOS'!$A$2:C4013,3,FALSE),"0")</f>
        <v>0.314</v>
      </c>
      <c r="D15" s="24">
        <f>IFERROR(VLOOKUP(A15,'BANCO DE DADOS'!$A$2:D4013,4,FALSE),"0")</f>
        <v>0.314</v>
      </c>
      <c r="E15" s="1" t="str">
        <f>IFERROR(VLOOKUP(A15,'BANCO DE DADOS'!$1:$1048576,5,FALSE),"0")</f>
        <v xml:space="preserve">FECHAR PUNHO SUPERIOR 38 CM  4OL 514 </v>
      </c>
      <c r="F15" s="25">
        <f t="shared" si="0"/>
        <v>0.314</v>
      </c>
    </row>
    <row r="16" spans="1:6" x14ac:dyDescent="0.25">
      <c r="A16" s="1" t="s">
        <v>245</v>
      </c>
      <c r="B16" s="1" t="str">
        <f>IFERROR(VLOOKUP(A16,'BANCO DE DADOS'!$1:$1048576,2,FALSE),"0")</f>
        <v xml:space="preserve">GABARITAR PUNHO PADRÃO - OPE MANUAL </v>
      </c>
      <c r="C16" s="23">
        <f>IFERROR(VLOOKUP(A16,'BANCO DE DADOS'!$A$2:C4014,3,FALSE),"0")</f>
        <v>0.30859999999999999</v>
      </c>
      <c r="D16" s="24">
        <f>IFERROR(VLOOKUP(A16,'BANCO DE DADOS'!$A$2:D4014,4,FALSE),"0")</f>
        <v>0.30859999999999999</v>
      </c>
      <c r="E16" s="1" t="str">
        <f>IFERROR(VLOOKUP(A16,'BANCO DE DADOS'!$1:$1048576,5,FALSE),"0")</f>
        <v xml:space="preserve">GABARITAR PUNHO PADRÃO - OPE MANUAL </v>
      </c>
      <c r="F16" s="25">
        <f t="shared" si="0"/>
        <v>0.30859999999999999</v>
      </c>
    </row>
    <row r="17" spans="1:6" x14ac:dyDescent="0.25">
      <c r="A17" s="1" t="s">
        <v>8</v>
      </c>
      <c r="B17" s="1" t="str">
        <f>IFERROR(VLOOKUP(A17,'BANCO DE DADOS'!$1:$1048576,2,FALSE),"0")</f>
        <v>ALINHAVAR PUNHO 38 CM 3OL 504</v>
      </c>
      <c r="C17" s="23">
        <f>IFERROR(VLOOKUP(A17,'BANCO DE DADOS'!$A$2:C4015,3,FALSE),"0")</f>
        <v>0.40550000000000003</v>
      </c>
      <c r="D17" s="24">
        <f>IFERROR(VLOOKUP(A17,'BANCO DE DADOS'!$A$2:D4015,4,FALSE),"0")</f>
        <v>0.40550000000000003</v>
      </c>
      <c r="E17" s="1" t="str">
        <f>IFERROR(VLOOKUP(A17,'BANCO DE DADOS'!$1:$1048576,5,FALSE),"0")</f>
        <v>ALINHAVAR PUNHO 38 CM 3OL 504</v>
      </c>
      <c r="F17" s="25">
        <f t="shared" si="0"/>
        <v>0.40550000000000003</v>
      </c>
    </row>
    <row r="18" spans="1:6" x14ac:dyDescent="0.25">
      <c r="A18" s="1" t="s">
        <v>157</v>
      </c>
      <c r="B18" s="1" t="str">
        <f>IFERROR(VLOOKUP(A18,'BANCO DE DADOS'!$1:$1048576,2,FALSE),"0")</f>
        <v>FECHAR PUNHO 6 CM 4OL 514</v>
      </c>
      <c r="C18" s="23">
        <f>IFERROR(VLOOKUP(A18,'BANCO DE DADOS'!$A$2:C4016,3,FALSE),"0")</f>
        <v>0.24229999999999999</v>
      </c>
      <c r="D18" s="24">
        <f>IFERROR(VLOOKUP(A18,'BANCO DE DADOS'!$A$2:D4016,4,FALSE),"0")</f>
        <v>0.24229999999999999</v>
      </c>
      <c r="E18" s="1" t="str">
        <f>IFERROR(VLOOKUP(A18,'BANCO DE DADOS'!$1:$1048576,5,FALSE),"0")</f>
        <v>FECHAR PUNHO 6 CM 4OL 514</v>
      </c>
      <c r="F18" s="25">
        <f t="shared" si="0"/>
        <v>0.24229999999999999</v>
      </c>
    </row>
    <row r="19" spans="1:6" x14ac:dyDescent="0.25">
      <c r="A19" s="1" t="s">
        <v>356</v>
      </c>
      <c r="B19" s="1" t="str">
        <f>IFERROR(VLOOKUP(A19,'BANCO DE DADOS'!$1:$1048576,2,FALSE),"0")</f>
        <v>PREGAR PUNHO 39 CM 4OL 514</v>
      </c>
      <c r="C19" s="23">
        <f>IFERROR(VLOOKUP(A19,'BANCO DE DADOS'!$A$2:C4017,3,FALSE),"0")</f>
        <v>0.74009999999999998</v>
      </c>
      <c r="D19" s="24">
        <f>IFERROR(VLOOKUP(A19,'BANCO DE DADOS'!$A$2:D4017,4,FALSE),"0")</f>
        <v>0.74009999999999998</v>
      </c>
      <c r="E19" s="1" t="str">
        <f>IFERROR(VLOOKUP(A19,'BANCO DE DADOS'!$1:$1048576,5,FALSE),"0")</f>
        <v>PREGAR PUNHO 39 CM 4OL 514</v>
      </c>
      <c r="F19" s="25">
        <f t="shared" si="0"/>
        <v>0.74009999999999998</v>
      </c>
    </row>
    <row r="20" spans="1:6" x14ac:dyDescent="0.25">
      <c r="A20" s="1" t="s">
        <v>459</v>
      </c>
      <c r="B20" s="1" t="str">
        <f>IFERROR(VLOOKUP(A20,'BANCO DE DADOS'!$1:$1048576,2,FALSE),"0")</f>
        <v xml:space="preserve">REBATER PUNHO 1L 301 - 39cm *2 </v>
      </c>
      <c r="C20" s="23">
        <f>IFERROR(VLOOKUP(A20,'BANCO DE DADOS'!$A$2:C4018,3,FALSE),"0")</f>
        <v>0.54049999999999998</v>
      </c>
      <c r="D20" s="24">
        <f>IFERROR(VLOOKUP(A20,'BANCO DE DADOS'!$A$2:D4018,4,FALSE),"0")</f>
        <v>0.54049999999999998</v>
      </c>
      <c r="E20" s="1" t="str">
        <f>IFERROR(VLOOKUP(A20,'BANCO DE DADOS'!$1:$1048576,5,FALSE),"0")</f>
        <v xml:space="preserve">REBATER PUNHO 1L 301 - 39cm *2 </v>
      </c>
      <c r="F20" s="25">
        <f t="shared" si="0"/>
        <v>0.54049999999999998</v>
      </c>
    </row>
    <row r="21" spans="1:6" x14ac:dyDescent="0.25">
      <c r="A21" s="1" t="s">
        <v>510</v>
      </c>
      <c r="B21" s="1" t="str">
        <f>IFERROR(VLOOKUP(A21,'BANCO DE DADOS'!$1:$1048576,2,FALSE),"0")</f>
        <v>GABARITAR COBRE GOLA -MANUAL</v>
      </c>
      <c r="C21" s="23">
        <f>IFERROR(VLOOKUP(A21,'BANCO DE DADOS'!$A$2:C4019,3,FALSE),"0")</f>
        <v>0.18440000000000001</v>
      </c>
      <c r="D21" s="24">
        <f>IFERROR(VLOOKUP(A21,'BANCO DE DADOS'!$A$2:D4019,4,FALSE),"0")</f>
        <v>0.18440000000000001</v>
      </c>
      <c r="E21" s="1" t="str">
        <f>IFERROR(VLOOKUP(A21,'BANCO DE DADOS'!$1:$1048576,5,FALSE),"0")</f>
        <v>GABARITAR COBRE GOLA -MANUAL</v>
      </c>
      <c r="F21" s="25">
        <f t="shared" si="0"/>
        <v>0.18440000000000001</v>
      </c>
    </row>
    <row r="22" spans="1:6" x14ac:dyDescent="0.25">
      <c r="A22" s="1" t="s">
        <v>513</v>
      </c>
      <c r="B22" s="1" t="str">
        <f>IFERROR(VLOOKUP(A22,'BANCO DE DADOS'!$1:$1048576,2,FALSE),"0")</f>
        <v>UNIR COBRE GOLA 22 CM</v>
      </c>
      <c r="C22" s="23">
        <f>IFERROR(VLOOKUP(A22,'BANCO DE DADOS'!$A$2:C4020,3,FALSE),"0")</f>
        <v>0.18290000000000001</v>
      </c>
      <c r="D22" s="24">
        <f>IFERROR(VLOOKUP(A22,'BANCO DE DADOS'!$A$2:D4020,4,FALSE),"0")</f>
        <v>0.18290000000000001</v>
      </c>
      <c r="E22" s="1" t="str">
        <f>IFERROR(VLOOKUP(A22,'BANCO DE DADOS'!$1:$1048576,5,FALSE),"0")</f>
        <v>UNIR COBRE GOLA 22 CM</v>
      </c>
      <c r="F22" s="25">
        <f t="shared" si="0"/>
        <v>0.18290000000000001</v>
      </c>
    </row>
    <row r="23" spans="1:6" x14ac:dyDescent="0.25">
      <c r="A23" s="1" t="s">
        <v>129</v>
      </c>
      <c r="B23" s="1" t="str">
        <f>IFERROR(VLOOKUP(A23,'BANCO DE DADOS'!$1:$1048576,2,FALSE),"0")</f>
        <v>FIXAR COBRE GOLA 22 CM</v>
      </c>
      <c r="C23" s="23">
        <f>IFERROR(VLOOKUP(A23,'BANCO DE DADOS'!$A$2:C4021,3,FALSE),"0")</f>
        <v>0.44080000000000003</v>
      </c>
      <c r="D23" s="24">
        <f>IFERROR(VLOOKUP(A23,'BANCO DE DADOS'!$A$2:D4021,4,FALSE),"0")</f>
        <v>0.44080000000000003</v>
      </c>
      <c r="E23" s="1" t="str">
        <f>IFERROR(VLOOKUP(A23,'BANCO DE DADOS'!$1:$1048576,5,FALSE),"0")</f>
        <v>FIXAR COBRE GOLA 22 CM</v>
      </c>
      <c r="F23" s="25">
        <f t="shared" si="0"/>
        <v>0.44080000000000003</v>
      </c>
    </row>
    <row r="24" spans="1:6" x14ac:dyDescent="0.25">
      <c r="A24" s="1" t="s">
        <v>423</v>
      </c>
      <c r="B24" s="1" t="str">
        <f>IFERROR(VLOOKUP(A24,'BANCO DE DADOS'!$1:$1048576,2,FALSE),"0")</f>
        <v>REBATER COBRE GOLA 22 CM</v>
      </c>
      <c r="C24" s="23">
        <f>IFERROR(VLOOKUP(A24,'BANCO DE DADOS'!$A$2:C4022,3,FALSE),"0")</f>
        <v>0.36330000000000001</v>
      </c>
      <c r="D24" s="24">
        <f>IFERROR(VLOOKUP(A24,'BANCO DE DADOS'!$A$2:D4022,4,FALSE),"0")</f>
        <v>0.36330000000000001</v>
      </c>
      <c r="E24" s="1" t="str">
        <f>IFERROR(VLOOKUP(A24,'BANCO DE DADOS'!$1:$1048576,5,FALSE),"0")</f>
        <v>REBATER COBRE GOLA 22 CM</v>
      </c>
      <c r="F24" s="25">
        <f t="shared" si="0"/>
        <v>0.36330000000000001</v>
      </c>
    </row>
    <row r="25" spans="1:6" x14ac:dyDescent="0.25">
      <c r="A25" s="1" t="s">
        <v>56</v>
      </c>
      <c r="B25" s="1" t="str">
        <f>IFERROR(VLOOKUP(A25,'BANCO DE DADOS'!$1:$1048576,2,FALSE),"0")</f>
        <v>BAINHA DO CORPO 120 CM</v>
      </c>
      <c r="C25" s="23">
        <f>IFERROR(VLOOKUP(A25,'BANCO DE DADOS'!$A$2:C4023,3,FALSE),"0")</f>
        <v>0.55100000000000005</v>
      </c>
      <c r="D25" s="24">
        <f>IFERROR(VLOOKUP(A25,'BANCO DE DADOS'!$A$2:D4023,4,FALSE),"0")</f>
        <v>0.55100000000000005</v>
      </c>
      <c r="E25" s="1" t="str">
        <f>IFERROR(VLOOKUP(A25,'BANCO DE DADOS'!$1:$1048576,5,FALSE),"0")</f>
        <v>BAINHA DO CORPO 120 CM</v>
      </c>
      <c r="F25" s="25">
        <f t="shared" si="0"/>
        <v>0.55100000000000005</v>
      </c>
    </row>
    <row r="26" spans="1:6" x14ac:dyDescent="0.25">
      <c r="A26" s="1" t="s">
        <v>392</v>
      </c>
      <c r="B26" s="1" t="str">
        <f>IFERROR(VLOOKUP(A26,'BANCO DE DADOS'!$1:$1048576,2,FALSE),"0")</f>
        <v>BATER TRAVET 1* BT 107</v>
      </c>
      <c r="C26" s="23">
        <f>IFERROR(VLOOKUP(A26,'BANCO DE DADOS'!$A$2:C4024,3,FALSE),"0")</f>
        <v>0.30780000000000002</v>
      </c>
      <c r="D26" s="24">
        <f>IFERROR(VLOOKUP(A26,'BANCO DE DADOS'!$A$2:D4024,4,FALSE),"0")</f>
        <v>0.30780000000000002</v>
      </c>
      <c r="E26" s="1" t="str">
        <f>IFERROR(VLOOKUP(A26,'BANCO DE DADOS'!$1:$1048576,5,FALSE),"0")</f>
        <v>BATER TRAVET 1* BT 107</v>
      </c>
      <c r="F26" s="25">
        <f t="shared" ref="F26" si="1">D26</f>
        <v>0.30780000000000002</v>
      </c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23"/>
      <c r="D28" s="24"/>
      <c r="E28" s="1"/>
      <c r="F28" s="25"/>
    </row>
    <row r="29" spans="1:6" x14ac:dyDescent="0.25">
      <c r="A29" s="1"/>
      <c r="B29" s="1"/>
      <c r="C29" s="4"/>
      <c r="D29" s="8"/>
      <c r="E29" s="1"/>
      <c r="F29" s="5"/>
    </row>
    <row r="30" spans="1:6" x14ac:dyDescent="0.25">
      <c r="A30" s="1"/>
      <c r="B30" s="1"/>
      <c r="C30" s="4"/>
      <c r="D30" s="8"/>
      <c r="E30" s="1"/>
      <c r="F30" s="5"/>
    </row>
    <row r="31" spans="1:6" x14ac:dyDescent="0.25">
      <c r="A31" s="1"/>
      <c r="B31" s="1"/>
      <c r="C31" s="4">
        <f>SUM(C2:C30)</f>
        <v>9.8256000000000014</v>
      </c>
      <c r="D31" s="24">
        <f>SUM(D2:D30)</f>
        <v>9.8256000000000014</v>
      </c>
      <c r="E31" s="1"/>
      <c r="F31" s="25">
        <f>SUM(F2:F30)</f>
        <v>9.8256000000000014</v>
      </c>
    </row>
    <row r="32" spans="1:6" x14ac:dyDescent="0.25">
      <c r="D32" s="9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E8C-8F90-4E38-8C8F-A867C191B411}">
  <dimension ref="A1:F34"/>
  <sheetViews>
    <sheetView showGridLines="0" zoomScale="80" zoomScaleNormal="80" workbookViewId="0"/>
  </sheetViews>
  <sheetFormatPr defaultRowHeight="15" x14ac:dyDescent="0.25"/>
  <cols>
    <col min="1" max="1" width="20.28515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118</v>
      </c>
      <c r="B2" s="1" t="str">
        <f>IFERROR(VLOOKUP(A2,'BANCO DE DADOS'!$1:$1048576,2,FALSE),"0")</f>
        <v xml:space="preserve">Destacar Galão </v>
      </c>
      <c r="C2" s="23">
        <f>IFERROR(VLOOKUP(A2,'BANCO DE DADOS'!$A$2:C4000,3,FALSE),"0")</f>
        <v>0.16039999999999999</v>
      </c>
      <c r="D2" s="24">
        <f>IFERROR(VLOOKUP(A2,'BANCO DE DADOS'!$A$2:D4000,4,FALSE),"0")</f>
        <v>0.16039999999999999</v>
      </c>
      <c r="E2" s="1" t="str">
        <f>IFERROR(VLOOKUP(A2,'BANCO DE DADOS'!$1:$1048576,5,FALSE),"0")</f>
        <v xml:space="preserve">Destacar Galão </v>
      </c>
      <c r="F2" s="25">
        <f>D2</f>
        <v>0.16039999999999999</v>
      </c>
    </row>
    <row r="3" spans="1:6" x14ac:dyDescent="0.25">
      <c r="A3" s="10" t="s">
        <v>277</v>
      </c>
      <c r="B3" s="1" t="str">
        <f>IFERROR(VLOOKUP(A3,'BANCO DE DADOS'!$1:$1048576,2,FALSE),"0")</f>
        <v xml:space="preserve">MEDIR CORTAR ELASTICO MANUAL </v>
      </c>
      <c r="C3" s="23">
        <f>IFERROR(VLOOKUP(A3,'BANCO DE DADOS'!$A$2:C4001,3,FALSE),"0")</f>
        <v>0.12839999999999999</v>
      </c>
      <c r="D3" s="24">
        <f>IFERROR(VLOOKUP(A3,'BANCO DE DADOS'!$A$2:D4001,4,FALSE),"0")</f>
        <v>0.12839999999999999</v>
      </c>
      <c r="E3" s="1" t="str">
        <f>IFERROR(VLOOKUP(A3,'BANCO DE DADOS'!$1:$1048576,5,FALSE),"0")</f>
        <v xml:space="preserve">MEDIR CORTAR ELASTICO MANUAL </v>
      </c>
      <c r="F3" s="25">
        <f t="shared" ref="F3:F22" si="0">D3</f>
        <v>0.12839999999999999</v>
      </c>
    </row>
    <row r="4" spans="1:6" x14ac:dyDescent="0.25">
      <c r="A4" s="1" t="s">
        <v>92</v>
      </c>
      <c r="B4" s="1" t="str">
        <f>IFERROR(VLOOKUP(A4,'BANCO DE DADOS'!$1:$1048576,2,FALSE),"0")</f>
        <v xml:space="preserve">GABARITAR PARA CASEAR MANUAL </v>
      </c>
      <c r="C4" s="23">
        <f>IFERROR(VLOOKUP(A4,'BANCO DE DADOS'!$A$2:C4002,3,FALSE),"0")</f>
        <v>0.21759999999999999</v>
      </c>
      <c r="D4" s="24">
        <f>IFERROR(VLOOKUP(A4,'BANCO DE DADOS'!$A$2:D4002,4,FALSE),"0")</f>
        <v>0.21759999999999999</v>
      </c>
      <c r="E4" s="1" t="str">
        <f>IFERROR(VLOOKUP(A4,'BANCO DE DADOS'!$1:$1048576,5,FALSE),"0")</f>
        <v xml:space="preserve">GABARITAR PARA CASEAR MANUAL </v>
      </c>
      <c r="F4" s="25">
        <f t="shared" si="0"/>
        <v>0.21759999999999999</v>
      </c>
    </row>
    <row r="5" spans="1:6" x14ac:dyDescent="0.25">
      <c r="A5" s="1">
        <v>7</v>
      </c>
      <c r="B5" s="1" t="str">
        <f>IFERROR(VLOOKUP(A5,'BANCO DE DADOS'!$1:$1048576,2,FALSE),"0")</f>
        <v>PASSAR CORDÃO NA AGULHA</v>
      </c>
      <c r="C5" s="23">
        <f>IFERROR(VLOOKUP(A5,'BANCO DE DADOS'!$A$2:C4003,3,FALSE),"0")</f>
        <v>0.3286</v>
      </c>
      <c r="D5" s="24">
        <f>IFERROR(VLOOKUP(A5,'BANCO DE DADOS'!$A$2:D4003,4,FALSE),"0")</f>
        <v>0.3286</v>
      </c>
      <c r="E5" s="1" t="str">
        <f>IFERROR(VLOOKUP(A5,'BANCO DE DADOS'!$1:$1048576,5,FALSE),"0")</f>
        <v>PASSAR CORDÃO NA AGULHA</v>
      </c>
      <c r="F5" s="25">
        <f t="shared" si="0"/>
        <v>0.3286</v>
      </c>
    </row>
    <row r="6" spans="1:6" x14ac:dyDescent="0.25">
      <c r="A6" s="1" t="s">
        <v>279</v>
      </c>
      <c r="B6" s="1" t="str">
        <f>IFERROR(VLOOKUP(A6,'BANCO DE DADOS'!$1:$1048576,2,FALSE),"0")</f>
        <v>MONTAR ETIQUETA 3.5 CM</v>
      </c>
      <c r="C6" s="23">
        <f>IFERROR(VLOOKUP(A6,'BANCO DE DADOS'!$A$2:C4004,3,FALSE),"0")</f>
        <v>0.20019999999999999</v>
      </c>
      <c r="D6" s="24">
        <f>IFERROR(VLOOKUP(A6,'BANCO DE DADOS'!$A$2:D4004,4,FALSE),"0")</f>
        <v>0.20019999999999999</v>
      </c>
      <c r="E6" s="1" t="str">
        <f>IFERROR(VLOOKUP(A6,'BANCO DE DADOS'!$1:$1048576,5,FALSE),"0")</f>
        <v>MONTAR ETIQUETA 3.5 CM</v>
      </c>
      <c r="F6" s="25">
        <f t="shared" si="0"/>
        <v>0.20019999999999999</v>
      </c>
    </row>
    <row r="7" spans="1:6" x14ac:dyDescent="0.25">
      <c r="A7" s="1" t="s">
        <v>235</v>
      </c>
      <c r="B7" s="1" t="str">
        <f>IFERROR(VLOOKUP(A7,'BANCO DE DADOS'!$1:$1048576,2,FALSE),"0")</f>
        <v>PASSAR GALÃO 3 LISTRAS - SHORTS 50 CM *2</v>
      </c>
      <c r="C7" s="23">
        <f>IFERROR(VLOOKUP(A7,'BANCO DE DADOS'!$A$2:C4005,3,FALSE),"0")</f>
        <v>0.73860000000000003</v>
      </c>
      <c r="D7" s="24">
        <f>IFERROR(VLOOKUP(A7,'BANCO DE DADOS'!$A$2:D4005,4,FALSE),"0")</f>
        <v>0.73860000000000003</v>
      </c>
      <c r="E7" s="1" t="str">
        <f>IFERROR(VLOOKUP(A7,'BANCO DE DADOS'!$1:$1048576,5,FALSE),"0")</f>
        <v>PASSAR GALÃO 3 LISTRAS - SHORTS 50 CM *2</v>
      </c>
      <c r="F7" s="25">
        <f t="shared" si="0"/>
        <v>0.73860000000000003</v>
      </c>
    </row>
    <row r="8" spans="1:6" x14ac:dyDescent="0.25">
      <c r="A8" s="1" t="s">
        <v>193</v>
      </c>
      <c r="B8" s="1" t="str">
        <f>IFERROR(VLOOKUP(A8,'BANCO DE DADOS'!$1:$1048576,2,FALSE),"0")</f>
        <v>FECHAR LATERAL COM FENDA SHORTS 60CM *2</v>
      </c>
      <c r="C8" s="23">
        <f>IFERROR(VLOOKUP(A8,'BANCO DE DADOS'!$A$2:C4006,3,FALSE),"0")</f>
        <v>0.75680000000000003</v>
      </c>
      <c r="D8" s="24">
        <f>IFERROR(VLOOKUP(A8,'BANCO DE DADOS'!$A$2:D4006,4,FALSE),"0")</f>
        <v>0.75680000000000003</v>
      </c>
      <c r="E8" s="1" t="str">
        <f>IFERROR(VLOOKUP(A8,'BANCO DE DADOS'!$1:$1048576,5,FALSE),"0")</f>
        <v>FECHAR LATERAL COM FENDA SHORTS 60CM *2</v>
      </c>
      <c r="F8" s="25">
        <f t="shared" si="0"/>
        <v>0.75680000000000003</v>
      </c>
    </row>
    <row r="9" spans="1:6" x14ac:dyDescent="0.25">
      <c r="A9" s="1" t="s">
        <v>167</v>
      </c>
      <c r="B9" s="1" t="str">
        <f>IFERROR(VLOOKUP(A9,'BANCO DE DADOS'!$1:$1048576,2,FALSE),"0")</f>
        <v xml:space="preserve">FECHAR GANCHO FRENTE 40 CM </v>
      </c>
      <c r="C9" s="23">
        <f>IFERROR(VLOOKUP(A9,'BANCO DE DADOS'!$A$2:C4007,3,FALSE),"0")</f>
        <v>0.2626</v>
      </c>
      <c r="D9" s="24">
        <f>IFERROR(VLOOKUP(A9,'BANCO DE DADOS'!$A$2:D4007,4,FALSE),"0")</f>
        <v>0.2626</v>
      </c>
      <c r="E9" s="1" t="str">
        <f>IFERROR(VLOOKUP(A9,'BANCO DE DADOS'!$1:$1048576,5,FALSE),"0")</f>
        <v xml:space="preserve">FECHAR GANCHO FRENTE 40 CM </v>
      </c>
      <c r="F9" s="25">
        <f t="shared" si="0"/>
        <v>0.2626</v>
      </c>
    </row>
    <row r="10" spans="1:6" x14ac:dyDescent="0.25">
      <c r="A10" s="1" t="s">
        <v>165</v>
      </c>
      <c r="B10" s="1" t="str">
        <f>IFERROR(VLOOKUP(A10,'BANCO DE DADOS'!$1:$1048576,2,FALSE),"0")</f>
        <v xml:space="preserve">FECHAR GANCHO COSTAS 45 CM </v>
      </c>
      <c r="C10" s="23">
        <f>IFERROR(VLOOKUP(A10,'BANCO DE DADOS'!$A$2:C4008,3,FALSE),"0")</f>
        <v>0.2676</v>
      </c>
      <c r="D10" s="24">
        <f>IFERROR(VLOOKUP(A10,'BANCO DE DADOS'!$A$2:D4008,4,FALSE),"0")</f>
        <v>0.2676</v>
      </c>
      <c r="E10" s="1" t="str">
        <f>IFERROR(VLOOKUP(A10,'BANCO DE DADOS'!$1:$1048576,5,FALSE),"0")</f>
        <v xml:space="preserve">FECHAR GANCHO COSTAS 45 CM </v>
      </c>
      <c r="F10" s="25">
        <f t="shared" si="0"/>
        <v>0.2676</v>
      </c>
    </row>
    <row r="11" spans="1:6" x14ac:dyDescent="0.25">
      <c r="A11" s="1" t="s">
        <v>163</v>
      </c>
      <c r="B11" s="1" t="str">
        <f>IFERROR(VLOOKUP(A11,'BANCO DE DADOS'!$1:$1048576,2,FALSE),"0")</f>
        <v>FECHAR ENTRE PERNAS SHORTS 45 CM *2</v>
      </c>
      <c r="C11" s="23">
        <f>IFERROR(VLOOKUP(A11,'BANCO DE DADOS'!$A$2:C4009,3,FALSE),"0")</f>
        <v>0.31790000000000002</v>
      </c>
      <c r="D11" s="24">
        <f>IFERROR(VLOOKUP(A11,'BANCO DE DADOS'!$A$2:D4009,4,FALSE),"0")</f>
        <v>0.31790000000000002</v>
      </c>
      <c r="E11" s="1" t="str">
        <f>IFERROR(VLOOKUP(A11,'BANCO DE DADOS'!$1:$1048576,5,FALSE),"0")</f>
        <v>FECHAR ENTRE PERNAS SHORTS 45 CM *2</v>
      </c>
      <c r="F11" s="25">
        <f t="shared" si="0"/>
        <v>0.31790000000000002</v>
      </c>
    </row>
    <row r="12" spans="1:6" x14ac:dyDescent="0.25">
      <c r="A12" s="1" t="s">
        <v>179</v>
      </c>
      <c r="B12" s="1" t="str">
        <f>IFERROR(VLOOKUP(A12,'BANCO DE DADOS'!$1:$1048576,2,FALSE),"0")</f>
        <v>FECHAR ELASTICO 4 CM 1L 301</v>
      </c>
      <c r="C12" s="23">
        <f>IFERROR(VLOOKUP(A12,'BANCO DE DADOS'!$A$2:C4010,3,FALSE),"0")</f>
        <v>0.17649999999999999</v>
      </c>
      <c r="D12" s="24">
        <f>IFERROR(VLOOKUP(A12,'BANCO DE DADOS'!$A$2:D4010,4,FALSE),"0")</f>
        <v>0.17649999999999999</v>
      </c>
      <c r="E12" s="1" t="str">
        <f>IFERROR(VLOOKUP(A12,'BANCO DE DADOS'!$1:$1048576,5,FALSE),"0")</f>
        <v>FECHAR ELASTICO 4 CM 1L 301</v>
      </c>
      <c r="F12" s="25">
        <f t="shared" si="0"/>
        <v>0.17649999999999999</v>
      </c>
    </row>
    <row r="13" spans="1:6" x14ac:dyDescent="0.25">
      <c r="A13" s="1" t="s">
        <v>125</v>
      </c>
      <c r="B13" s="1" t="str">
        <f>IFERROR(VLOOKUP(A13,'BANCO DE DADOS'!$1:$1048576,2,FALSE),"0")</f>
        <v>PREGAR ELASTICO 136 CM 4OL 514</v>
      </c>
      <c r="C13" s="23">
        <f>IFERROR(VLOOKUP(A13,'BANCO DE DADOS'!$A$2:C4011,3,FALSE),"0")</f>
        <v>0.78120000000000001</v>
      </c>
      <c r="D13" s="24">
        <f>IFERROR(VLOOKUP(A13,'BANCO DE DADOS'!$A$2:D4011,4,FALSE),"0")</f>
        <v>0.78120000000000001</v>
      </c>
      <c r="E13" s="1" t="str">
        <f>IFERROR(VLOOKUP(A13,'BANCO DE DADOS'!$1:$1048576,5,FALSE),"0")</f>
        <v>PREGAR ELASTICO 136 CM 4OL 514</v>
      </c>
      <c r="F13" s="25">
        <f t="shared" si="0"/>
        <v>0.78120000000000001</v>
      </c>
    </row>
    <row r="14" spans="1:6" x14ac:dyDescent="0.25">
      <c r="A14" s="1" t="s">
        <v>415</v>
      </c>
      <c r="B14" s="1" t="str">
        <f>IFERROR(VLOOKUP(A14,'BANCO DE DADOS'!$1:$1048576,2,FALSE),"0")</f>
        <v xml:space="preserve">REBATER CÓS EMBUTIDO SHORT 2 DOBRA 136 CM </v>
      </c>
      <c r="C14" s="23">
        <f>IFERROR(VLOOKUP(A14,'BANCO DE DADOS'!$A$2:C4012,3,FALSE),"0")</f>
        <v>0.85880000000000001</v>
      </c>
      <c r="D14" s="24">
        <f>IFERROR(VLOOKUP(A14,'BANCO DE DADOS'!$A$2:D4012,4,FALSE),"0")</f>
        <v>0.85880000000000001</v>
      </c>
      <c r="E14" s="1" t="str">
        <f>IFERROR(VLOOKUP(A14,'BANCO DE DADOS'!$1:$1048576,5,FALSE),"0")</f>
        <v xml:space="preserve">REBATER CÓS EMBUTIDO SHORT 2 DOBRA 136 CM </v>
      </c>
      <c r="F14" s="25">
        <f t="shared" si="0"/>
        <v>0.85880000000000001</v>
      </c>
    </row>
    <row r="15" spans="1:6" x14ac:dyDescent="0.25">
      <c r="A15" s="1" t="s">
        <v>225</v>
      </c>
      <c r="B15" s="1" t="str">
        <f>IFERROR(VLOOKUP(A15,'BANCO DE DADOS'!$1:$1048576,2,FALSE),"0")</f>
        <v>FIXAR ETIQUETA CÓS 5 CM 1L 301</v>
      </c>
      <c r="C15" s="23">
        <f>IFERROR(VLOOKUP(A15,'BANCO DE DADOS'!$A$2:C4013,3,FALSE),"0")</f>
        <v>0.20250000000000001</v>
      </c>
      <c r="D15" s="24">
        <f>IFERROR(VLOOKUP(A15,'BANCO DE DADOS'!$A$2:D4013,4,FALSE),"0")</f>
        <v>0.20250000000000001</v>
      </c>
      <c r="E15" s="1" t="str">
        <f>IFERROR(VLOOKUP(A15,'BANCO DE DADOS'!$1:$1048576,5,FALSE),"0")</f>
        <v>FIXAR ETIQUETA CÓS 5 CM 1L 301</v>
      </c>
      <c r="F15" s="25">
        <f t="shared" si="0"/>
        <v>0.20250000000000001</v>
      </c>
    </row>
    <row r="16" spans="1:6" x14ac:dyDescent="0.25">
      <c r="A16" s="1" t="s">
        <v>90</v>
      </c>
      <c r="B16" s="1" t="str">
        <f>IFERROR(VLOOKUP(A16,'BANCO DE DADOS'!$1:$1048576,2,FALSE),"0")</f>
        <v>CASEAR BH 107</v>
      </c>
      <c r="C16" s="23">
        <f>IFERROR(VLOOKUP(A16,'BANCO DE DADOS'!$A$2:C4014,3,FALSE),"0")</f>
        <v>0.2621</v>
      </c>
      <c r="D16" s="24">
        <f>IFERROR(VLOOKUP(A16,'BANCO DE DADOS'!$A$2:D4014,4,FALSE),"0")</f>
        <v>0.2621</v>
      </c>
      <c r="E16" s="1" t="str">
        <f>IFERROR(VLOOKUP(A16,'BANCO DE DADOS'!$1:$1048576,5,FALSE),"0")</f>
        <v>CASEAR BH 107</v>
      </c>
      <c r="F16" s="25">
        <f t="shared" si="0"/>
        <v>0.2621</v>
      </c>
    </row>
    <row r="17" spans="1:6" x14ac:dyDescent="0.25">
      <c r="A17" s="1" t="s">
        <v>498</v>
      </c>
      <c r="B17" s="1" t="str">
        <f>IFERROR(VLOOKUP(A17,'BANCO DE DADOS'!$1:$1048576,2,FALSE),"0")</f>
        <v>BATER TRAVET NO CÓS BT 107 - 1 TRAVET NO CENTRO DO CÓS</v>
      </c>
      <c r="C17" s="23">
        <f>IFERROR(VLOOKUP(A17,'BANCO DE DADOS'!$A$2:C4015,3,FALSE),"0")</f>
        <v>0.25840000000000002</v>
      </c>
      <c r="D17" s="24">
        <f>IFERROR(VLOOKUP(A17,'BANCO DE DADOS'!$A$2:D4015,4,FALSE),"0")</f>
        <v>0.25840000000000002</v>
      </c>
      <c r="E17" s="1" t="str">
        <f>IFERROR(VLOOKUP(A17,'BANCO DE DADOS'!$1:$1048576,5,FALSE),"0")</f>
        <v>BATER TRAVET NO CÓS BT 107 - 1 TRAVET NO CENTRO DO CÓS</v>
      </c>
      <c r="F17" s="25">
        <f t="shared" si="0"/>
        <v>0.25840000000000002</v>
      </c>
    </row>
    <row r="18" spans="1:6" x14ac:dyDescent="0.25">
      <c r="A18" s="1" t="s">
        <v>284</v>
      </c>
      <c r="B18" s="1" t="str">
        <f>IFERROR(VLOOKUP(A18,'BANCO DE DADOS'!$1:$1048576,2,FALSE),"0")</f>
        <v>4OL OVERLOCKAR ABERTURA DA LATERAL 11 CM 2*</v>
      </c>
      <c r="C18" s="23">
        <f>IFERROR(VLOOKUP(A18,'BANCO DE DADOS'!$A$2:C4016,3,FALSE),"0")</f>
        <v>0.41039999999999999</v>
      </c>
      <c r="D18" s="24">
        <f>IFERROR(VLOOKUP(A18,'BANCO DE DADOS'!$A$2:D4016,4,FALSE),"0")</f>
        <v>0.41039999999999999</v>
      </c>
      <c r="E18" s="1" t="str">
        <f>IFERROR(VLOOKUP(A18,'BANCO DE DADOS'!$1:$1048576,5,FALSE),"0")</f>
        <v>4OL OVERLOCKAR ABERTURA DA LATERAL 11 CM 2*</v>
      </c>
      <c r="F18" s="25">
        <f t="shared" si="0"/>
        <v>0.41039999999999999</v>
      </c>
    </row>
    <row r="19" spans="1:6" x14ac:dyDescent="0.25">
      <c r="A19" s="1" t="s">
        <v>431</v>
      </c>
      <c r="B19" s="1" t="str">
        <f>IFERROR(VLOOKUP(A19,'BANCO DE DADOS'!$1:$1048576,2,FALSE),"0")</f>
        <v>RETROCESSO ABERTURA LATERAL 6 CM 2*</v>
      </c>
      <c r="C19" s="23">
        <f>IFERROR(VLOOKUP(A19,'BANCO DE DADOS'!$A$2:C4017,3,FALSE),"0")</f>
        <v>0.36530000000000001</v>
      </c>
      <c r="D19" s="24">
        <f>IFERROR(VLOOKUP(A19,'BANCO DE DADOS'!$A$2:D4017,4,FALSE),"0")</f>
        <v>0.36530000000000001</v>
      </c>
      <c r="E19" s="1" t="str">
        <f>IFERROR(VLOOKUP(A19,'BANCO DE DADOS'!$1:$1048576,5,FALSE),"0")</f>
        <v>RETROCESSO ABERTURA LATERAL 6 CM 2*</v>
      </c>
      <c r="F19" s="25">
        <f t="shared" si="0"/>
        <v>0.36530000000000001</v>
      </c>
    </row>
    <row r="20" spans="1:6" x14ac:dyDescent="0.25">
      <c r="A20" s="1" t="s">
        <v>386</v>
      </c>
      <c r="B20" s="1" t="str">
        <f>IFERROR(VLOOKUP(A20,'BANCO DE DADOS'!$1:$1048576,2,FALSE),"0")</f>
        <v>1L REBATER ABERTURA LATERAL 11 CM 2*</v>
      </c>
      <c r="C20" s="23">
        <f>IFERROR(VLOOKUP(A20,'BANCO DE DADOS'!$A$2:C4018,3,FALSE),"0")</f>
        <v>0.9516</v>
      </c>
      <c r="D20" s="24">
        <f>IFERROR(VLOOKUP(A20,'BANCO DE DADOS'!$A$2:D4018,4,FALSE),"0")</f>
        <v>0.9516</v>
      </c>
      <c r="E20" s="1" t="str">
        <f>IFERROR(VLOOKUP(A20,'BANCO DE DADOS'!$1:$1048576,5,FALSE),"0")</f>
        <v>1L REBATER ABERTURA LATERAL 11 CM 2*</v>
      </c>
      <c r="F20" s="25">
        <f t="shared" si="0"/>
        <v>0.9516</v>
      </c>
    </row>
    <row r="21" spans="1:6" x14ac:dyDescent="0.25">
      <c r="A21" s="1" t="s">
        <v>66</v>
      </c>
      <c r="B21" s="1" t="str">
        <f>IFERROR(VLOOKUP(A21,'BANCO DE DADOS'!$1:$1048576,2,FALSE),"0")</f>
        <v>BAINHA DA PERNA ABERTA LATERAL 76 CM *2</v>
      </c>
      <c r="C21" s="23">
        <f>IFERROR(VLOOKUP(A21,'BANCO DE DADOS'!$A$2:C4019,3,FALSE),"0")</f>
        <v>0.8528</v>
      </c>
      <c r="D21" s="24">
        <f>IFERROR(VLOOKUP(A21,'BANCO DE DADOS'!$A$2:D4019,4,FALSE),"0")</f>
        <v>0.8528</v>
      </c>
      <c r="E21" s="1" t="str">
        <f>IFERROR(VLOOKUP(A21,'BANCO DE DADOS'!$1:$1048576,5,FALSE),"0")</f>
        <v>BAINHA DA PERNA ABERTA LATERAL 76 CM *2</v>
      </c>
      <c r="F21" s="25">
        <f t="shared" si="0"/>
        <v>0.8528</v>
      </c>
    </row>
    <row r="22" spans="1:6" x14ac:dyDescent="0.25">
      <c r="A22" s="1" t="s">
        <v>495</v>
      </c>
      <c r="B22" s="1" t="str">
        <f>IFERROR(VLOOKUP(A22,'BANCO DE DADOS'!$1:$1048576,2,FALSE),"0")</f>
        <v>BATER TRAVET NAS ABERTURAS LATERAIS -2x</v>
      </c>
      <c r="C22" s="23">
        <f>IFERROR(VLOOKUP(A22,'BANCO DE DADOS'!$A$2:C4020,3,FALSE),"0")</f>
        <v>0.31669999999999998</v>
      </c>
      <c r="D22" s="24">
        <f>IFERROR(VLOOKUP(A22,'BANCO DE DADOS'!$A$2:D4020,4,FALSE),"0")</f>
        <v>0.31669999999999998</v>
      </c>
      <c r="E22" s="1" t="str">
        <f>IFERROR(VLOOKUP(A22,'BANCO DE DADOS'!$1:$1048576,5,FALSE),"0")</f>
        <v>BATER TRAVET NAS ABERTURAS LATERAIS -2x</v>
      </c>
      <c r="F22" s="25">
        <f t="shared" si="0"/>
        <v>0.31669999999999998</v>
      </c>
    </row>
    <row r="23" spans="1:6" x14ac:dyDescent="0.25">
      <c r="A23" s="1"/>
      <c r="B23" s="1"/>
      <c r="C23" s="23"/>
      <c r="D23" s="24"/>
      <c r="E23" s="1"/>
      <c r="F23" s="25"/>
    </row>
    <row r="24" spans="1:6" x14ac:dyDescent="0.25">
      <c r="A24" s="1"/>
      <c r="B24" s="1"/>
      <c r="C24" s="23"/>
      <c r="D24" s="24"/>
      <c r="E24" s="1"/>
      <c r="F24" s="25"/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23"/>
      <c r="D28" s="24"/>
      <c r="E28" s="1"/>
      <c r="F28" s="25"/>
    </row>
    <row r="29" spans="1:6" x14ac:dyDescent="0.25">
      <c r="A29" s="1"/>
      <c r="B29" s="1"/>
      <c r="C29" s="23"/>
      <c r="D29" s="24"/>
      <c r="E29" s="1"/>
      <c r="F29" s="25"/>
    </row>
    <row r="30" spans="1:6" x14ac:dyDescent="0.25">
      <c r="A30" s="1"/>
      <c r="B30" s="1"/>
      <c r="C30" s="23"/>
      <c r="D30" s="24"/>
      <c r="E30" s="1"/>
      <c r="F30" s="25"/>
    </row>
    <row r="31" spans="1:6" x14ac:dyDescent="0.25">
      <c r="A31" s="1"/>
      <c r="B31" s="1"/>
      <c r="C31" s="4"/>
      <c r="D31" s="8"/>
      <c r="E31" s="1"/>
      <c r="F31" s="5"/>
    </row>
    <row r="32" spans="1:6" x14ac:dyDescent="0.25">
      <c r="A32" s="1"/>
      <c r="B32" s="1"/>
      <c r="C32" s="4"/>
      <c r="D32" s="8"/>
      <c r="E32" s="1"/>
      <c r="F32" s="5"/>
    </row>
    <row r="33" spans="1:6" x14ac:dyDescent="0.25">
      <c r="A33" s="1"/>
      <c r="B33" s="1"/>
      <c r="C33" s="4">
        <f>SUM(C2:C32)</f>
        <v>8.8150000000000013</v>
      </c>
      <c r="D33" s="24">
        <f>SUM(D2:D32)</f>
        <v>8.8150000000000013</v>
      </c>
      <c r="E33" s="1"/>
      <c r="F33" s="25">
        <f>SUM(F2:F32)</f>
        <v>8.8150000000000013</v>
      </c>
    </row>
    <row r="34" spans="1:6" x14ac:dyDescent="0.25">
      <c r="D34" s="9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4819-5F13-47DB-B59F-15ADD5FA9F8D}">
  <dimension ref="A1:F30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2.28515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23">
        <f>IFERROR(VLOOKUP(A3,'BANCO DE DADOS'!$A$2:C4001,3,FALSE),"0")</f>
        <v>0.36820000000000003</v>
      </c>
      <c r="D3" s="24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25">
        <f t="shared" ref="F3:F26" si="0">D3</f>
        <v>0.36820000000000003</v>
      </c>
    </row>
    <row r="4" spans="1:6" x14ac:dyDescent="0.25">
      <c r="A4" s="1" t="s">
        <v>376</v>
      </c>
      <c r="B4" s="1" t="str">
        <f>IFERROR(VLOOKUP(A4,'BANCO DE DADOS'!$1:$1048576,2,FALSE),"0")</f>
        <v>PASSAR GALÃO 3 LISTRAS NO OMBRO 6C 402 *2</v>
      </c>
      <c r="C4" s="23">
        <f>IFERROR(VLOOKUP(A4,'BANCO DE DADOS'!$A$2:C4002,3,FALSE),"0")</f>
        <v>0.31680000000000003</v>
      </c>
      <c r="D4" s="24">
        <f>IFERROR(VLOOKUP(A4,'BANCO DE DADOS'!$A$2:D4002,4,FALSE),"0")</f>
        <v>0.31680000000000003</v>
      </c>
      <c r="E4" s="1" t="str">
        <f>IFERROR(VLOOKUP(A4,'BANCO DE DADOS'!$1:$1048576,5,FALSE),"0")</f>
        <v>PASSAR GALÃO 3 LISTRAS NO OMBRO 6C 402 *2</v>
      </c>
      <c r="F4" s="25">
        <f t="shared" si="0"/>
        <v>0.31680000000000003</v>
      </c>
    </row>
    <row r="5" spans="1:6" x14ac:dyDescent="0.25">
      <c r="A5" s="1" t="s">
        <v>118</v>
      </c>
      <c r="B5" s="1" t="str">
        <f>IFERROR(VLOOKUP(A5,'BANCO DE DADOS'!$1:$1048576,2,FALSE),"0")</f>
        <v xml:space="preserve">Destacar Galão </v>
      </c>
      <c r="C5" s="23">
        <f>IFERROR(VLOOKUP(A5,'BANCO DE DADOS'!$A$2:C4003,3,FALSE),"0")</f>
        <v>0.16039999999999999</v>
      </c>
      <c r="D5" s="24">
        <f>IFERROR(VLOOKUP(A5,'BANCO DE DADOS'!$A$2:D4003,4,FALSE),"0")</f>
        <v>0.16039999999999999</v>
      </c>
      <c r="E5" s="1" t="str">
        <f>IFERROR(VLOOKUP(A5,'BANCO DE DADOS'!$1:$1048576,5,FALSE),"0")</f>
        <v xml:space="preserve">Destacar Galão </v>
      </c>
      <c r="F5" s="25">
        <f t="shared" si="0"/>
        <v>0.16039999999999999</v>
      </c>
    </row>
    <row r="6" spans="1:6" x14ac:dyDescent="0.25">
      <c r="A6" s="1" t="s">
        <v>535</v>
      </c>
      <c r="B6" s="1" t="str">
        <f>IFERROR(VLOOKUP(A6,'BANCO DE DADOS'!$1:$1048576,2,FALSE),"0")</f>
        <v>MONTAR GOLA 16 CM 1L 301</v>
      </c>
      <c r="C6" s="23">
        <f>IFERROR(VLOOKUP(A6,'BANCO DE DADOS'!$A$2:C4004,3,FALSE),"0")</f>
        <v>0.37859999999999999</v>
      </c>
      <c r="D6" s="24">
        <f>IFERROR(VLOOKUP(A6,'BANCO DE DADOS'!$A$2:D4004,4,FALSE),"0")</f>
        <v>0.37859999999999999</v>
      </c>
      <c r="E6" s="1" t="str">
        <f>IFERROR(VLOOKUP(A6,'BANCO DE DADOS'!$1:$1048576,5,FALSE),"0")</f>
        <v>MONTAR GOLA 16 CM 1L 301</v>
      </c>
      <c r="F6" s="25">
        <f t="shared" si="0"/>
        <v>0.37859999999999999</v>
      </c>
    </row>
    <row r="7" spans="1:6" x14ac:dyDescent="0.25">
      <c r="A7" s="1" t="s">
        <v>537</v>
      </c>
      <c r="B7" s="1" t="str">
        <f>IFERROR(VLOOKUP(A7,'BANCO DE DADOS'!$1:$1048576,2,FALSE),"0")</f>
        <v>FIXAR GOLA FRENTE ABERTA 12CM 1L 301</v>
      </c>
      <c r="C7" s="23">
        <f>IFERROR(VLOOKUP(A7,'BANCO DE DADOS'!$A$2:C4005,3,FALSE),"0")</f>
        <v>0.5363</v>
      </c>
      <c r="D7" s="24">
        <f>IFERROR(VLOOKUP(A7,'BANCO DE DADOS'!$A$2:D4005,4,FALSE),"0")</f>
        <v>0.5363</v>
      </c>
      <c r="E7" s="1" t="str">
        <f>IFERROR(VLOOKUP(A7,'BANCO DE DADOS'!$1:$1048576,5,FALSE),"0")</f>
        <v>FIXAR GOLA FRENTE ABERTA 12CM 1L 301</v>
      </c>
      <c r="F7" s="25">
        <f t="shared" si="0"/>
        <v>0.5363</v>
      </c>
    </row>
    <row r="8" spans="1:6" x14ac:dyDescent="0.25">
      <c r="A8" s="1" t="s">
        <v>425</v>
      </c>
      <c r="B8" s="1" t="str">
        <f>IFERROR(VLOOKUP(A8,'BANCO DE DADOS'!$1:$1048576,2,FALSE),"0")</f>
        <v>OVERLOCKAR REVEL POLO 17 CM 4OL 514</v>
      </c>
      <c r="C8" s="23">
        <f>IFERROR(VLOOKUP(A8,'BANCO DE DADOS'!$A$2:C4006,3,FALSE),"0")</f>
        <v>0.22800000000000001</v>
      </c>
      <c r="D8" s="24">
        <f>IFERROR(VLOOKUP(A8,'BANCO DE DADOS'!$A$2:D4006,4,FALSE),"0")</f>
        <v>0.22800000000000001</v>
      </c>
      <c r="E8" s="1" t="str">
        <f>IFERROR(VLOOKUP(A8,'BANCO DE DADOS'!$1:$1048576,5,FALSE),"0")</f>
        <v>OVERLOCKAR REVEL POLO 17 CM 4OL 514</v>
      </c>
      <c r="F8" s="25">
        <f t="shared" si="0"/>
        <v>0.22800000000000001</v>
      </c>
    </row>
    <row r="9" spans="1:6" x14ac:dyDescent="0.25">
      <c r="A9" s="1" t="s">
        <v>429</v>
      </c>
      <c r="B9" s="1" t="str">
        <f>IFERROR(VLOOKUP(A9,'BANCO DE DADOS'!$1:$1048576,2,FALSE),"0")</f>
        <v>PREGAR REVEL GOLA FRENTE 21 CM 1L 301</v>
      </c>
      <c r="C9" s="23">
        <f>IFERROR(VLOOKUP(A9,'BANCO DE DADOS'!$A$2:C4007,3,FALSE),"0")</f>
        <v>0.4239</v>
      </c>
      <c r="D9" s="24">
        <f>IFERROR(VLOOKUP(A9,'BANCO DE DADOS'!$A$2:D4007,4,FALSE),"0")</f>
        <v>0.4239</v>
      </c>
      <c r="E9" s="1" t="str">
        <f>IFERROR(VLOOKUP(A9,'BANCO DE DADOS'!$1:$1048576,5,FALSE),"0")</f>
        <v>PREGAR REVEL GOLA FRENTE 21 CM 1L 301</v>
      </c>
      <c r="F9" s="25">
        <f t="shared" si="0"/>
        <v>0.4239</v>
      </c>
    </row>
    <row r="10" spans="1:6" x14ac:dyDescent="0.25">
      <c r="A10" s="1" t="s">
        <v>332</v>
      </c>
      <c r="B10" s="1" t="str">
        <f>IFERROR(VLOOKUP(A10,'BANCO DE DADOS'!$1:$1048576,2,FALSE),"0")</f>
        <v>PREGAR GOLA ABERTA 51 CM  4OL 514</v>
      </c>
      <c r="C10" s="23">
        <f>IFERROR(VLOOKUP(A10,'BANCO DE DADOS'!$A$2:C4008,3,FALSE),"0")</f>
        <v>0.42830000000000001</v>
      </c>
      <c r="D10" s="24">
        <f>IFERROR(VLOOKUP(A10,'BANCO DE DADOS'!$A$2:D4008,4,FALSE),"0")</f>
        <v>0.42830000000000001</v>
      </c>
      <c r="E10" s="1" t="str">
        <f>IFERROR(VLOOKUP(A10,'BANCO DE DADOS'!$1:$1048576,5,FALSE),"0")</f>
        <v>PREGAR GOLA ABERTA 51 CM  4OL 514</v>
      </c>
      <c r="F10" s="25">
        <f t="shared" si="0"/>
        <v>0.42830000000000001</v>
      </c>
    </row>
    <row r="11" spans="1:6" x14ac:dyDescent="0.25">
      <c r="A11" s="1" t="s">
        <v>461</v>
      </c>
      <c r="B11" s="1" t="str">
        <f>IFERROR(VLOOKUP(A11,'BANCO DE DADOS'!$1:$1048576,2,FALSE),"0")</f>
        <v>REBATER REVEL DO DECOTE EXTERNO 16CM 1L 301</v>
      </c>
      <c r="C11" s="23">
        <f>IFERROR(VLOOKUP(A11,'BANCO DE DADOS'!$A$2:C4009,3,FALSE),"0")</f>
        <v>0.41199999999999998</v>
      </c>
      <c r="D11" s="24">
        <f>IFERROR(VLOOKUP(A11,'BANCO DE DADOS'!$A$2:D4009,4,FALSE),"0")</f>
        <v>0.41199999999999998</v>
      </c>
      <c r="E11" s="1" t="str">
        <f>IFERROR(VLOOKUP(A11,'BANCO DE DADOS'!$1:$1048576,5,FALSE),"0")</f>
        <v>REBATER REVEL DO DECOTE EXTERNO 16CM 1L 301</v>
      </c>
      <c r="F11" s="25">
        <f t="shared" si="0"/>
        <v>0.41199999999999998</v>
      </c>
    </row>
    <row r="12" spans="1:6" x14ac:dyDescent="0.25">
      <c r="A12" s="1" t="s">
        <v>133</v>
      </c>
      <c r="B12" s="1" t="str">
        <f>IFERROR(VLOOKUP(A12,'BANCO DE DADOS'!$1:$1048576,2,FALSE),"0")</f>
        <v>FECHAR LATERAL SEM MANGA 50 *2 CM 4OL 514</v>
      </c>
      <c r="C12" s="23">
        <f>IFERROR(VLOOKUP(A12,'BANCO DE DADOS'!$A$2:C4010,3,FALSE),"0")</f>
        <v>0.60029999999999994</v>
      </c>
      <c r="D12" s="24">
        <f>IFERROR(VLOOKUP(A12,'BANCO DE DADOS'!$A$2:D4010,4,FALSE),"0")</f>
        <v>0.60029999999999994</v>
      </c>
      <c r="E12" s="1" t="str">
        <f>IFERROR(VLOOKUP(A12,'BANCO DE DADOS'!$1:$1048576,5,FALSE),"0")</f>
        <v>FECHAR LATERAL SEM MANGA 50 *2 CM 4OL 514</v>
      </c>
      <c r="F12" s="25">
        <f t="shared" si="0"/>
        <v>0.60029999999999994</v>
      </c>
    </row>
    <row r="13" spans="1:6" x14ac:dyDescent="0.25">
      <c r="A13" s="1" t="s">
        <v>155</v>
      </c>
      <c r="B13" s="1" t="str">
        <f>IFERROR(VLOOKUP(A13,'BANCO DE DADOS'!$1:$1048576,2,FALSE),"0")</f>
        <v>FECHAR MANGA BASICA 15 CM *2 4OL 514</v>
      </c>
      <c r="C13" s="23">
        <f>IFERROR(VLOOKUP(A13,'BANCO DE DADOS'!$A$2:C4011,3,FALSE),"0")</f>
        <v>0.31809999999999999</v>
      </c>
      <c r="D13" s="24">
        <f>IFERROR(VLOOKUP(A13,'BANCO DE DADOS'!$A$2:D4011,4,FALSE),"0")</f>
        <v>0.31809999999999999</v>
      </c>
      <c r="E13" s="1" t="str">
        <f>IFERROR(VLOOKUP(A13,'BANCO DE DADOS'!$1:$1048576,5,FALSE),"0")</f>
        <v>FECHAR MANGA BASICA 15 CM *2 4OL 514</v>
      </c>
      <c r="F13" s="25">
        <f t="shared" si="0"/>
        <v>0.31809999999999999</v>
      </c>
    </row>
    <row r="14" spans="1:6" x14ac:dyDescent="0.25">
      <c r="A14" s="1" t="s">
        <v>347</v>
      </c>
      <c r="B14" s="1" t="str">
        <f>IFERROR(VLOOKUP(A14,'BANCO DE DADOS'!$1:$1048576,2,FALSE),"0")</f>
        <v>PREGAR MANGA FECHADA 58.5 CM *2 4OL 514</v>
      </c>
      <c r="C14" s="23">
        <f>IFERROR(VLOOKUP(A14,'BANCO DE DADOS'!$A$2:C4012,3,FALSE),"0")</f>
        <v>0.87329999999999997</v>
      </c>
      <c r="D14" s="24">
        <f>IFERROR(VLOOKUP(A14,'BANCO DE DADOS'!$A$2:D4012,4,FALSE),"0")</f>
        <v>0.87329999999999997</v>
      </c>
      <c r="E14" s="1" t="str">
        <f>IFERROR(VLOOKUP(A14,'BANCO DE DADOS'!$1:$1048576,5,FALSE),"0")</f>
        <v>PREGAR MANGA FECHADA 58.5 CM *2 4OL 514</v>
      </c>
      <c r="F14" s="25">
        <f t="shared" si="0"/>
        <v>0.87329999999999997</v>
      </c>
    </row>
    <row r="15" spans="1:6" x14ac:dyDescent="0.25">
      <c r="A15" s="1" t="s">
        <v>159</v>
      </c>
      <c r="B15" s="1" t="str">
        <f>IFERROR(VLOOKUP(A15,'BANCO DE DADOS'!$1:$1048576,2,FALSE),"0")</f>
        <v xml:space="preserve">FECHAR PUNHO SUPERIOR 38 CM  4OL 514 </v>
      </c>
      <c r="C15" s="23">
        <f>IFERROR(VLOOKUP(A15,'BANCO DE DADOS'!$A$2:C4013,3,FALSE),"0")</f>
        <v>0.314</v>
      </c>
      <c r="D15" s="24">
        <f>IFERROR(VLOOKUP(A15,'BANCO DE DADOS'!$A$2:D4013,4,FALSE),"0")</f>
        <v>0.314</v>
      </c>
      <c r="E15" s="1" t="str">
        <f>IFERROR(VLOOKUP(A15,'BANCO DE DADOS'!$1:$1048576,5,FALSE),"0")</f>
        <v xml:space="preserve">FECHAR PUNHO SUPERIOR 38 CM  4OL 514 </v>
      </c>
      <c r="F15" s="25">
        <f t="shared" si="0"/>
        <v>0.314</v>
      </c>
    </row>
    <row r="16" spans="1:6" x14ac:dyDescent="0.25">
      <c r="A16" s="1" t="s">
        <v>245</v>
      </c>
      <c r="B16" s="1" t="str">
        <f>IFERROR(VLOOKUP(A16,'BANCO DE DADOS'!$1:$1048576,2,FALSE),"0")</f>
        <v xml:space="preserve">GABARITAR PUNHO PADRÃO - OPE MANUAL </v>
      </c>
      <c r="C16" s="23">
        <f>IFERROR(VLOOKUP(A16,'BANCO DE DADOS'!$A$2:C4014,3,FALSE),"0")</f>
        <v>0.30859999999999999</v>
      </c>
      <c r="D16" s="24">
        <f>IFERROR(VLOOKUP(A16,'BANCO DE DADOS'!$A$2:D4014,4,FALSE),"0")</f>
        <v>0.30859999999999999</v>
      </c>
      <c r="E16" s="1" t="str">
        <f>IFERROR(VLOOKUP(A16,'BANCO DE DADOS'!$1:$1048576,5,FALSE),"0")</f>
        <v xml:space="preserve">GABARITAR PUNHO PADRÃO - OPE MANUAL </v>
      </c>
      <c r="F16" s="25">
        <f t="shared" si="0"/>
        <v>0.30859999999999999</v>
      </c>
    </row>
    <row r="17" spans="1:6" x14ac:dyDescent="0.25">
      <c r="A17" s="1" t="s">
        <v>8</v>
      </c>
      <c r="B17" s="1" t="str">
        <f>IFERROR(VLOOKUP(A17,'BANCO DE DADOS'!$1:$1048576,2,FALSE),"0")</f>
        <v>ALINHAVAR PUNHO 38 CM 3OL 504</v>
      </c>
      <c r="C17" s="23">
        <f>IFERROR(VLOOKUP(A17,'BANCO DE DADOS'!$A$2:C4015,3,FALSE),"0")</f>
        <v>0.40550000000000003</v>
      </c>
      <c r="D17" s="24">
        <f>IFERROR(VLOOKUP(A17,'BANCO DE DADOS'!$A$2:D4015,4,FALSE),"0")</f>
        <v>0.40550000000000003</v>
      </c>
      <c r="E17" s="1" t="str">
        <f>IFERROR(VLOOKUP(A17,'BANCO DE DADOS'!$1:$1048576,5,FALSE),"0")</f>
        <v>ALINHAVAR PUNHO 38 CM 3OL 504</v>
      </c>
      <c r="F17" s="25">
        <f t="shared" si="0"/>
        <v>0.40550000000000003</v>
      </c>
    </row>
    <row r="18" spans="1:6" x14ac:dyDescent="0.25">
      <c r="A18" s="1" t="s">
        <v>157</v>
      </c>
      <c r="B18" s="1" t="str">
        <f>IFERROR(VLOOKUP(A18,'BANCO DE DADOS'!$1:$1048576,2,FALSE),"0")</f>
        <v>FECHAR PUNHO 6 CM 4OL 514</v>
      </c>
      <c r="C18" s="23">
        <f>IFERROR(VLOOKUP(A18,'BANCO DE DADOS'!$A$2:C4016,3,FALSE),"0")</f>
        <v>0.24229999999999999</v>
      </c>
      <c r="D18" s="24">
        <f>IFERROR(VLOOKUP(A18,'BANCO DE DADOS'!$A$2:D4016,4,FALSE),"0")</f>
        <v>0.24229999999999999</v>
      </c>
      <c r="E18" s="1" t="str">
        <f>IFERROR(VLOOKUP(A18,'BANCO DE DADOS'!$1:$1048576,5,FALSE),"0")</f>
        <v>FECHAR PUNHO 6 CM 4OL 514</v>
      </c>
      <c r="F18" s="25">
        <f t="shared" si="0"/>
        <v>0.24229999999999999</v>
      </c>
    </row>
    <row r="19" spans="1:6" x14ac:dyDescent="0.25">
      <c r="A19" s="1" t="s">
        <v>356</v>
      </c>
      <c r="B19" s="1" t="str">
        <f>IFERROR(VLOOKUP(A19,'BANCO DE DADOS'!$1:$1048576,2,FALSE),"0")</f>
        <v>PREGAR PUNHO 39 CM 4OL 514</v>
      </c>
      <c r="C19" s="23">
        <f>IFERROR(VLOOKUP(A19,'BANCO DE DADOS'!$A$2:C4017,3,FALSE),"0")</f>
        <v>0.74009999999999998</v>
      </c>
      <c r="D19" s="24">
        <f>IFERROR(VLOOKUP(A19,'BANCO DE DADOS'!$A$2:D4017,4,FALSE),"0")</f>
        <v>0.74009999999999998</v>
      </c>
      <c r="E19" s="1" t="str">
        <f>IFERROR(VLOOKUP(A19,'BANCO DE DADOS'!$1:$1048576,5,FALSE),"0")</f>
        <v>PREGAR PUNHO 39 CM 4OL 514</v>
      </c>
      <c r="F19" s="25">
        <f t="shared" si="0"/>
        <v>0.74009999999999998</v>
      </c>
    </row>
    <row r="20" spans="1:6" x14ac:dyDescent="0.25">
      <c r="A20" s="1" t="s">
        <v>459</v>
      </c>
      <c r="B20" s="1" t="str">
        <f>IFERROR(VLOOKUP(A20,'BANCO DE DADOS'!$1:$1048576,2,FALSE),"0")</f>
        <v xml:space="preserve">REBATER PUNHO 1L 301 - 39cm *2 </v>
      </c>
      <c r="C20" s="23">
        <f>IFERROR(VLOOKUP(A20,'BANCO DE DADOS'!$A$2:C4018,3,FALSE),"0")</f>
        <v>0.54049999999999998</v>
      </c>
      <c r="D20" s="24">
        <f>IFERROR(VLOOKUP(A20,'BANCO DE DADOS'!$A$2:D4018,4,FALSE),"0")</f>
        <v>0.54049999999999998</v>
      </c>
      <c r="E20" s="1" t="str">
        <f>IFERROR(VLOOKUP(A20,'BANCO DE DADOS'!$1:$1048576,5,FALSE),"0")</f>
        <v xml:space="preserve">REBATER PUNHO 1L 301 - 39cm *2 </v>
      </c>
      <c r="F20" s="25">
        <f t="shared" si="0"/>
        <v>0.54049999999999998</v>
      </c>
    </row>
    <row r="21" spans="1:6" x14ac:dyDescent="0.25">
      <c r="A21" s="1" t="s">
        <v>510</v>
      </c>
      <c r="B21" s="1" t="str">
        <f>IFERROR(VLOOKUP(A21,'BANCO DE DADOS'!$1:$1048576,2,FALSE),"0")</f>
        <v>GABARITAR COBRE GOLA -MANUAL</v>
      </c>
      <c r="C21" s="23">
        <f>IFERROR(VLOOKUP(A21,'BANCO DE DADOS'!$A$2:C4019,3,FALSE),"0")</f>
        <v>0.18440000000000001</v>
      </c>
      <c r="D21" s="24">
        <f>IFERROR(VLOOKUP(A21,'BANCO DE DADOS'!$A$2:D4019,4,FALSE),"0")</f>
        <v>0.18440000000000001</v>
      </c>
      <c r="E21" s="1" t="str">
        <f>IFERROR(VLOOKUP(A21,'BANCO DE DADOS'!$1:$1048576,5,FALSE),"0")</f>
        <v>GABARITAR COBRE GOLA -MANUAL</v>
      </c>
      <c r="F21" s="25">
        <f t="shared" si="0"/>
        <v>0.18440000000000001</v>
      </c>
    </row>
    <row r="22" spans="1:6" x14ac:dyDescent="0.25">
      <c r="A22" s="1" t="s">
        <v>513</v>
      </c>
      <c r="B22" s="1" t="str">
        <f>IFERROR(VLOOKUP(A22,'BANCO DE DADOS'!$1:$1048576,2,FALSE),"0")</f>
        <v>UNIR COBRE GOLA 22 CM</v>
      </c>
      <c r="C22" s="23">
        <f>IFERROR(VLOOKUP(A22,'BANCO DE DADOS'!$A$2:C4020,3,FALSE),"0")</f>
        <v>0.18290000000000001</v>
      </c>
      <c r="D22" s="24">
        <f>IFERROR(VLOOKUP(A22,'BANCO DE DADOS'!$A$2:D4020,4,FALSE),"0")</f>
        <v>0.18290000000000001</v>
      </c>
      <c r="E22" s="1" t="str">
        <f>IFERROR(VLOOKUP(A22,'BANCO DE DADOS'!$1:$1048576,5,FALSE),"0")</f>
        <v>UNIR COBRE GOLA 22 CM</v>
      </c>
      <c r="F22" s="25">
        <f t="shared" si="0"/>
        <v>0.18290000000000001</v>
      </c>
    </row>
    <row r="23" spans="1:6" x14ac:dyDescent="0.25">
      <c r="A23" s="1" t="s">
        <v>129</v>
      </c>
      <c r="B23" s="1" t="str">
        <f>IFERROR(VLOOKUP(A23,'BANCO DE DADOS'!$1:$1048576,2,FALSE),"0")</f>
        <v>FIXAR COBRE GOLA 22 CM</v>
      </c>
      <c r="C23" s="23">
        <f>IFERROR(VLOOKUP(A23,'BANCO DE DADOS'!$A$2:C4021,3,FALSE),"0")</f>
        <v>0.44080000000000003</v>
      </c>
      <c r="D23" s="24">
        <f>IFERROR(VLOOKUP(A23,'BANCO DE DADOS'!$A$2:D4021,4,FALSE),"0")</f>
        <v>0.44080000000000003</v>
      </c>
      <c r="E23" s="1" t="str">
        <f>IFERROR(VLOOKUP(A23,'BANCO DE DADOS'!$1:$1048576,5,FALSE),"0")</f>
        <v>FIXAR COBRE GOLA 22 CM</v>
      </c>
      <c r="F23" s="25">
        <f t="shared" si="0"/>
        <v>0.44080000000000003</v>
      </c>
    </row>
    <row r="24" spans="1:6" x14ac:dyDescent="0.25">
      <c r="A24" s="1" t="s">
        <v>423</v>
      </c>
      <c r="B24" s="1" t="str">
        <f>IFERROR(VLOOKUP(A24,'BANCO DE DADOS'!$1:$1048576,2,FALSE),"0")</f>
        <v>REBATER COBRE GOLA 22 CM</v>
      </c>
      <c r="C24" s="23">
        <f>IFERROR(VLOOKUP(A24,'BANCO DE DADOS'!$A$2:C4022,3,FALSE),"0")</f>
        <v>0.36330000000000001</v>
      </c>
      <c r="D24" s="24">
        <f>IFERROR(VLOOKUP(A24,'BANCO DE DADOS'!$A$2:D4022,4,FALSE),"0")</f>
        <v>0.36330000000000001</v>
      </c>
      <c r="E24" s="1" t="str">
        <f>IFERROR(VLOOKUP(A24,'BANCO DE DADOS'!$1:$1048576,5,FALSE),"0")</f>
        <v>REBATER COBRE GOLA 22 CM</v>
      </c>
      <c r="F24" s="25">
        <f t="shared" si="0"/>
        <v>0.36330000000000001</v>
      </c>
    </row>
    <row r="25" spans="1:6" x14ac:dyDescent="0.25">
      <c r="A25" s="1" t="s">
        <v>60</v>
      </c>
      <c r="B25" s="1" t="str">
        <f>IFERROR(VLOOKUP(A25,'BANCO DE DADOS'!$1:$1048576,2,FALSE),"0")</f>
        <v>BAINHA DO CORPO COMADICIONAL FRENTE E COSTAS 126 CM 2CO 406</v>
      </c>
      <c r="C25" s="23">
        <f>IFERROR(VLOOKUP(A25,'BANCO DE DADOS'!$A$2:C4023,3,FALSE),"0")</f>
        <v>0.91739999999999999</v>
      </c>
      <c r="D25" s="24">
        <f>IFERROR(VLOOKUP(A25,'BANCO DE DADOS'!$A$2:D4023,4,FALSE),"0")</f>
        <v>0.91739999999999999</v>
      </c>
      <c r="E25" s="1" t="str">
        <f>IFERROR(VLOOKUP(A25,'BANCO DE DADOS'!$1:$1048576,5,FALSE),"0")</f>
        <v>BAINHA DO CORPO COMADICIONAL FRENTE E COSTAS 126 CM 2CO 406</v>
      </c>
      <c r="F25" s="25">
        <f t="shared" si="0"/>
        <v>0.91739999999999999</v>
      </c>
    </row>
    <row r="26" spans="1:6" x14ac:dyDescent="0.25">
      <c r="A26" s="1" t="s">
        <v>392</v>
      </c>
      <c r="B26" s="1" t="str">
        <f>IFERROR(VLOOKUP(A26,'BANCO DE DADOS'!$1:$1048576,2,FALSE),"0")</f>
        <v>BATER TRAVET 1* BT 107</v>
      </c>
      <c r="C26" s="23">
        <f>IFERROR(VLOOKUP(A26,'BANCO DE DADOS'!$A$2:C4024,3,FALSE),"0")</f>
        <v>0.30780000000000002</v>
      </c>
      <c r="D26" s="24">
        <f>IFERROR(VLOOKUP(A26,'BANCO DE DADOS'!$A$2:D4024,4,FALSE),"0")</f>
        <v>0.30780000000000002</v>
      </c>
      <c r="E26" s="1" t="str">
        <f>IFERROR(VLOOKUP(A26,'BANCO DE DADOS'!$1:$1048576,5,FALSE),"0")</f>
        <v>BATER TRAVET 1* BT 107</v>
      </c>
      <c r="F26" s="25">
        <f t="shared" si="0"/>
        <v>0.30780000000000002</v>
      </c>
    </row>
    <row r="27" spans="1:6" x14ac:dyDescent="0.25">
      <c r="A27" s="1"/>
      <c r="B27" s="1"/>
      <c r="C27" s="4"/>
      <c r="D27" s="8"/>
      <c r="E27" s="1"/>
      <c r="F27" s="5"/>
    </row>
    <row r="28" spans="1:6" x14ac:dyDescent="0.25">
      <c r="A28" s="1"/>
      <c r="B28" s="1"/>
      <c r="C28" s="4"/>
      <c r="D28" s="8"/>
      <c r="E28" s="1"/>
      <c r="F28" s="5"/>
    </row>
    <row r="29" spans="1:6" x14ac:dyDescent="0.25">
      <c r="A29" s="1"/>
      <c r="B29" s="1"/>
      <c r="C29" s="4">
        <f>SUM(C2:C28)</f>
        <v>10.192000000000002</v>
      </c>
      <c r="D29" s="8">
        <f>SUM(D2:D28)</f>
        <v>10.192000000000002</v>
      </c>
      <c r="E29" s="1"/>
      <c r="F29" s="5">
        <f>SUM(F2:F28)</f>
        <v>10.192000000000002</v>
      </c>
    </row>
    <row r="30" spans="1:6" x14ac:dyDescent="0.25">
      <c r="D30" s="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0936-DF98-44DE-8449-2C842BB946D8}">
  <dimension ref="A1:F31"/>
  <sheetViews>
    <sheetView showGridLines="0" zoomScale="80" zoomScaleNormal="80" workbookViewId="0"/>
  </sheetViews>
  <sheetFormatPr defaultRowHeight="15" x14ac:dyDescent="0.25"/>
  <cols>
    <col min="1" max="1" width="18.140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23">
        <f>IFERROR(VLOOKUP(A3,'BANCO DE DADOS'!$A$2:C4001,3,FALSE),"0")</f>
        <v>0.36820000000000003</v>
      </c>
      <c r="D3" s="24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25">
        <f t="shared" ref="F3:F26" si="0">D3</f>
        <v>0.36820000000000003</v>
      </c>
    </row>
    <row r="4" spans="1:6" x14ac:dyDescent="0.25">
      <c r="A4" s="1" t="s">
        <v>376</v>
      </c>
      <c r="B4" s="1" t="str">
        <f>IFERROR(VLOOKUP(A4,'BANCO DE DADOS'!$1:$1048576,2,FALSE),"0")</f>
        <v>PASSAR GALÃO 3 LISTRAS NO OMBRO 6C 402 *2</v>
      </c>
      <c r="C4" s="23">
        <f>IFERROR(VLOOKUP(A4,'BANCO DE DADOS'!$A$2:C4002,3,FALSE),"0")</f>
        <v>0.31680000000000003</v>
      </c>
      <c r="D4" s="24">
        <f>IFERROR(VLOOKUP(A4,'BANCO DE DADOS'!$A$2:D4002,4,FALSE),"0")</f>
        <v>0.31680000000000003</v>
      </c>
      <c r="E4" s="1" t="str">
        <f>IFERROR(VLOOKUP(A4,'BANCO DE DADOS'!$1:$1048576,5,FALSE),"0")</f>
        <v>PASSAR GALÃO 3 LISTRAS NO OMBRO 6C 402 *2</v>
      </c>
      <c r="F4" s="25">
        <f t="shared" si="0"/>
        <v>0.31680000000000003</v>
      </c>
    </row>
    <row r="5" spans="1:6" x14ac:dyDescent="0.25">
      <c r="A5" s="1" t="s">
        <v>118</v>
      </c>
      <c r="B5" s="1" t="str">
        <f>IFERROR(VLOOKUP(A5,'BANCO DE DADOS'!$1:$1048576,2,FALSE),"0")</f>
        <v xml:space="preserve">Destacar Galão </v>
      </c>
      <c r="C5" s="23">
        <f>IFERROR(VLOOKUP(A5,'BANCO DE DADOS'!$A$2:C4003,3,FALSE),"0")</f>
        <v>0.16039999999999999</v>
      </c>
      <c r="D5" s="24">
        <f>IFERROR(VLOOKUP(A5,'BANCO DE DADOS'!$A$2:D4003,4,FALSE),"0")</f>
        <v>0.16039999999999999</v>
      </c>
      <c r="E5" s="1" t="str">
        <f>IFERROR(VLOOKUP(A5,'BANCO DE DADOS'!$1:$1048576,5,FALSE),"0")</f>
        <v xml:space="preserve">Destacar Galão </v>
      </c>
      <c r="F5" s="25">
        <f t="shared" si="0"/>
        <v>0.16039999999999999</v>
      </c>
    </row>
    <row r="6" spans="1:6" x14ac:dyDescent="0.25">
      <c r="A6" s="1" t="s">
        <v>535</v>
      </c>
      <c r="B6" s="1" t="str">
        <f>IFERROR(VLOOKUP(A6,'BANCO DE DADOS'!$1:$1048576,2,FALSE),"0")</f>
        <v>MONTAR GOLA 16 CM 1L 301</v>
      </c>
      <c r="C6" s="23">
        <f>IFERROR(VLOOKUP(A6,'BANCO DE DADOS'!$A$2:C4004,3,FALSE),"0")</f>
        <v>0.37859999999999999</v>
      </c>
      <c r="D6" s="24">
        <f>IFERROR(VLOOKUP(A6,'BANCO DE DADOS'!$A$2:D4004,4,FALSE),"0")</f>
        <v>0.37859999999999999</v>
      </c>
      <c r="E6" s="1" t="str">
        <f>IFERROR(VLOOKUP(A6,'BANCO DE DADOS'!$1:$1048576,5,FALSE),"0")</f>
        <v>MONTAR GOLA 16 CM 1L 301</v>
      </c>
      <c r="F6" s="25">
        <f t="shared" si="0"/>
        <v>0.37859999999999999</v>
      </c>
    </row>
    <row r="7" spans="1:6" x14ac:dyDescent="0.25">
      <c r="A7" s="1" t="s">
        <v>537</v>
      </c>
      <c r="B7" s="1" t="str">
        <f>IFERROR(VLOOKUP(A7,'BANCO DE DADOS'!$1:$1048576,2,FALSE),"0")</f>
        <v>FIXAR GOLA FRENTE ABERTA 12CM 1L 301</v>
      </c>
      <c r="C7" s="23">
        <f>IFERROR(VLOOKUP(A7,'BANCO DE DADOS'!$A$2:C4005,3,FALSE),"0")</f>
        <v>0.5363</v>
      </c>
      <c r="D7" s="24">
        <f>IFERROR(VLOOKUP(A7,'BANCO DE DADOS'!$A$2:D4005,4,FALSE),"0")</f>
        <v>0.5363</v>
      </c>
      <c r="E7" s="1" t="str">
        <f>IFERROR(VLOOKUP(A7,'BANCO DE DADOS'!$1:$1048576,5,FALSE),"0")</f>
        <v>FIXAR GOLA FRENTE ABERTA 12CM 1L 301</v>
      </c>
      <c r="F7" s="25">
        <f t="shared" si="0"/>
        <v>0.5363</v>
      </c>
    </row>
    <row r="8" spans="1:6" x14ac:dyDescent="0.25">
      <c r="A8" s="1" t="s">
        <v>425</v>
      </c>
      <c r="B8" s="1" t="str">
        <f>IFERROR(VLOOKUP(A8,'BANCO DE DADOS'!$1:$1048576,2,FALSE),"0")</f>
        <v>OVERLOCKAR REVEL POLO 17 CM 4OL 514</v>
      </c>
      <c r="C8" s="23">
        <f>IFERROR(VLOOKUP(A8,'BANCO DE DADOS'!$A$2:C4006,3,FALSE),"0")</f>
        <v>0.22800000000000001</v>
      </c>
      <c r="D8" s="24">
        <f>IFERROR(VLOOKUP(A8,'BANCO DE DADOS'!$A$2:D4006,4,FALSE),"0")</f>
        <v>0.22800000000000001</v>
      </c>
      <c r="E8" s="1" t="str">
        <f>IFERROR(VLOOKUP(A8,'BANCO DE DADOS'!$1:$1048576,5,FALSE),"0")</f>
        <v>OVERLOCKAR REVEL POLO 17 CM 4OL 514</v>
      </c>
      <c r="F8" s="25">
        <f t="shared" si="0"/>
        <v>0.22800000000000001</v>
      </c>
    </row>
    <row r="9" spans="1:6" x14ac:dyDescent="0.25">
      <c r="A9" s="1" t="s">
        <v>429</v>
      </c>
      <c r="B9" s="1" t="str">
        <f>IFERROR(VLOOKUP(A9,'BANCO DE DADOS'!$1:$1048576,2,FALSE),"0")</f>
        <v>PREGAR REVEL GOLA FRENTE 21 CM 1L 301</v>
      </c>
      <c r="C9" s="23">
        <f>IFERROR(VLOOKUP(A9,'BANCO DE DADOS'!$A$2:C4007,3,FALSE),"0")</f>
        <v>0.4239</v>
      </c>
      <c r="D9" s="24">
        <f>IFERROR(VLOOKUP(A9,'BANCO DE DADOS'!$A$2:D4007,4,FALSE),"0")</f>
        <v>0.4239</v>
      </c>
      <c r="E9" s="1" t="str">
        <f>IFERROR(VLOOKUP(A9,'BANCO DE DADOS'!$1:$1048576,5,FALSE),"0")</f>
        <v>PREGAR REVEL GOLA FRENTE 21 CM 1L 301</v>
      </c>
      <c r="F9" s="25">
        <f t="shared" si="0"/>
        <v>0.4239</v>
      </c>
    </row>
    <row r="10" spans="1:6" x14ac:dyDescent="0.25">
      <c r="A10" s="1" t="s">
        <v>332</v>
      </c>
      <c r="B10" s="1" t="str">
        <f>IFERROR(VLOOKUP(A10,'BANCO DE DADOS'!$1:$1048576,2,FALSE),"0")</f>
        <v>PREGAR GOLA ABERTA 51 CM  4OL 514</v>
      </c>
      <c r="C10" s="23">
        <f>IFERROR(VLOOKUP(A10,'BANCO DE DADOS'!$A$2:C4008,3,FALSE),"0")</f>
        <v>0.42830000000000001</v>
      </c>
      <c r="D10" s="24">
        <f>IFERROR(VLOOKUP(A10,'BANCO DE DADOS'!$A$2:D4008,4,FALSE),"0")</f>
        <v>0.42830000000000001</v>
      </c>
      <c r="E10" s="1" t="str">
        <f>IFERROR(VLOOKUP(A10,'BANCO DE DADOS'!$1:$1048576,5,FALSE),"0")</f>
        <v>PREGAR GOLA ABERTA 51 CM  4OL 514</v>
      </c>
      <c r="F10" s="25">
        <f t="shared" si="0"/>
        <v>0.42830000000000001</v>
      </c>
    </row>
    <row r="11" spans="1:6" x14ac:dyDescent="0.25">
      <c r="A11" s="1" t="s">
        <v>461</v>
      </c>
      <c r="B11" s="1" t="str">
        <f>IFERROR(VLOOKUP(A11,'BANCO DE DADOS'!$1:$1048576,2,FALSE),"0")</f>
        <v>REBATER REVEL DO DECOTE EXTERNO 16CM 1L 301</v>
      </c>
      <c r="C11" s="23">
        <f>IFERROR(VLOOKUP(A11,'BANCO DE DADOS'!$A$2:C4009,3,FALSE),"0")</f>
        <v>0.41199999999999998</v>
      </c>
      <c r="D11" s="24">
        <f>IFERROR(VLOOKUP(A11,'BANCO DE DADOS'!$A$2:D4009,4,FALSE),"0")</f>
        <v>0.41199999999999998</v>
      </c>
      <c r="E11" s="1" t="str">
        <f>IFERROR(VLOOKUP(A11,'BANCO DE DADOS'!$1:$1048576,5,FALSE),"0")</f>
        <v>REBATER REVEL DO DECOTE EXTERNO 16CM 1L 301</v>
      </c>
      <c r="F11" s="25">
        <f t="shared" si="0"/>
        <v>0.41199999999999998</v>
      </c>
    </row>
    <row r="12" spans="1:6" x14ac:dyDescent="0.25">
      <c r="A12" s="1" t="s">
        <v>133</v>
      </c>
      <c r="B12" s="1" t="str">
        <f>IFERROR(VLOOKUP(A12,'BANCO DE DADOS'!$1:$1048576,2,FALSE),"0")</f>
        <v>FECHAR LATERAL SEM MANGA 50 *2 CM 4OL 514</v>
      </c>
      <c r="C12" s="23">
        <f>IFERROR(VLOOKUP(A12,'BANCO DE DADOS'!$A$2:C4010,3,FALSE),"0")</f>
        <v>0.60029999999999994</v>
      </c>
      <c r="D12" s="24">
        <f>IFERROR(VLOOKUP(A12,'BANCO DE DADOS'!$A$2:D4010,4,FALSE),"0")</f>
        <v>0.60029999999999994</v>
      </c>
      <c r="E12" s="1" t="str">
        <f>IFERROR(VLOOKUP(A12,'BANCO DE DADOS'!$1:$1048576,5,FALSE),"0")</f>
        <v>FECHAR LATERAL SEM MANGA 50 *2 CM 4OL 514</v>
      </c>
      <c r="F12" s="25">
        <f t="shared" si="0"/>
        <v>0.60029999999999994</v>
      </c>
    </row>
    <row r="13" spans="1:6" x14ac:dyDescent="0.25">
      <c r="A13" s="1" t="s">
        <v>155</v>
      </c>
      <c r="B13" s="1" t="str">
        <f>IFERROR(VLOOKUP(A13,'BANCO DE DADOS'!$1:$1048576,2,FALSE),"0")</f>
        <v>FECHAR MANGA BASICA 15 CM *2 4OL 514</v>
      </c>
      <c r="C13" s="23">
        <f>IFERROR(VLOOKUP(A13,'BANCO DE DADOS'!$A$2:C4011,3,FALSE),"0")</f>
        <v>0.31809999999999999</v>
      </c>
      <c r="D13" s="24">
        <f>IFERROR(VLOOKUP(A13,'BANCO DE DADOS'!$A$2:D4011,4,FALSE),"0")</f>
        <v>0.31809999999999999</v>
      </c>
      <c r="E13" s="1" t="str">
        <f>IFERROR(VLOOKUP(A13,'BANCO DE DADOS'!$1:$1048576,5,FALSE),"0")</f>
        <v>FECHAR MANGA BASICA 15 CM *2 4OL 514</v>
      </c>
      <c r="F13" s="25">
        <f t="shared" si="0"/>
        <v>0.31809999999999999</v>
      </c>
    </row>
    <row r="14" spans="1:6" x14ac:dyDescent="0.25">
      <c r="A14" s="1" t="s">
        <v>347</v>
      </c>
      <c r="B14" s="1" t="str">
        <f>IFERROR(VLOOKUP(A14,'BANCO DE DADOS'!$1:$1048576,2,FALSE),"0")</f>
        <v>PREGAR MANGA FECHADA 58.5 CM *2 4OL 514</v>
      </c>
      <c r="C14" s="23">
        <f>IFERROR(VLOOKUP(A14,'BANCO DE DADOS'!$A$2:C4012,3,FALSE),"0")</f>
        <v>0.87329999999999997</v>
      </c>
      <c r="D14" s="24">
        <f>IFERROR(VLOOKUP(A14,'BANCO DE DADOS'!$A$2:D4012,4,FALSE),"0")</f>
        <v>0.87329999999999997</v>
      </c>
      <c r="E14" s="1" t="str">
        <f>IFERROR(VLOOKUP(A14,'BANCO DE DADOS'!$1:$1048576,5,FALSE),"0")</f>
        <v>PREGAR MANGA FECHADA 58.5 CM *2 4OL 514</v>
      </c>
      <c r="F14" s="25">
        <f t="shared" si="0"/>
        <v>0.87329999999999997</v>
      </c>
    </row>
    <row r="15" spans="1:6" x14ac:dyDescent="0.25">
      <c r="A15" s="1" t="s">
        <v>159</v>
      </c>
      <c r="B15" s="1" t="str">
        <f>IFERROR(VLOOKUP(A15,'BANCO DE DADOS'!$1:$1048576,2,FALSE),"0")</f>
        <v xml:space="preserve">FECHAR PUNHO SUPERIOR 38 CM  4OL 514 </v>
      </c>
      <c r="C15" s="23">
        <f>IFERROR(VLOOKUP(A15,'BANCO DE DADOS'!$A$2:C4013,3,FALSE),"0")</f>
        <v>0.314</v>
      </c>
      <c r="D15" s="24">
        <f>IFERROR(VLOOKUP(A15,'BANCO DE DADOS'!$A$2:D4013,4,FALSE),"0")</f>
        <v>0.314</v>
      </c>
      <c r="E15" s="1" t="str">
        <f>IFERROR(VLOOKUP(A15,'BANCO DE DADOS'!$1:$1048576,5,FALSE),"0")</f>
        <v xml:space="preserve">FECHAR PUNHO SUPERIOR 38 CM  4OL 514 </v>
      </c>
      <c r="F15" s="25">
        <f t="shared" si="0"/>
        <v>0.314</v>
      </c>
    </row>
    <row r="16" spans="1:6" x14ac:dyDescent="0.25">
      <c r="A16" s="1" t="s">
        <v>245</v>
      </c>
      <c r="B16" s="1" t="str">
        <f>IFERROR(VLOOKUP(A16,'BANCO DE DADOS'!$1:$1048576,2,FALSE),"0")</f>
        <v xml:space="preserve">GABARITAR PUNHO PADRÃO - OPE MANUAL </v>
      </c>
      <c r="C16" s="23">
        <f>IFERROR(VLOOKUP(A16,'BANCO DE DADOS'!$A$2:C4014,3,FALSE),"0")</f>
        <v>0.30859999999999999</v>
      </c>
      <c r="D16" s="24">
        <f>IFERROR(VLOOKUP(A16,'BANCO DE DADOS'!$A$2:D4014,4,FALSE),"0")</f>
        <v>0.30859999999999999</v>
      </c>
      <c r="E16" s="1" t="str">
        <f>IFERROR(VLOOKUP(A16,'BANCO DE DADOS'!$1:$1048576,5,FALSE),"0")</f>
        <v xml:space="preserve">GABARITAR PUNHO PADRÃO - OPE MANUAL </v>
      </c>
      <c r="F16" s="25">
        <f t="shared" si="0"/>
        <v>0.30859999999999999</v>
      </c>
    </row>
    <row r="17" spans="1:6" x14ac:dyDescent="0.25">
      <c r="A17" s="1" t="s">
        <v>8</v>
      </c>
      <c r="B17" s="1" t="str">
        <f>IFERROR(VLOOKUP(A17,'BANCO DE DADOS'!$1:$1048576,2,FALSE),"0")</f>
        <v>ALINHAVAR PUNHO 38 CM 3OL 504</v>
      </c>
      <c r="C17" s="23">
        <f>IFERROR(VLOOKUP(A17,'BANCO DE DADOS'!$A$2:C4015,3,FALSE),"0")</f>
        <v>0.40550000000000003</v>
      </c>
      <c r="D17" s="24">
        <f>IFERROR(VLOOKUP(A17,'BANCO DE DADOS'!$A$2:D4015,4,FALSE),"0")</f>
        <v>0.40550000000000003</v>
      </c>
      <c r="E17" s="1" t="str">
        <f>IFERROR(VLOOKUP(A17,'BANCO DE DADOS'!$1:$1048576,5,FALSE),"0")</f>
        <v>ALINHAVAR PUNHO 38 CM 3OL 504</v>
      </c>
      <c r="F17" s="25">
        <f t="shared" si="0"/>
        <v>0.40550000000000003</v>
      </c>
    </row>
    <row r="18" spans="1:6" x14ac:dyDescent="0.25">
      <c r="A18" s="1" t="s">
        <v>157</v>
      </c>
      <c r="B18" s="1" t="str">
        <f>IFERROR(VLOOKUP(A18,'BANCO DE DADOS'!$1:$1048576,2,FALSE),"0")</f>
        <v>FECHAR PUNHO 6 CM 4OL 514</v>
      </c>
      <c r="C18" s="23">
        <f>IFERROR(VLOOKUP(A18,'BANCO DE DADOS'!$A$2:C4016,3,FALSE),"0")</f>
        <v>0.24229999999999999</v>
      </c>
      <c r="D18" s="24">
        <f>IFERROR(VLOOKUP(A18,'BANCO DE DADOS'!$A$2:D4016,4,FALSE),"0")</f>
        <v>0.24229999999999999</v>
      </c>
      <c r="E18" s="1" t="str">
        <f>IFERROR(VLOOKUP(A18,'BANCO DE DADOS'!$1:$1048576,5,FALSE),"0")</f>
        <v>FECHAR PUNHO 6 CM 4OL 514</v>
      </c>
      <c r="F18" s="25">
        <f t="shared" si="0"/>
        <v>0.24229999999999999</v>
      </c>
    </row>
    <row r="19" spans="1:6" x14ac:dyDescent="0.25">
      <c r="A19" s="1" t="s">
        <v>356</v>
      </c>
      <c r="B19" s="1" t="str">
        <f>IFERROR(VLOOKUP(A19,'BANCO DE DADOS'!$1:$1048576,2,FALSE),"0")</f>
        <v>PREGAR PUNHO 39 CM 4OL 514</v>
      </c>
      <c r="C19" s="23">
        <f>IFERROR(VLOOKUP(A19,'BANCO DE DADOS'!$A$2:C4017,3,FALSE),"0")</f>
        <v>0.74009999999999998</v>
      </c>
      <c r="D19" s="24">
        <f>IFERROR(VLOOKUP(A19,'BANCO DE DADOS'!$A$2:D4017,4,FALSE),"0")</f>
        <v>0.74009999999999998</v>
      </c>
      <c r="E19" s="1" t="str">
        <f>IFERROR(VLOOKUP(A19,'BANCO DE DADOS'!$1:$1048576,5,FALSE),"0")</f>
        <v>PREGAR PUNHO 39 CM 4OL 514</v>
      </c>
      <c r="F19" s="25">
        <f t="shared" si="0"/>
        <v>0.74009999999999998</v>
      </c>
    </row>
    <row r="20" spans="1:6" x14ac:dyDescent="0.25">
      <c r="A20" s="1" t="s">
        <v>459</v>
      </c>
      <c r="B20" s="1" t="str">
        <f>IFERROR(VLOOKUP(A20,'BANCO DE DADOS'!$1:$1048576,2,FALSE),"0")</f>
        <v xml:space="preserve">REBATER PUNHO 1L 301 - 39cm *2 </v>
      </c>
      <c r="C20" s="23">
        <f>IFERROR(VLOOKUP(A20,'BANCO DE DADOS'!$A$2:C4018,3,FALSE),"0")</f>
        <v>0.54049999999999998</v>
      </c>
      <c r="D20" s="24">
        <f>IFERROR(VLOOKUP(A20,'BANCO DE DADOS'!$A$2:D4018,4,FALSE),"0")</f>
        <v>0.54049999999999998</v>
      </c>
      <c r="E20" s="1" t="str">
        <f>IFERROR(VLOOKUP(A20,'BANCO DE DADOS'!$1:$1048576,5,FALSE),"0")</f>
        <v xml:space="preserve">REBATER PUNHO 1L 301 - 39cm *2 </v>
      </c>
      <c r="F20" s="25">
        <f t="shared" si="0"/>
        <v>0.54049999999999998</v>
      </c>
    </row>
    <row r="21" spans="1:6" x14ac:dyDescent="0.25">
      <c r="A21" s="1" t="s">
        <v>510</v>
      </c>
      <c r="B21" s="1" t="str">
        <f>IFERROR(VLOOKUP(A21,'BANCO DE DADOS'!$1:$1048576,2,FALSE),"0")</f>
        <v>GABARITAR COBRE GOLA -MANUAL</v>
      </c>
      <c r="C21" s="23">
        <f>IFERROR(VLOOKUP(A21,'BANCO DE DADOS'!$A$2:C4019,3,FALSE),"0")</f>
        <v>0.18440000000000001</v>
      </c>
      <c r="D21" s="24">
        <f>IFERROR(VLOOKUP(A21,'BANCO DE DADOS'!$A$2:D4019,4,FALSE),"0")</f>
        <v>0.18440000000000001</v>
      </c>
      <c r="E21" s="1" t="str">
        <f>IFERROR(VLOOKUP(A21,'BANCO DE DADOS'!$1:$1048576,5,FALSE),"0")</f>
        <v>GABARITAR COBRE GOLA -MANUAL</v>
      </c>
      <c r="F21" s="25">
        <f t="shared" si="0"/>
        <v>0.18440000000000001</v>
      </c>
    </row>
    <row r="22" spans="1:6" x14ac:dyDescent="0.25">
      <c r="A22" s="1" t="s">
        <v>513</v>
      </c>
      <c r="B22" s="1" t="str">
        <f>IFERROR(VLOOKUP(A22,'BANCO DE DADOS'!$1:$1048576,2,FALSE),"0")</f>
        <v>UNIR COBRE GOLA 22 CM</v>
      </c>
      <c r="C22" s="23">
        <f>IFERROR(VLOOKUP(A22,'BANCO DE DADOS'!$A$2:C4020,3,FALSE),"0")</f>
        <v>0.18290000000000001</v>
      </c>
      <c r="D22" s="24">
        <f>IFERROR(VLOOKUP(A22,'BANCO DE DADOS'!$A$2:D4020,4,FALSE),"0")</f>
        <v>0.18290000000000001</v>
      </c>
      <c r="E22" s="1" t="str">
        <f>IFERROR(VLOOKUP(A22,'BANCO DE DADOS'!$1:$1048576,5,FALSE),"0")</f>
        <v>UNIR COBRE GOLA 22 CM</v>
      </c>
      <c r="F22" s="25">
        <f t="shared" si="0"/>
        <v>0.18290000000000001</v>
      </c>
    </row>
    <row r="23" spans="1:6" x14ac:dyDescent="0.25">
      <c r="A23" s="1" t="s">
        <v>129</v>
      </c>
      <c r="B23" s="1" t="str">
        <f>IFERROR(VLOOKUP(A23,'BANCO DE DADOS'!$1:$1048576,2,FALSE),"0")</f>
        <v>FIXAR COBRE GOLA 22 CM</v>
      </c>
      <c r="C23" s="23">
        <f>IFERROR(VLOOKUP(A23,'BANCO DE DADOS'!$A$2:C4021,3,FALSE),"0")</f>
        <v>0.44080000000000003</v>
      </c>
      <c r="D23" s="24">
        <f>IFERROR(VLOOKUP(A23,'BANCO DE DADOS'!$A$2:D4021,4,FALSE),"0")</f>
        <v>0.44080000000000003</v>
      </c>
      <c r="E23" s="1" t="str">
        <f>IFERROR(VLOOKUP(A23,'BANCO DE DADOS'!$1:$1048576,5,FALSE),"0")</f>
        <v>FIXAR COBRE GOLA 22 CM</v>
      </c>
      <c r="F23" s="25">
        <f t="shared" si="0"/>
        <v>0.44080000000000003</v>
      </c>
    </row>
    <row r="24" spans="1:6" x14ac:dyDescent="0.25">
      <c r="A24" s="1" t="s">
        <v>423</v>
      </c>
      <c r="B24" s="1" t="str">
        <f>IFERROR(VLOOKUP(A24,'BANCO DE DADOS'!$1:$1048576,2,FALSE),"0")</f>
        <v>REBATER COBRE GOLA 22 CM</v>
      </c>
      <c r="C24" s="23">
        <f>IFERROR(VLOOKUP(A24,'BANCO DE DADOS'!$A$2:C4022,3,FALSE),"0")</f>
        <v>0.36330000000000001</v>
      </c>
      <c r="D24" s="24">
        <f>IFERROR(VLOOKUP(A24,'BANCO DE DADOS'!$A$2:D4022,4,FALSE),"0")</f>
        <v>0.36330000000000001</v>
      </c>
      <c r="E24" s="1" t="str">
        <f>IFERROR(VLOOKUP(A24,'BANCO DE DADOS'!$1:$1048576,5,FALSE),"0")</f>
        <v>REBATER COBRE GOLA 22 CM</v>
      </c>
      <c r="F24" s="25">
        <f t="shared" si="0"/>
        <v>0.36330000000000001</v>
      </c>
    </row>
    <row r="25" spans="1:6" x14ac:dyDescent="0.25">
      <c r="A25" s="1" t="s">
        <v>56</v>
      </c>
      <c r="B25" s="1" t="str">
        <f>IFERROR(VLOOKUP(A25,'BANCO DE DADOS'!$1:$1048576,2,FALSE),"0")</f>
        <v>BAINHA DO CORPO 120 CM</v>
      </c>
      <c r="C25" s="23">
        <f>IFERROR(VLOOKUP(A25,'BANCO DE DADOS'!$A$2:C4023,3,FALSE),"0")</f>
        <v>0.55100000000000005</v>
      </c>
      <c r="D25" s="24">
        <f>IFERROR(VLOOKUP(A25,'BANCO DE DADOS'!$A$2:D4023,4,FALSE),"0")</f>
        <v>0.55100000000000005</v>
      </c>
      <c r="E25" s="1" t="str">
        <f>IFERROR(VLOOKUP(A25,'BANCO DE DADOS'!$1:$1048576,5,FALSE),"0")</f>
        <v>BAINHA DO CORPO 120 CM</v>
      </c>
      <c r="F25" s="25">
        <f t="shared" si="0"/>
        <v>0.55100000000000005</v>
      </c>
    </row>
    <row r="26" spans="1:6" x14ac:dyDescent="0.25">
      <c r="A26" s="1" t="s">
        <v>392</v>
      </c>
      <c r="B26" s="1" t="str">
        <f>IFERROR(VLOOKUP(A26,'BANCO DE DADOS'!$1:$1048576,2,FALSE),"0")</f>
        <v>BATER TRAVET 1* BT 107</v>
      </c>
      <c r="C26" s="23">
        <f>IFERROR(VLOOKUP(A26,'BANCO DE DADOS'!$A$2:C4024,3,FALSE),"0")</f>
        <v>0.30780000000000002</v>
      </c>
      <c r="D26" s="24">
        <f>IFERROR(VLOOKUP(A26,'BANCO DE DADOS'!$A$2:D4024,4,FALSE),"0")</f>
        <v>0.30780000000000002</v>
      </c>
      <c r="E26" s="1" t="str">
        <f>IFERROR(VLOOKUP(A26,'BANCO DE DADOS'!$1:$1048576,5,FALSE),"0")</f>
        <v>BATER TRAVET 1* BT 107</v>
      </c>
      <c r="F26" s="25">
        <f t="shared" si="0"/>
        <v>0.30780000000000002</v>
      </c>
    </row>
    <row r="27" spans="1:6" x14ac:dyDescent="0.25">
      <c r="A27" s="1"/>
      <c r="B27" s="1"/>
      <c r="C27" s="23"/>
      <c r="D27" s="24"/>
      <c r="E27" s="1"/>
      <c r="F27" s="25"/>
    </row>
    <row r="28" spans="1:6" x14ac:dyDescent="0.25">
      <c r="A28" s="1"/>
      <c r="B28" s="1"/>
      <c r="C28" s="4"/>
      <c r="D28" s="8"/>
      <c r="E28" s="1"/>
      <c r="F28" s="5"/>
    </row>
    <row r="29" spans="1:6" x14ac:dyDescent="0.25">
      <c r="A29" s="1"/>
      <c r="B29" s="1"/>
      <c r="C29" s="4"/>
      <c r="D29" s="8"/>
      <c r="E29" s="1"/>
      <c r="F29" s="5"/>
    </row>
    <row r="30" spans="1:6" x14ac:dyDescent="0.25">
      <c r="A30" s="1"/>
      <c r="B30" s="1"/>
      <c r="C30" s="26">
        <f>SUM(C2:C29)</f>
        <v>9.8256000000000014</v>
      </c>
      <c r="D30" s="8">
        <f>SUM(D2:D29)</f>
        <v>9.8256000000000014</v>
      </c>
      <c r="E30" s="1"/>
      <c r="F30" s="5">
        <f>SUM(F2:F29)</f>
        <v>9.8256000000000014</v>
      </c>
    </row>
    <row r="31" spans="1:6" x14ac:dyDescent="0.25">
      <c r="D31" s="9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DE3A-CDFA-4450-8F20-916A427A5AE1}">
  <dimension ref="A1:F25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9.425781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235</v>
      </c>
      <c r="B3" s="1" t="str">
        <f>IFERROR(VLOOKUP(A3,'BANCO DE DADOS'!$1:$1048576,2,FALSE),"0")</f>
        <v>PASSAR GALÃO 3 LISTRAS - SHORTS 50 CM *2</v>
      </c>
      <c r="C3" s="16">
        <f>IFERROR(VLOOKUP(A3,'BANCO DE DADOS'!$A$2:C4001,3,FALSE),"0")</f>
        <v>0.73860000000000003</v>
      </c>
      <c r="D3" s="8">
        <f>IFERROR(VLOOKUP(A3,'BANCO DE DADOS'!$A$2:D4001,4,FALSE),"0")</f>
        <v>0.73860000000000003</v>
      </c>
      <c r="E3" s="1" t="str">
        <f>IFERROR(VLOOKUP(A3,'BANCO DE DADOS'!$1:$1048576,5,FALSE),"0")</f>
        <v>PASSAR GALÃO 3 LISTRAS - SHORTS 50 CM *2</v>
      </c>
      <c r="F3" s="25">
        <f t="shared" ref="F3:F21" si="0">D3</f>
        <v>0.73860000000000003</v>
      </c>
    </row>
    <row r="4" spans="1:6" x14ac:dyDescent="0.25">
      <c r="A4" s="1" t="s">
        <v>118</v>
      </c>
      <c r="B4" s="1" t="str">
        <f>IFERROR(VLOOKUP(A4,'BANCO DE DADOS'!$1:$1048576,2,FALSE),"0")</f>
        <v xml:space="preserve">Destacar Galão </v>
      </c>
      <c r="C4" s="16">
        <f>IFERROR(VLOOKUP(A4,'BANCO DE DADOS'!$A$2:C4002,3,FALSE),"0")</f>
        <v>0.16039999999999999</v>
      </c>
      <c r="D4" s="8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283</v>
      </c>
      <c r="B5" s="1" t="str">
        <f>IFERROR(VLOOKUP(A5,'BANCO DE DADOS'!$1:$1048576,2,FALSE),"0")</f>
        <v>OVERLOCKAR ABERTURA LATERAL 26 CM</v>
      </c>
      <c r="C5" s="16">
        <f>IFERROR(VLOOKUP(A5,'BANCO DE DADOS'!$A$2:C4003,3,FALSE),"0")</f>
        <v>0.45</v>
      </c>
      <c r="D5" s="8">
        <f>IFERROR(VLOOKUP(A5,'BANCO DE DADOS'!$A$2:D4003,4,FALSE),"0")</f>
        <v>0.45</v>
      </c>
      <c r="E5" s="1" t="str">
        <f>IFERROR(VLOOKUP(A5,'BANCO DE DADOS'!$1:$1048576,5,FALSE),"0")</f>
        <v>OVERLOCKAR ABERTURA LATERAL 26 CM</v>
      </c>
      <c r="F5" s="25">
        <f t="shared" si="0"/>
        <v>0.45</v>
      </c>
    </row>
    <row r="6" spans="1:6" x14ac:dyDescent="0.25">
      <c r="A6" s="1" t="s">
        <v>193</v>
      </c>
      <c r="B6" s="1" t="str">
        <f>IFERROR(VLOOKUP(A6,'BANCO DE DADOS'!$1:$1048576,2,FALSE),"0")</f>
        <v>FECHAR LATERAL COM FENDA SHORTS 60CM *2</v>
      </c>
      <c r="C6" s="16">
        <f>IFERROR(VLOOKUP(A6,'BANCO DE DADOS'!$A$2:C4004,3,FALSE),"0")</f>
        <v>0.75680000000000003</v>
      </c>
      <c r="D6" s="8">
        <f>IFERROR(VLOOKUP(A6,'BANCO DE DADOS'!$A$2:D4004,4,FALSE),"0")</f>
        <v>0.75680000000000003</v>
      </c>
      <c r="E6" s="1" t="str">
        <f>IFERROR(VLOOKUP(A6,'BANCO DE DADOS'!$1:$1048576,5,FALSE),"0")</f>
        <v>FECHAR LATERAL COM FENDA SHORTS 60CM *2</v>
      </c>
      <c r="F6" s="25">
        <f t="shared" si="0"/>
        <v>0.75680000000000003</v>
      </c>
    </row>
    <row r="7" spans="1:6" x14ac:dyDescent="0.25">
      <c r="A7" s="1" t="s">
        <v>167</v>
      </c>
      <c r="B7" s="1" t="str">
        <f>IFERROR(VLOOKUP(A7,'BANCO DE DADOS'!$1:$1048576,2,FALSE),"0")</f>
        <v xml:space="preserve">FECHAR GANCHO FRENTE 40 CM </v>
      </c>
      <c r="C7" s="16">
        <f>IFERROR(VLOOKUP(A7,'BANCO DE DADOS'!$A$2:C4005,3,FALSE),"0")</f>
        <v>0.2626</v>
      </c>
      <c r="D7" s="8">
        <f>IFERROR(VLOOKUP(A7,'BANCO DE DADOS'!$A$2:D4005,4,FALSE),"0")</f>
        <v>0.2626</v>
      </c>
      <c r="E7" s="1" t="str">
        <f>IFERROR(VLOOKUP(A7,'BANCO DE DADOS'!$1:$1048576,5,FALSE),"0")</f>
        <v xml:space="preserve">FECHAR GANCHO FRENTE 40 CM </v>
      </c>
      <c r="F7" s="25">
        <f t="shared" si="0"/>
        <v>0.2626</v>
      </c>
    </row>
    <row r="8" spans="1:6" x14ac:dyDescent="0.25">
      <c r="A8" s="1" t="s">
        <v>165</v>
      </c>
      <c r="B8" s="1" t="str">
        <f>IFERROR(VLOOKUP(A8,'BANCO DE DADOS'!$1:$1048576,2,FALSE),"0")</f>
        <v xml:space="preserve">FECHAR GANCHO COSTAS 45 CM </v>
      </c>
      <c r="C8" s="16">
        <f>IFERROR(VLOOKUP(A8,'BANCO DE DADOS'!$A$2:C4006,3,FALSE),"0")</f>
        <v>0.2676</v>
      </c>
      <c r="D8" s="8">
        <f>IFERROR(VLOOKUP(A8,'BANCO DE DADOS'!$A$2:D4006,4,FALSE),"0")</f>
        <v>0.2676</v>
      </c>
      <c r="E8" s="1" t="str">
        <f>IFERROR(VLOOKUP(A8,'BANCO DE DADOS'!$1:$1048576,5,FALSE),"0")</f>
        <v xml:space="preserve">FECHAR GANCHO COSTAS 45 CM </v>
      </c>
      <c r="F8" s="25">
        <f t="shared" si="0"/>
        <v>0.2676</v>
      </c>
    </row>
    <row r="9" spans="1:6" x14ac:dyDescent="0.25">
      <c r="A9" s="1" t="s">
        <v>163</v>
      </c>
      <c r="B9" s="1" t="str">
        <f>IFERROR(VLOOKUP(A9,'BANCO DE DADOS'!$1:$1048576,2,FALSE),"0")</f>
        <v>FECHAR ENTRE PERNAS SHORTS 45 CM *2</v>
      </c>
      <c r="C9" s="16">
        <f>IFERROR(VLOOKUP(A9,'BANCO DE DADOS'!$A$2:C4007,3,FALSE),"0")</f>
        <v>0.31790000000000002</v>
      </c>
      <c r="D9" s="8">
        <f>IFERROR(VLOOKUP(A9,'BANCO DE DADOS'!$A$2:D4007,4,FALSE),"0")</f>
        <v>0.31790000000000002</v>
      </c>
      <c r="E9" s="1" t="str">
        <f>IFERROR(VLOOKUP(A9,'BANCO DE DADOS'!$1:$1048576,5,FALSE),"0")</f>
        <v>FECHAR ENTRE PERNAS SHORTS 45 CM *2</v>
      </c>
      <c r="F9" s="25">
        <f t="shared" si="0"/>
        <v>0.31790000000000002</v>
      </c>
    </row>
    <row r="10" spans="1:6" x14ac:dyDescent="0.25">
      <c r="A10" s="1" t="s">
        <v>66</v>
      </c>
      <c r="B10" s="1" t="str">
        <f>IFERROR(VLOOKUP(A10,'BANCO DE DADOS'!$1:$1048576,2,FALSE),"0")</f>
        <v>BAINHA DA PERNA ABERTA LATERAL 76 CM *2</v>
      </c>
      <c r="C10" s="16">
        <f>IFERROR(VLOOKUP(A10,'BANCO DE DADOS'!$A$2:C4008,3,FALSE),"0")</f>
        <v>0.8528</v>
      </c>
      <c r="D10" s="8">
        <f>IFERROR(VLOOKUP(A10,'BANCO DE DADOS'!$A$2:D4008,4,FALSE),"0")</f>
        <v>0.8528</v>
      </c>
      <c r="E10" s="1" t="str">
        <f>IFERROR(VLOOKUP(A10,'BANCO DE DADOS'!$1:$1048576,5,FALSE),"0")</f>
        <v>BAINHA DA PERNA ABERTA LATERAL 76 CM *2</v>
      </c>
      <c r="F10" s="25">
        <f t="shared" si="0"/>
        <v>0.8528</v>
      </c>
    </row>
    <row r="11" spans="1:6" x14ac:dyDescent="0.25">
      <c r="A11" s="1" t="s">
        <v>431</v>
      </c>
      <c r="B11" s="1" t="str">
        <f>IFERROR(VLOOKUP(A11,'BANCO DE DADOS'!$1:$1048576,2,FALSE),"0")</f>
        <v>RETROCESSO ABERTURA LATERAL 6 CM 2*</v>
      </c>
      <c r="C11" s="16">
        <f>IFERROR(VLOOKUP(A11,'BANCO DE DADOS'!$A$2:C4009,3,FALSE),"0")</f>
        <v>0.36530000000000001</v>
      </c>
      <c r="D11" s="8">
        <f>IFERROR(VLOOKUP(A11,'BANCO DE DADOS'!$A$2:D4009,4,FALSE),"0")</f>
        <v>0.36530000000000001</v>
      </c>
      <c r="E11" s="1" t="str">
        <f>IFERROR(VLOOKUP(A11,'BANCO DE DADOS'!$1:$1048576,5,FALSE),"0")</f>
        <v>RETROCESSO ABERTURA LATERAL 6 CM 2*</v>
      </c>
      <c r="F11" s="25">
        <f t="shared" si="0"/>
        <v>0.36530000000000001</v>
      </c>
    </row>
    <row r="12" spans="1:6" x14ac:dyDescent="0.25">
      <c r="A12" s="1" t="s">
        <v>382</v>
      </c>
      <c r="B12" s="1" t="str">
        <f>IFERROR(VLOOKUP(A12,'BANCO DE DADOS'!$1:$1048576,2,FALSE),"0")</f>
        <v>REBATER ABERTURA LATERAL 24 CM (2 lados)</v>
      </c>
      <c r="C12" s="16">
        <f>IFERROR(VLOOKUP(A12,'BANCO DE DADOS'!$A$2:C4010,3,FALSE),"0")</f>
        <v>0.95330000000000004</v>
      </c>
      <c r="D12" s="8">
        <f>IFERROR(VLOOKUP(A12,'BANCO DE DADOS'!$A$2:D4010,4,FALSE),"0")</f>
        <v>0.95330000000000004</v>
      </c>
      <c r="E12" s="1" t="str">
        <f>IFERROR(VLOOKUP(A12,'BANCO DE DADOS'!$1:$1048576,5,FALSE),"0")</f>
        <v>REBATER ABERTURA LATERAL 24 CM (2 lados)</v>
      </c>
      <c r="F12" s="25">
        <f t="shared" si="0"/>
        <v>0.95330000000000004</v>
      </c>
    </row>
    <row r="13" spans="1:6" x14ac:dyDescent="0.25">
      <c r="A13" s="1" t="s">
        <v>277</v>
      </c>
      <c r="B13" s="1" t="str">
        <f>IFERROR(VLOOKUP(A13,'BANCO DE DADOS'!$1:$1048576,2,FALSE),"0")</f>
        <v xml:space="preserve">MEDIR CORTAR ELASTICO MANUAL </v>
      </c>
      <c r="C13" s="16">
        <f>IFERROR(VLOOKUP(A13,'BANCO DE DADOS'!$A$2:C4011,3,FALSE),"0")</f>
        <v>0.12839999999999999</v>
      </c>
      <c r="D13" s="8">
        <f>IFERROR(VLOOKUP(A13,'BANCO DE DADOS'!$A$2:D4011,4,FALSE),"0")</f>
        <v>0.12839999999999999</v>
      </c>
      <c r="E13" s="1" t="str">
        <f>IFERROR(VLOOKUP(A13,'BANCO DE DADOS'!$1:$1048576,5,FALSE),"0")</f>
        <v xml:space="preserve">MEDIR CORTAR ELASTICO MANUAL </v>
      </c>
      <c r="F13" s="25">
        <f t="shared" si="0"/>
        <v>0.12839999999999999</v>
      </c>
    </row>
    <row r="14" spans="1:6" x14ac:dyDescent="0.25">
      <c r="A14" s="1" t="s">
        <v>179</v>
      </c>
      <c r="B14" s="1" t="str">
        <f>IFERROR(VLOOKUP(A14,'BANCO DE DADOS'!$1:$1048576,2,FALSE),"0")</f>
        <v>FECHAR ELASTICO 4 CM 1L 301</v>
      </c>
      <c r="C14" s="16">
        <f>IFERROR(VLOOKUP(A14,'BANCO DE DADOS'!$A$2:C4012,3,FALSE),"0")</f>
        <v>0.17649999999999999</v>
      </c>
      <c r="D14" s="8">
        <f>IFERROR(VLOOKUP(A14,'BANCO DE DADOS'!$A$2:D4012,4,FALSE),"0")</f>
        <v>0.17649999999999999</v>
      </c>
      <c r="E14" s="1" t="str">
        <f>IFERROR(VLOOKUP(A14,'BANCO DE DADOS'!$1:$1048576,5,FALSE),"0")</f>
        <v>FECHAR ELASTICO 4 CM 1L 301</v>
      </c>
      <c r="F14" s="25">
        <f t="shared" si="0"/>
        <v>0.17649999999999999</v>
      </c>
    </row>
    <row r="15" spans="1:6" x14ac:dyDescent="0.25">
      <c r="A15" s="1" t="s">
        <v>125</v>
      </c>
      <c r="B15" s="1" t="str">
        <f>IFERROR(VLOOKUP(A15,'BANCO DE DADOS'!$1:$1048576,2,FALSE),"0")</f>
        <v>PREGAR ELASTICO 136 CM 4OL 514</v>
      </c>
      <c r="C15" s="16">
        <f>IFERROR(VLOOKUP(A15,'BANCO DE DADOS'!$A$2:C4013,3,FALSE),"0")</f>
        <v>0.78120000000000001</v>
      </c>
      <c r="D15" s="8">
        <f>IFERROR(VLOOKUP(A15,'BANCO DE DADOS'!$A$2:D4013,4,FALSE),"0")</f>
        <v>0.78120000000000001</v>
      </c>
      <c r="E15" s="1" t="str">
        <f>IFERROR(VLOOKUP(A15,'BANCO DE DADOS'!$1:$1048576,5,FALSE),"0")</f>
        <v>PREGAR ELASTICO 136 CM 4OL 514</v>
      </c>
      <c r="F15" s="25">
        <f t="shared" si="0"/>
        <v>0.78120000000000001</v>
      </c>
    </row>
    <row r="16" spans="1:6" x14ac:dyDescent="0.25">
      <c r="A16" s="1" t="s">
        <v>415</v>
      </c>
      <c r="B16" s="1" t="str">
        <f>IFERROR(VLOOKUP(A16,'BANCO DE DADOS'!$1:$1048576,2,FALSE),"0")</f>
        <v xml:space="preserve">REBATER CÓS EMBUTIDO SHORT 2 DOBRA 136 CM </v>
      </c>
      <c r="C16" s="16">
        <f>IFERROR(VLOOKUP(A16,'BANCO DE DADOS'!$A$2:C4014,3,FALSE),"0")</f>
        <v>0.85880000000000001</v>
      </c>
      <c r="D16" s="8">
        <f>IFERROR(VLOOKUP(A16,'BANCO DE DADOS'!$A$2:D4014,4,FALSE),"0")</f>
        <v>0.85880000000000001</v>
      </c>
      <c r="E16" s="1" t="str">
        <f>IFERROR(VLOOKUP(A16,'BANCO DE DADOS'!$1:$1048576,5,FALSE),"0")</f>
        <v xml:space="preserve">REBATER CÓS EMBUTIDO SHORT 2 DOBRA 136 CM </v>
      </c>
      <c r="F16" s="25">
        <f t="shared" si="0"/>
        <v>0.85880000000000001</v>
      </c>
    </row>
    <row r="17" spans="1:6" x14ac:dyDescent="0.25">
      <c r="A17" s="1" t="s">
        <v>225</v>
      </c>
      <c r="B17" s="1" t="str">
        <f>IFERROR(VLOOKUP(A17,'BANCO DE DADOS'!$1:$1048576,2,FALSE),"0")</f>
        <v>FIXAR ETIQUETA CÓS 5 CM 1L 301</v>
      </c>
      <c r="C17" s="16">
        <f>IFERROR(VLOOKUP(A17,'BANCO DE DADOS'!$A$2:C4015,3,FALSE),"0")</f>
        <v>0.20250000000000001</v>
      </c>
      <c r="D17" s="8">
        <f>IFERROR(VLOOKUP(A17,'BANCO DE DADOS'!$A$2:D4015,4,FALSE),"0")</f>
        <v>0.20250000000000001</v>
      </c>
      <c r="E17" s="1" t="str">
        <f>IFERROR(VLOOKUP(A17,'BANCO DE DADOS'!$1:$1048576,5,FALSE),"0")</f>
        <v>FIXAR ETIQUETA CÓS 5 CM 1L 301</v>
      </c>
      <c r="F17" s="25">
        <f t="shared" si="0"/>
        <v>0.20250000000000001</v>
      </c>
    </row>
    <row r="18" spans="1:6" x14ac:dyDescent="0.25">
      <c r="A18" s="1" t="s">
        <v>92</v>
      </c>
      <c r="B18" s="1" t="str">
        <f>IFERROR(VLOOKUP(A18,'BANCO DE DADOS'!$1:$1048576,2,FALSE),"0")</f>
        <v xml:space="preserve">GABARITAR PARA CASEAR MANUAL </v>
      </c>
      <c r="C18" s="16">
        <f>IFERROR(VLOOKUP(A18,'BANCO DE DADOS'!$A$2:C4016,3,FALSE),"0")</f>
        <v>0.21759999999999999</v>
      </c>
      <c r="D18" s="8">
        <f>IFERROR(VLOOKUP(A18,'BANCO DE DADOS'!$A$2:D4016,4,FALSE),"0")</f>
        <v>0.21759999999999999</v>
      </c>
      <c r="E18" s="1" t="str">
        <f>IFERROR(VLOOKUP(A18,'BANCO DE DADOS'!$1:$1048576,5,FALSE),"0")</f>
        <v xml:space="preserve">GABARITAR PARA CASEAR MANUAL </v>
      </c>
      <c r="F18" s="25">
        <f t="shared" si="0"/>
        <v>0.21759999999999999</v>
      </c>
    </row>
    <row r="19" spans="1:6" x14ac:dyDescent="0.25">
      <c r="A19" s="1" t="s">
        <v>90</v>
      </c>
      <c r="B19" s="1" t="str">
        <f>IFERROR(VLOOKUP(A19,'BANCO DE DADOS'!$1:$1048576,2,FALSE),"0")</f>
        <v>CASEAR BH 107</v>
      </c>
      <c r="C19" s="16">
        <f>IFERROR(VLOOKUP(A19,'BANCO DE DADOS'!$A$2:C4017,3,FALSE),"0")</f>
        <v>0.2621</v>
      </c>
      <c r="D19" s="8">
        <f>IFERROR(VLOOKUP(A19,'BANCO DE DADOS'!$A$2:D4017,4,FALSE),"0")</f>
        <v>0.2621</v>
      </c>
      <c r="E19" s="1" t="str">
        <f>IFERROR(VLOOKUP(A19,'BANCO DE DADOS'!$1:$1048576,5,FALSE),"0")</f>
        <v>CASEAR BH 107</v>
      </c>
      <c r="F19" s="25">
        <f t="shared" si="0"/>
        <v>0.2621</v>
      </c>
    </row>
    <row r="20" spans="1:6" x14ac:dyDescent="0.25">
      <c r="A20" s="1" t="s">
        <v>110</v>
      </c>
      <c r="B20" s="1" t="str">
        <f>IFERROR(VLOOKUP(A20,'BANCO DE DADOS'!$1:$1048576,2,FALSE),"0")</f>
        <v xml:space="preserve">PASSAR CORDÃO MANUAL </v>
      </c>
      <c r="C20" s="16">
        <f>IFERROR(VLOOKUP(A20,'BANCO DE DADOS'!$A$2:C4018,3,FALSE),"0")</f>
        <v>0.3286</v>
      </c>
      <c r="D20" s="8">
        <f>IFERROR(VLOOKUP(A20,'BANCO DE DADOS'!$A$2:D4018,4,FALSE),"0")</f>
        <v>0.3286</v>
      </c>
      <c r="E20" s="1" t="str">
        <f>IFERROR(VLOOKUP(A20,'BANCO DE DADOS'!$1:$1048576,5,FALSE),"0")</f>
        <v xml:space="preserve">PASSAR CORDÃO MANUAL </v>
      </c>
      <c r="F20" s="25">
        <f t="shared" si="0"/>
        <v>0.3286</v>
      </c>
    </row>
    <row r="21" spans="1:6" x14ac:dyDescent="0.25">
      <c r="A21" s="1" t="s">
        <v>485</v>
      </c>
      <c r="B21" s="1" t="s">
        <v>584</v>
      </c>
      <c r="C21" s="16">
        <v>0.61560000000000004</v>
      </c>
      <c r="D21" s="8">
        <v>0.61560000000000004</v>
      </c>
      <c r="E21" s="1" t="s">
        <v>584</v>
      </c>
      <c r="F21" s="25">
        <f t="shared" si="0"/>
        <v>0.61560000000000004</v>
      </c>
    </row>
    <row r="22" spans="1:6" x14ac:dyDescent="0.25">
      <c r="A22" s="1"/>
      <c r="B22" s="1"/>
      <c r="C22" s="4"/>
      <c r="D22" s="8"/>
      <c r="E22" s="1"/>
      <c r="F22" s="5"/>
    </row>
    <row r="23" spans="1:6" x14ac:dyDescent="0.25">
      <c r="A23" s="1"/>
      <c r="B23" s="1"/>
      <c r="C23" s="4"/>
      <c r="D23" s="8"/>
      <c r="E23" s="1"/>
      <c r="F23" s="5"/>
    </row>
    <row r="24" spans="1:6" x14ac:dyDescent="0.25">
      <c r="A24" s="1"/>
      <c r="B24" s="1"/>
      <c r="C24" s="26">
        <f>SUM(C2:C23)</f>
        <v>8.8968000000000007</v>
      </c>
      <c r="D24" s="8">
        <f>SUM(D2:D23)</f>
        <v>8.8968000000000007</v>
      </c>
      <c r="E24" s="1"/>
      <c r="F24" s="5">
        <f>SUM(F2:F23)</f>
        <v>8.8968000000000007</v>
      </c>
    </row>
    <row r="25" spans="1:6" x14ac:dyDescent="0.25">
      <c r="D25" s="9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CE41-8CAA-41FA-9ADE-E02B153463E2}">
  <dimension ref="A1:F26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1.71093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376</v>
      </c>
      <c r="B3" s="1" t="str">
        <f>IFERROR(VLOOKUP(A3,'BANCO DE DADOS'!$1:$1048576,2,FALSE),"0")</f>
        <v>PASSAR GALÃO 3 LISTRAS NO OMBRO 6C 402 *2</v>
      </c>
      <c r="C3" s="16">
        <f>IFERROR(VLOOKUP(A3,'BANCO DE DADOS'!$A$2:C4001,3,FALSE),"0")</f>
        <v>0.31680000000000003</v>
      </c>
      <c r="D3" s="8">
        <f>IFERROR(VLOOKUP(A3,'BANCO DE DADOS'!$A$2:D401,4,FALSE),"0")</f>
        <v>0.31680000000000003</v>
      </c>
      <c r="E3" s="1" t="str">
        <f>IFERROR(VLOOKUP(A3,'BANCO DE DADOS'!$1:$1048576,5,FALSE),"0")</f>
        <v>PASSAR GALÃO 3 LISTRAS NO OMBRO 6C 402 *2</v>
      </c>
      <c r="F3" s="5">
        <f t="shared" ref="F3:F21" si="0">D3</f>
        <v>0.31680000000000003</v>
      </c>
    </row>
    <row r="4" spans="1:6" x14ac:dyDescent="0.25">
      <c r="A4" s="1" t="s">
        <v>118</v>
      </c>
      <c r="B4" s="1" t="str">
        <f>IFERROR(VLOOKUP(A4,'BANCO DE DADOS'!$1:$1048576,2,FALSE),"0")</f>
        <v xml:space="preserve">Destacar Galão </v>
      </c>
      <c r="C4" s="16">
        <f>IFERROR(VLOOKUP(A4,'BANCO DE DADOS'!$A$2:C4002,3,FALSE),"0")</f>
        <v>0.16039999999999999</v>
      </c>
      <c r="D4" s="8">
        <f>IFERROR(VLOOKUP(A4,'BANCO DE DADOS'!$A$2:D402,4,FALSE),"0")</f>
        <v>0.16039999999999999</v>
      </c>
      <c r="E4" s="1" t="str">
        <f>IFERROR(VLOOKUP(A4,'BANCO DE DADOS'!$1:$1048576,5,FALSE),"0")</f>
        <v xml:space="preserve">Destacar Galão </v>
      </c>
      <c r="F4" s="5">
        <f t="shared" si="0"/>
        <v>0.16039999999999999</v>
      </c>
    </row>
    <row r="5" spans="1:6" x14ac:dyDescent="0.25">
      <c r="A5" s="1" t="s">
        <v>292</v>
      </c>
      <c r="B5" s="1" t="str">
        <f>IFERROR(VLOOKUP(A5,'BANCO DE DADOS'!$1:$1048576,2,FALSE),"0")</f>
        <v>FECHAR OMBRO BASICO 16CM</v>
      </c>
      <c r="C5" s="16">
        <f>IFERROR(VLOOKUP(A5,'BANCO DE DADOS'!$A$2:C4003,3,FALSE),"0")</f>
        <v>0.36820000000000003</v>
      </c>
      <c r="D5" s="8">
        <f>IFERROR(VLOOKUP(A5,'BANCO DE DADOS'!$A$2:D403,4,FALSE),"0")</f>
        <v>0.36820000000000003</v>
      </c>
      <c r="E5" s="1" t="str">
        <f>IFERROR(VLOOKUP(A5,'BANCO DE DADOS'!$1:$1048576,5,FALSE),"0")</f>
        <v>FECHAR OMBRO BASICO 16CM</v>
      </c>
      <c r="F5" s="5">
        <f t="shared" si="0"/>
        <v>0.36820000000000003</v>
      </c>
    </row>
    <row r="6" spans="1:6" x14ac:dyDescent="0.25">
      <c r="A6" s="1" t="s">
        <v>341</v>
      </c>
      <c r="B6" s="1" t="str">
        <f>IFERROR(VLOOKUP(A6,'BANCO DE DADOS'!$1:$1048576,2,FALSE),"0")</f>
        <v>PREGAR MANGA ABERTA 58 CM</v>
      </c>
      <c r="C6" s="16">
        <f>IFERROR(VLOOKUP(A6,'BANCO DE DADOS'!$A$2:C4004,3,FALSE),"0")</f>
        <v>0.59619999999999995</v>
      </c>
      <c r="D6" s="8">
        <f>IFERROR(VLOOKUP(A6,'BANCO DE DADOS'!$A$2:D404,4,FALSE),"0")</f>
        <v>0.59619999999999995</v>
      </c>
      <c r="E6" s="1" t="str">
        <f>IFERROR(VLOOKUP(A6,'BANCO DE DADOS'!$1:$1048576,5,FALSE),"0")</f>
        <v>PREGAR MANGA ABERTA 58 CM</v>
      </c>
      <c r="F6" s="5">
        <f t="shared" si="0"/>
        <v>0.59619999999999995</v>
      </c>
    </row>
    <row r="7" spans="1:6" x14ac:dyDescent="0.25">
      <c r="A7" s="1" t="s">
        <v>131</v>
      </c>
      <c r="B7" s="1" t="str">
        <f>IFERROR(VLOOKUP(A7,'BANCO DE DADOS'!$1:$1048576,2,FALSE),"0")</f>
        <v>FECHAR LATERAL + MANGA 61CM *2</v>
      </c>
      <c r="C7" s="16">
        <f>IFERROR(VLOOKUP(A7,'BANCO DE DADOS'!$A$2:C4005,3,FALSE),"0")</f>
        <v>0.72140000000000004</v>
      </c>
      <c r="D7" s="8">
        <f>IFERROR(VLOOKUP(A7,'BANCO DE DADOS'!$A$2:D405,4,FALSE),"0")</f>
        <v>0.72140000000000004</v>
      </c>
      <c r="E7" s="1" t="str">
        <f>IFERROR(VLOOKUP(A7,'BANCO DE DADOS'!$1:$1048576,5,FALSE),"0")</f>
        <v>FECHAR LATERAL + MANGA 61CM *2</v>
      </c>
      <c r="F7" s="5">
        <f t="shared" si="0"/>
        <v>0.72140000000000004</v>
      </c>
    </row>
    <row r="8" spans="1:6" x14ac:dyDescent="0.25">
      <c r="A8" s="1" t="s">
        <v>281</v>
      </c>
      <c r="B8" s="1" t="str">
        <f>IFERROR(VLOOKUP(A8,'BANCO DE DADOS'!$1:$1048576,2,FALSE),"0")</f>
        <v xml:space="preserve">MONTAR GOLA QUADRADA </v>
      </c>
      <c r="C8" s="16">
        <f>IFERROR(VLOOKUP(A8,'BANCO DE DADOS'!$A$2:C4006,3,FALSE),"0")</f>
        <v>0.36980000000000002</v>
      </c>
      <c r="D8" s="8">
        <f>IFERROR(VLOOKUP(A8,'BANCO DE DADOS'!$A$2:D406,4,FALSE),"0")</f>
        <v>0.36980000000000002</v>
      </c>
      <c r="E8" s="1" t="str">
        <f>IFERROR(VLOOKUP(A8,'BANCO DE DADOS'!$1:$1048576,5,FALSE),"0")</f>
        <v xml:space="preserve">MONTAR GOLA QUADRADA </v>
      </c>
      <c r="F8" s="5">
        <f t="shared" si="0"/>
        <v>0.36980000000000002</v>
      </c>
    </row>
    <row r="9" spans="1:6" x14ac:dyDescent="0.25">
      <c r="A9" s="1" t="s">
        <v>177</v>
      </c>
      <c r="B9" s="1" t="str">
        <f>IFERROR(VLOOKUP(A9,'BANCO DE DADOS'!$1:$1048576,2,FALSE),"0")</f>
        <v>FIXAR GOLA FRENTE QUADRADA 18CM</v>
      </c>
      <c r="C9" s="16">
        <f>IFERROR(VLOOKUP(A9,'BANCO DE DADOS'!$A$2:C4007,3,FALSE),"0")</f>
        <v>0.41249999999999998</v>
      </c>
      <c r="D9" s="8">
        <f>IFERROR(VLOOKUP(A9,'BANCO DE DADOS'!$A$2:D407,4,FALSE),"0")</f>
        <v>0.41249999999999998</v>
      </c>
      <c r="E9" s="1" t="str">
        <f>IFERROR(VLOOKUP(A9,'BANCO DE DADOS'!$1:$1048576,5,FALSE),"0")</f>
        <v>FIXAR GOLA FRENTE QUADRADA 18CM</v>
      </c>
      <c r="F9" s="5">
        <f t="shared" si="0"/>
        <v>0.41249999999999998</v>
      </c>
    </row>
    <row r="10" spans="1:6" x14ac:dyDescent="0.25">
      <c r="A10" s="1" t="s">
        <v>338</v>
      </c>
      <c r="B10" s="1" t="str">
        <f>IFERROR(VLOOKUP(A10,'BANCO DE DADOS'!$1:$1048576,2,FALSE),"0")</f>
        <v xml:space="preserve">PREGAR GOLA EM V 50 CM </v>
      </c>
      <c r="C10" s="16">
        <f>IFERROR(VLOOKUP(A10,'BANCO DE DADOS'!$A$2:C4008,3,FALSE),"0")</f>
        <v>0.4541</v>
      </c>
      <c r="D10" s="8">
        <f>IFERROR(VLOOKUP(A10,'BANCO DE DADOS'!$A$2:D408,4,FALSE),"0")</f>
        <v>0.4541</v>
      </c>
      <c r="E10" s="1" t="str">
        <f>IFERROR(VLOOKUP(A10,'BANCO DE DADOS'!$1:$1048576,5,FALSE),"0")</f>
        <v xml:space="preserve">PREGAR GOLA EM V 50 CM </v>
      </c>
      <c r="F10" s="5">
        <f t="shared" si="0"/>
        <v>0.4541</v>
      </c>
    </row>
    <row r="11" spans="1:6" x14ac:dyDescent="0.25">
      <c r="A11" s="1" t="s">
        <v>159</v>
      </c>
      <c r="B11" s="1" t="str">
        <f>IFERROR(VLOOKUP(A11,'BANCO DE DADOS'!$1:$1048576,2,FALSE),"0")</f>
        <v xml:space="preserve">FECHAR PUNHO SUPERIOR 38 CM  4OL 514 </v>
      </c>
      <c r="C11" s="16">
        <f>IFERROR(VLOOKUP(A11,'BANCO DE DADOS'!$A$2:C4009,3,FALSE),"0")</f>
        <v>0.314</v>
      </c>
      <c r="D11" s="8">
        <f>IFERROR(VLOOKUP(A11,'BANCO DE DADOS'!$A$2:D409,4,FALSE),"0")</f>
        <v>0.314</v>
      </c>
      <c r="E11" s="1" t="str">
        <f>IFERROR(VLOOKUP(A11,'BANCO DE DADOS'!$1:$1048576,5,FALSE),"0")</f>
        <v xml:space="preserve">FECHAR PUNHO SUPERIOR 38 CM  4OL 514 </v>
      </c>
      <c r="F11" s="5">
        <f t="shared" si="0"/>
        <v>0.314</v>
      </c>
    </row>
    <row r="12" spans="1:6" x14ac:dyDescent="0.25">
      <c r="A12" s="1" t="s">
        <v>245</v>
      </c>
      <c r="B12" s="1" t="str">
        <f>IFERROR(VLOOKUP(A12,'BANCO DE DADOS'!$1:$1048576,2,FALSE),"0")</f>
        <v xml:space="preserve">GABARITAR PUNHO PADRÃO - OPE MANUAL </v>
      </c>
      <c r="C12" s="16">
        <f>IFERROR(VLOOKUP(A12,'BANCO DE DADOS'!$A$2:C4010,3,FALSE),"0")</f>
        <v>0.30859999999999999</v>
      </c>
      <c r="D12" s="8">
        <f>IFERROR(VLOOKUP(A12,'BANCO DE DADOS'!$A$2:D410,4,FALSE),"0")</f>
        <v>0.30859999999999999</v>
      </c>
      <c r="E12" s="1" t="str">
        <f>IFERROR(VLOOKUP(A12,'BANCO DE DADOS'!$1:$1048576,5,FALSE),"0")</f>
        <v xml:space="preserve">GABARITAR PUNHO PADRÃO - OPE MANUAL </v>
      </c>
      <c r="F12" s="5">
        <f t="shared" si="0"/>
        <v>0.30859999999999999</v>
      </c>
    </row>
    <row r="13" spans="1:6" x14ac:dyDescent="0.25">
      <c r="A13" s="1" t="s">
        <v>157</v>
      </c>
      <c r="B13" s="1" t="str">
        <f>IFERROR(VLOOKUP(A13,'BANCO DE DADOS'!$1:$1048576,2,FALSE),"0")</f>
        <v>FECHAR PUNHO 6 CM 4OL 514</v>
      </c>
      <c r="C13" s="16">
        <f>IFERROR(VLOOKUP(A13,'BANCO DE DADOS'!$A$2:C4011,3,FALSE),"0")</f>
        <v>0.24229999999999999</v>
      </c>
      <c r="D13" s="8">
        <f>IFERROR(VLOOKUP(A13,'BANCO DE DADOS'!$A$2:D411,4,FALSE),"0")</f>
        <v>0.24229999999999999</v>
      </c>
      <c r="E13" s="1" t="str">
        <f>IFERROR(VLOOKUP(A13,'BANCO DE DADOS'!$1:$1048576,5,FALSE),"0")</f>
        <v>FECHAR PUNHO 6 CM 4OL 514</v>
      </c>
      <c r="F13" s="5">
        <f t="shared" si="0"/>
        <v>0.24229999999999999</v>
      </c>
    </row>
    <row r="14" spans="1:6" x14ac:dyDescent="0.25">
      <c r="A14" s="1" t="s">
        <v>8</v>
      </c>
      <c r="B14" s="1" t="str">
        <f>IFERROR(VLOOKUP(A14,'BANCO DE DADOS'!$1:$1048576,2,FALSE),"0")</f>
        <v>ALINHAVAR PUNHO 38 CM 3OL 504</v>
      </c>
      <c r="C14" s="16">
        <f>IFERROR(VLOOKUP(A14,'BANCO DE DADOS'!$A$2:C4012,3,FALSE),"0")</f>
        <v>0.40550000000000003</v>
      </c>
      <c r="D14" s="8">
        <f>IFERROR(VLOOKUP(A14,'BANCO DE DADOS'!$A$2:D412,4,FALSE),"0")</f>
        <v>0.40550000000000003</v>
      </c>
      <c r="E14" s="1" t="str">
        <f>IFERROR(VLOOKUP(A14,'BANCO DE DADOS'!$1:$1048576,5,FALSE),"0")</f>
        <v>ALINHAVAR PUNHO 38 CM 3OL 504</v>
      </c>
      <c r="F14" s="5">
        <f t="shared" si="0"/>
        <v>0.40550000000000003</v>
      </c>
    </row>
    <row r="15" spans="1:6" x14ac:dyDescent="0.25">
      <c r="A15" s="1" t="s">
        <v>356</v>
      </c>
      <c r="B15" s="1" t="str">
        <f>IFERROR(VLOOKUP(A15,'BANCO DE DADOS'!$1:$1048576,2,FALSE),"0")</f>
        <v>PREGAR PUNHO 39 CM 4OL 514</v>
      </c>
      <c r="C15" s="16">
        <f>IFERROR(VLOOKUP(A15,'BANCO DE DADOS'!$A$2:C4013,3,FALSE),"0")</f>
        <v>0.74009999999999998</v>
      </c>
      <c r="D15" s="8">
        <f>IFERROR(VLOOKUP(A15,'BANCO DE DADOS'!$A$2:D413,4,FALSE),"0")</f>
        <v>0.74009999999999998</v>
      </c>
      <c r="E15" s="1" t="str">
        <f>IFERROR(VLOOKUP(A15,'BANCO DE DADOS'!$1:$1048576,5,FALSE),"0")</f>
        <v>PREGAR PUNHO 39 CM 4OL 514</v>
      </c>
      <c r="F15" s="5">
        <f t="shared" si="0"/>
        <v>0.74009999999999998</v>
      </c>
    </row>
    <row r="16" spans="1:6" x14ac:dyDescent="0.25">
      <c r="A16" s="1" t="s">
        <v>459</v>
      </c>
      <c r="B16" s="1" t="str">
        <f>IFERROR(VLOOKUP(A16,'BANCO DE DADOS'!$1:$1048576,2,FALSE),"0")</f>
        <v xml:space="preserve">REBATER PUNHO 1L 301 - 39cm *2 </v>
      </c>
      <c r="C16" s="16">
        <f>IFERROR(VLOOKUP(A16,'BANCO DE DADOS'!$A$2:C4014,3,FALSE),"0")</f>
        <v>0.54049999999999998</v>
      </c>
      <c r="D16" s="8">
        <f>IFERROR(VLOOKUP(A16,'BANCO DE DADOS'!$A$2:D414,4,FALSE),"0")</f>
        <v>0.54049999999999998</v>
      </c>
      <c r="E16" s="1" t="str">
        <f>IFERROR(VLOOKUP(A16,'BANCO DE DADOS'!$1:$1048576,5,FALSE),"0")</f>
        <v xml:space="preserve">REBATER PUNHO 1L 301 - 39cm *2 </v>
      </c>
      <c r="F16" s="5">
        <f t="shared" si="0"/>
        <v>0.54049999999999998</v>
      </c>
    </row>
    <row r="17" spans="1:6" x14ac:dyDescent="0.25">
      <c r="A17" s="1" t="s">
        <v>510</v>
      </c>
      <c r="B17" s="1" t="str">
        <f>IFERROR(VLOOKUP(A17,'BANCO DE DADOS'!$1:$1048576,2,FALSE),"0")</f>
        <v>GABARITAR COBRE GOLA -MANUAL</v>
      </c>
      <c r="C17" s="16">
        <f>IFERROR(VLOOKUP(A17,'BANCO DE DADOS'!$A$2:C4015,3,FALSE),"0")</f>
        <v>0.18440000000000001</v>
      </c>
      <c r="D17" s="8">
        <f>IFERROR(VLOOKUP(A17,'BANCO DE DADOS'!$A$2:D415,4,FALSE),"0")</f>
        <v>0.18440000000000001</v>
      </c>
      <c r="E17" s="1" t="str">
        <f>IFERROR(VLOOKUP(A17,'BANCO DE DADOS'!$1:$1048576,5,FALSE),"0")</f>
        <v>GABARITAR COBRE GOLA -MANUAL</v>
      </c>
      <c r="F17" s="5">
        <f t="shared" si="0"/>
        <v>0.18440000000000001</v>
      </c>
    </row>
    <row r="18" spans="1:6" x14ac:dyDescent="0.25">
      <c r="A18" s="1" t="s">
        <v>513</v>
      </c>
      <c r="B18" s="1" t="str">
        <f>IFERROR(VLOOKUP(A18,'BANCO DE DADOS'!$1:$1048576,2,FALSE),"0")</f>
        <v>UNIR COBRE GOLA 22 CM</v>
      </c>
      <c r="C18" s="16">
        <f>IFERROR(VLOOKUP(A18,'BANCO DE DADOS'!$A$2:C4016,3,FALSE),"0")</f>
        <v>0.18290000000000001</v>
      </c>
      <c r="D18" s="8">
        <f>IFERROR(VLOOKUP(A18,'BANCO DE DADOS'!$A$2:D416,4,FALSE),"0")</f>
        <v>0.18290000000000001</v>
      </c>
      <c r="E18" s="1" t="str">
        <f>IFERROR(VLOOKUP(A18,'BANCO DE DADOS'!$1:$1048576,5,FALSE),"0")</f>
        <v>UNIR COBRE GOLA 22 CM</v>
      </c>
      <c r="F18" s="5">
        <f t="shared" si="0"/>
        <v>0.18290000000000001</v>
      </c>
    </row>
    <row r="19" spans="1:6" x14ac:dyDescent="0.25">
      <c r="A19" s="1" t="s">
        <v>129</v>
      </c>
      <c r="B19" s="1" t="str">
        <f>IFERROR(VLOOKUP(A19,'BANCO DE DADOS'!$1:$1048576,2,FALSE),"0")</f>
        <v>FIXAR COBRE GOLA 22 CM</v>
      </c>
      <c r="C19" s="16">
        <f>IFERROR(VLOOKUP(A19,'BANCO DE DADOS'!$A$2:C4017,3,FALSE),"0")</f>
        <v>0.44080000000000003</v>
      </c>
      <c r="D19" s="8">
        <f>IFERROR(VLOOKUP(A19,'BANCO DE DADOS'!$A$2:D417,4,FALSE),"0")</f>
        <v>0.44080000000000003</v>
      </c>
      <c r="E19" s="1" t="str">
        <f>IFERROR(VLOOKUP(A19,'BANCO DE DADOS'!$1:$1048576,5,FALSE),"0")</f>
        <v>FIXAR COBRE GOLA 22 CM</v>
      </c>
      <c r="F19" s="5">
        <f t="shared" si="0"/>
        <v>0.44080000000000003</v>
      </c>
    </row>
    <row r="20" spans="1:6" x14ac:dyDescent="0.25">
      <c r="A20" s="1" t="s">
        <v>423</v>
      </c>
      <c r="B20" s="1" t="str">
        <f>IFERROR(VLOOKUP(A20,'BANCO DE DADOS'!$1:$1048576,2,FALSE),"0")</f>
        <v>REBATER COBRE GOLA 22 CM</v>
      </c>
      <c r="C20" s="16">
        <f>IFERROR(VLOOKUP(A20,'BANCO DE DADOS'!$A$2:C4018,3,FALSE),"0")</f>
        <v>0.36330000000000001</v>
      </c>
      <c r="D20" s="8">
        <f>IFERROR(VLOOKUP(A20,'BANCO DE DADOS'!$A$2:D418,4,FALSE),"0")</f>
        <v>0.36330000000000001</v>
      </c>
      <c r="E20" s="1" t="str">
        <f>IFERROR(VLOOKUP(A20,'BANCO DE DADOS'!$1:$1048576,5,FALSE),"0")</f>
        <v>REBATER COBRE GOLA 22 CM</v>
      </c>
      <c r="F20" s="5">
        <f t="shared" si="0"/>
        <v>0.36330000000000001</v>
      </c>
    </row>
    <row r="21" spans="1:6" x14ac:dyDescent="0.25">
      <c r="A21" s="1" t="s">
        <v>60</v>
      </c>
      <c r="B21" s="1" t="str">
        <f>IFERROR(VLOOKUP(A21,'BANCO DE DADOS'!$1:$1048576,2,FALSE),"0")</f>
        <v>BAINHA DO CORPO COMADICIONAL FRENTE E COSTAS 126 CM 2CO 406</v>
      </c>
      <c r="C21" s="16">
        <f>IFERROR(VLOOKUP(A21,'BANCO DE DADOS'!$A$2:C4019,3,FALSE),"0")</f>
        <v>0.91739999999999999</v>
      </c>
      <c r="D21" s="8">
        <f>IFERROR(VLOOKUP(A21,'BANCO DE DADOS'!$A$2:D419,4,FALSE),"0")</f>
        <v>0.91739999999999999</v>
      </c>
      <c r="E21" s="1" t="str">
        <f>IFERROR(VLOOKUP(A21,'BANCO DE DADOS'!$1:$1048576,5,FALSE),"0")</f>
        <v>BAINHA DO CORPO COMADICIONAL FRENTE E COSTAS 126 CM 2CO 406</v>
      </c>
      <c r="F21" s="5">
        <f t="shared" si="0"/>
        <v>0.91739999999999999</v>
      </c>
    </row>
    <row r="22" spans="1:6" x14ac:dyDescent="0.25">
      <c r="A22" s="1"/>
      <c r="B22" s="1"/>
      <c r="C22" s="23"/>
      <c r="D22" s="24"/>
      <c r="E22" s="1"/>
      <c r="F22" s="25"/>
    </row>
    <row r="23" spans="1:6" x14ac:dyDescent="0.25">
      <c r="A23" s="1"/>
      <c r="B23" s="1"/>
      <c r="C23" s="4"/>
      <c r="D23" s="8"/>
      <c r="E23" s="1"/>
      <c r="F23" s="5"/>
    </row>
    <row r="24" spans="1:6" x14ac:dyDescent="0.25">
      <c r="A24" s="1"/>
      <c r="B24" s="1"/>
      <c r="C24" s="4"/>
      <c r="D24" s="8"/>
      <c r="E24" s="1"/>
      <c r="F24" s="5"/>
    </row>
    <row r="25" spans="1:6" x14ac:dyDescent="0.25">
      <c r="A25" s="1"/>
      <c r="B25" s="1"/>
      <c r="C25" s="4">
        <f>SUM(C2:C24)</f>
        <v>8.2393999999999998</v>
      </c>
      <c r="D25" s="8">
        <f>SUM(D2:D24)</f>
        <v>8.2393999999999998</v>
      </c>
      <c r="E25" s="1"/>
      <c r="F25" s="5">
        <f>SUM(F2:F24)</f>
        <v>8.2393999999999998</v>
      </c>
    </row>
    <row r="26" spans="1:6" x14ac:dyDescent="0.25">
      <c r="D26" s="9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8805-55FC-4088-8402-75B09E208111}">
  <dimension ref="A1:F26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1.28515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376</v>
      </c>
      <c r="B3" s="1" t="str">
        <f>IFERROR(VLOOKUP(A3,'BANCO DE DADOS'!$1:$1048576,2,FALSE),"0")</f>
        <v>PASSAR GALÃO 3 LISTRAS NO OMBRO 6C 402 *2</v>
      </c>
      <c r="C3" s="23">
        <f>IFERROR(VLOOKUP(A3,'BANCO DE DADOS'!$A$2:C4001,3,FALSE),"0")</f>
        <v>0.31680000000000003</v>
      </c>
      <c r="D3" s="24">
        <f>IFERROR(VLOOKUP(A3,'BANCO DE DADOS'!$A$2:D4001,4,FALSE),"0")</f>
        <v>0.31680000000000003</v>
      </c>
      <c r="E3" s="1" t="str">
        <f>IFERROR(VLOOKUP(A3,'BANCO DE DADOS'!$1:$1048576,5,FALSE),"0")</f>
        <v>PASSAR GALÃO 3 LISTRAS NO OMBRO 6C 402 *2</v>
      </c>
      <c r="F3" s="25">
        <f t="shared" ref="F3:F21" si="0">D3</f>
        <v>0.31680000000000003</v>
      </c>
    </row>
    <row r="4" spans="1:6" x14ac:dyDescent="0.25">
      <c r="A4" s="1" t="s">
        <v>118</v>
      </c>
      <c r="B4" s="1" t="str">
        <f>IFERROR(VLOOKUP(A4,'BANCO DE DADOS'!$1:$1048576,2,FALSE),"0")</f>
        <v xml:space="preserve">Destacar Galão </v>
      </c>
      <c r="C4" s="23">
        <f>IFERROR(VLOOKUP(A4,'BANCO DE DADOS'!$A$2:C4002,3,FALSE),"0")</f>
        <v>0.16039999999999999</v>
      </c>
      <c r="D4" s="24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25">
        <f t="shared" si="0"/>
        <v>0.16039999999999999</v>
      </c>
    </row>
    <row r="5" spans="1:6" x14ac:dyDescent="0.25">
      <c r="A5" s="1" t="s">
        <v>292</v>
      </c>
      <c r="B5" s="1" t="str">
        <f>IFERROR(VLOOKUP(A5,'BANCO DE DADOS'!$1:$1048576,2,FALSE),"0")</f>
        <v>FECHAR OMBRO BASICO 16CM</v>
      </c>
      <c r="C5" s="23">
        <f>IFERROR(VLOOKUP(A5,'BANCO DE DADOS'!$A$2:C4003,3,FALSE),"0")</f>
        <v>0.36820000000000003</v>
      </c>
      <c r="D5" s="24">
        <f>IFERROR(VLOOKUP(A5,'BANCO DE DADOS'!$A$2:D4003,4,FALSE),"0")</f>
        <v>0.36820000000000003</v>
      </c>
      <c r="E5" s="1" t="str">
        <f>IFERROR(VLOOKUP(A5,'BANCO DE DADOS'!$1:$1048576,5,FALSE),"0")</f>
        <v>FECHAR OMBRO BASICO 16CM</v>
      </c>
      <c r="F5" s="25">
        <f t="shared" si="0"/>
        <v>0.36820000000000003</v>
      </c>
    </row>
    <row r="6" spans="1:6" x14ac:dyDescent="0.25">
      <c r="A6" s="1" t="s">
        <v>341</v>
      </c>
      <c r="B6" s="1" t="str">
        <f>IFERROR(VLOOKUP(A6,'BANCO DE DADOS'!$1:$1048576,2,FALSE),"0")</f>
        <v>PREGAR MANGA ABERTA 58 CM</v>
      </c>
      <c r="C6" s="23">
        <f>IFERROR(VLOOKUP(A6,'BANCO DE DADOS'!$A$2:C4004,3,FALSE),"0")</f>
        <v>0.59619999999999995</v>
      </c>
      <c r="D6" s="24">
        <f>IFERROR(VLOOKUP(A6,'BANCO DE DADOS'!$A$2:D4004,4,FALSE),"0")</f>
        <v>0.59619999999999995</v>
      </c>
      <c r="E6" s="1" t="str">
        <f>IFERROR(VLOOKUP(A6,'BANCO DE DADOS'!$1:$1048576,5,FALSE),"0")</f>
        <v>PREGAR MANGA ABERTA 58 CM</v>
      </c>
      <c r="F6" s="25">
        <f t="shared" si="0"/>
        <v>0.59619999999999995</v>
      </c>
    </row>
    <row r="7" spans="1:6" x14ac:dyDescent="0.25">
      <c r="A7" s="1" t="s">
        <v>131</v>
      </c>
      <c r="B7" s="1" t="str">
        <f>IFERROR(VLOOKUP(A7,'BANCO DE DADOS'!$1:$1048576,2,FALSE),"0")</f>
        <v>FECHAR LATERAL + MANGA 61CM *2</v>
      </c>
      <c r="C7" s="23">
        <f>IFERROR(VLOOKUP(A7,'BANCO DE DADOS'!$A$2:C4005,3,FALSE),"0")</f>
        <v>0.72140000000000004</v>
      </c>
      <c r="D7" s="24">
        <f>IFERROR(VLOOKUP(A7,'BANCO DE DADOS'!$A$2:D4005,4,FALSE),"0")</f>
        <v>0.72140000000000004</v>
      </c>
      <c r="E7" s="1" t="str">
        <f>IFERROR(VLOOKUP(A7,'BANCO DE DADOS'!$1:$1048576,5,FALSE),"0")</f>
        <v>FECHAR LATERAL + MANGA 61CM *2</v>
      </c>
      <c r="F7" s="25">
        <f t="shared" si="0"/>
        <v>0.72140000000000004</v>
      </c>
    </row>
    <row r="8" spans="1:6" x14ac:dyDescent="0.25">
      <c r="A8" s="1" t="s">
        <v>281</v>
      </c>
      <c r="B8" s="1" t="str">
        <f>IFERROR(VLOOKUP(A8,'BANCO DE DADOS'!$1:$1048576,2,FALSE),"0")</f>
        <v xml:space="preserve">MONTAR GOLA QUADRADA </v>
      </c>
      <c r="C8" s="23">
        <f>IFERROR(VLOOKUP(A8,'BANCO DE DADOS'!$A$2:C4006,3,FALSE),"0")</f>
        <v>0.36980000000000002</v>
      </c>
      <c r="D8" s="24">
        <f>IFERROR(VLOOKUP(A8,'BANCO DE DADOS'!$A$2:D4006,4,FALSE),"0")</f>
        <v>0.36980000000000002</v>
      </c>
      <c r="E8" s="1" t="str">
        <f>IFERROR(VLOOKUP(A8,'BANCO DE DADOS'!$1:$1048576,5,FALSE),"0")</f>
        <v xml:space="preserve">MONTAR GOLA QUADRADA </v>
      </c>
      <c r="F8" s="25">
        <f t="shared" si="0"/>
        <v>0.36980000000000002</v>
      </c>
    </row>
    <row r="9" spans="1:6" x14ac:dyDescent="0.25">
      <c r="A9" s="1" t="s">
        <v>177</v>
      </c>
      <c r="B9" s="1" t="str">
        <f>IFERROR(VLOOKUP(A9,'BANCO DE DADOS'!$1:$1048576,2,FALSE),"0")</f>
        <v>FIXAR GOLA FRENTE QUADRADA 18CM</v>
      </c>
      <c r="C9" s="23">
        <f>IFERROR(VLOOKUP(A9,'BANCO DE DADOS'!$A$2:C4007,3,FALSE),"0")</f>
        <v>0.41249999999999998</v>
      </c>
      <c r="D9" s="24">
        <f>IFERROR(VLOOKUP(A9,'BANCO DE DADOS'!$A$2:D4007,4,FALSE),"0")</f>
        <v>0.41249999999999998</v>
      </c>
      <c r="E9" s="1" t="str">
        <f>IFERROR(VLOOKUP(A9,'BANCO DE DADOS'!$1:$1048576,5,FALSE),"0")</f>
        <v>FIXAR GOLA FRENTE QUADRADA 18CM</v>
      </c>
      <c r="F9" s="25">
        <f t="shared" si="0"/>
        <v>0.41249999999999998</v>
      </c>
    </row>
    <row r="10" spans="1:6" x14ac:dyDescent="0.25">
      <c r="A10" s="1" t="s">
        <v>338</v>
      </c>
      <c r="B10" s="1" t="str">
        <f>IFERROR(VLOOKUP(A10,'BANCO DE DADOS'!$1:$1048576,2,FALSE),"0")</f>
        <v xml:space="preserve">PREGAR GOLA EM V 50 CM </v>
      </c>
      <c r="C10" s="23">
        <f>IFERROR(VLOOKUP(A10,'BANCO DE DADOS'!$A$2:C4008,3,FALSE),"0")</f>
        <v>0.4541</v>
      </c>
      <c r="D10" s="24">
        <f>IFERROR(VLOOKUP(A10,'BANCO DE DADOS'!$A$2:D4008,4,FALSE),"0")</f>
        <v>0.4541</v>
      </c>
      <c r="E10" s="1" t="str">
        <f>IFERROR(VLOOKUP(A10,'BANCO DE DADOS'!$1:$1048576,5,FALSE),"0")</f>
        <v xml:space="preserve">PREGAR GOLA EM V 50 CM </v>
      </c>
      <c r="F10" s="25">
        <f t="shared" si="0"/>
        <v>0.4541</v>
      </c>
    </row>
    <row r="11" spans="1:6" x14ac:dyDescent="0.25">
      <c r="A11" s="1" t="s">
        <v>159</v>
      </c>
      <c r="B11" s="1" t="str">
        <f>IFERROR(VLOOKUP(A11,'BANCO DE DADOS'!$1:$1048576,2,FALSE),"0")</f>
        <v xml:space="preserve">FECHAR PUNHO SUPERIOR 38 CM  4OL 514 </v>
      </c>
      <c r="C11" s="23">
        <f>IFERROR(VLOOKUP(A11,'BANCO DE DADOS'!$A$2:C4009,3,FALSE),"0")</f>
        <v>0.314</v>
      </c>
      <c r="D11" s="24">
        <f>IFERROR(VLOOKUP(A11,'BANCO DE DADOS'!$A$2:D4009,4,FALSE),"0")</f>
        <v>0.314</v>
      </c>
      <c r="E11" s="1" t="str">
        <f>IFERROR(VLOOKUP(A11,'BANCO DE DADOS'!$1:$1048576,5,FALSE),"0")</f>
        <v xml:space="preserve">FECHAR PUNHO SUPERIOR 38 CM  4OL 514 </v>
      </c>
      <c r="F11" s="25">
        <f t="shared" si="0"/>
        <v>0.314</v>
      </c>
    </row>
    <row r="12" spans="1:6" x14ac:dyDescent="0.25">
      <c r="A12" s="1" t="s">
        <v>245</v>
      </c>
      <c r="B12" s="1" t="str">
        <f>IFERROR(VLOOKUP(A12,'BANCO DE DADOS'!$1:$1048576,2,FALSE),"0")</f>
        <v xml:space="preserve">GABARITAR PUNHO PADRÃO - OPE MANUAL </v>
      </c>
      <c r="C12" s="23">
        <f>IFERROR(VLOOKUP(A12,'BANCO DE DADOS'!$A$2:C4010,3,FALSE),"0")</f>
        <v>0.30859999999999999</v>
      </c>
      <c r="D12" s="24">
        <f>IFERROR(VLOOKUP(A12,'BANCO DE DADOS'!$A$2:D4010,4,FALSE),"0")</f>
        <v>0.30859999999999999</v>
      </c>
      <c r="E12" s="1" t="str">
        <f>IFERROR(VLOOKUP(A12,'BANCO DE DADOS'!$1:$1048576,5,FALSE),"0")</f>
        <v xml:space="preserve">GABARITAR PUNHO PADRÃO - OPE MANUAL </v>
      </c>
      <c r="F12" s="25">
        <f t="shared" si="0"/>
        <v>0.30859999999999999</v>
      </c>
    </row>
    <row r="13" spans="1:6" x14ac:dyDescent="0.25">
      <c r="A13" s="1" t="s">
        <v>157</v>
      </c>
      <c r="B13" s="1" t="str">
        <f>IFERROR(VLOOKUP(A13,'BANCO DE DADOS'!$1:$1048576,2,FALSE),"0")</f>
        <v>FECHAR PUNHO 6 CM 4OL 514</v>
      </c>
      <c r="C13" s="23">
        <f>IFERROR(VLOOKUP(A13,'BANCO DE DADOS'!$A$2:C4011,3,FALSE),"0")</f>
        <v>0.24229999999999999</v>
      </c>
      <c r="D13" s="24">
        <f>IFERROR(VLOOKUP(A13,'BANCO DE DADOS'!$A$2:D4011,4,FALSE),"0")</f>
        <v>0.24229999999999999</v>
      </c>
      <c r="E13" s="1" t="str">
        <f>IFERROR(VLOOKUP(A13,'BANCO DE DADOS'!$1:$1048576,5,FALSE),"0")</f>
        <v>FECHAR PUNHO 6 CM 4OL 514</v>
      </c>
      <c r="F13" s="25">
        <f t="shared" si="0"/>
        <v>0.24229999999999999</v>
      </c>
    </row>
    <row r="14" spans="1:6" x14ac:dyDescent="0.25">
      <c r="A14" s="1" t="s">
        <v>8</v>
      </c>
      <c r="B14" s="1" t="str">
        <f>IFERROR(VLOOKUP(A14,'BANCO DE DADOS'!$1:$1048576,2,FALSE),"0")</f>
        <v>ALINHAVAR PUNHO 38 CM 3OL 504</v>
      </c>
      <c r="C14" s="23">
        <f>IFERROR(VLOOKUP(A14,'BANCO DE DADOS'!$A$2:C4012,3,FALSE),"0")</f>
        <v>0.40550000000000003</v>
      </c>
      <c r="D14" s="24">
        <f>IFERROR(VLOOKUP(A14,'BANCO DE DADOS'!$A$2:D4012,4,FALSE),"0")</f>
        <v>0.40550000000000003</v>
      </c>
      <c r="E14" s="1" t="str">
        <f>IFERROR(VLOOKUP(A14,'BANCO DE DADOS'!$1:$1048576,5,FALSE),"0")</f>
        <v>ALINHAVAR PUNHO 38 CM 3OL 504</v>
      </c>
      <c r="F14" s="25">
        <f t="shared" si="0"/>
        <v>0.40550000000000003</v>
      </c>
    </row>
    <row r="15" spans="1:6" x14ac:dyDescent="0.25">
      <c r="A15" s="1" t="s">
        <v>356</v>
      </c>
      <c r="B15" s="1" t="str">
        <f>IFERROR(VLOOKUP(A15,'BANCO DE DADOS'!$1:$1048576,2,FALSE),"0")</f>
        <v>PREGAR PUNHO 39 CM 4OL 514</v>
      </c>
      <c r="C15" s="23">
        <f>IFERROR(VLOOKUP(A15,'BANCO DE DADOS'!$A$2:C4013,3,FALSE),"0")</f>
        <v>0.74009999999999998</v>
      </c>
      <c r="D15" s="24">
        <f>IFERROR(VLOOKUP(A15,'BANCO DE DADOS'!$A$2:D4013,4,FALSE),"0")</f>
        <v>0.74009999999999998</v>
      </c>
      <c r="E15" s="1" t="str">
        <f>IFERROR(VLOOKUP(A15,'BANCO DE DADOS'!$1:$1048576,5,FALSE),"0")</f>
        <v>PREGAR PUNHO 39 CM 4OL 514</v>
      </c>
      <c r="F15" s="25">
        <f t="shared" si="0"/>
        <v>0.74009999999999998</v>
      </c>
    </row>
    <row r="16" spans="1:6" x14ac:dyDescent="0.25">
      <c r="A16" s="1" t="s">
        <v>459</v>
      </c>
      <c r="B16" s="1" t="str">
        <f>IFERROR(VLOOKUP(A16,'BANCO DE DADOS'!$1:$1048576,2,FALSE),"0")</f>
        <v xml:space="preserve">REBATER PUNHO 1L 301 - 39cm *2 </v>
      </c>
      <c r="C16" s="23">
        <f>IFERROR(VLOOKUP(A16,'BANCO DE DADOS'!$A$2:C4014,3,FALSE),"0")</f>
        <v>0.54049999999999998</v>
      </c>
      <c r="D16" s="24">
        <f>IFERROR(VLOOKUP(A16,'BANCO DE DADOS'!$A$2:D4014,4,FALSE),"0")</f>
        <v>0.54049999999999998</v>
      </c>
      <c r="E16" s="1" t="str">
        <f>IFERROR(VLOOKUP(A16,'BANCO DE DADOS'!$1:$1048576,5,FALSE),"0")</f>
        <v xml:space="preserve">REBATER PUNHO 1L 301 - 39cm *2 </v>
      </c>
      <c r="F16" s="25">
        <f t="shared" si="0"/>
        <v>0.54049999999999998</v>
      </c>
    </row>
    <row r="17" spans="1:6" x14ac:dyDescent="0.25">
      <c r="A17" s="1" t="s">
        <v>510</v>
      </c>
      <c r="B17" s="1" t="str">
        <f>IFERROR(VLOOKUP(A17,'BANCO DE DADOS'!$1:$1048576,2,FALSE),"0")</f>
        <v>GABARITAR COBRE GOLA -MANUAL</v>
      </c>
      <c r="C17" s="23">
        <f>IFERROR(VLOOKUP(A17,'BANCO DE DADOS'!$A$2:C4015,3,FALSE),"0")</f>
        <v>0.18440000000000001</v>
      </c>
      <c r="D17" s="24">
        <f>IFERROR(VLOOKUP(A17,'BANCO DE DADOS'!$A$2:D4015,4,FALSE),"0")</f>
        <v>0.18440000000000001</v>
      </c>
      <c r="E17" s="1" t="str">
        <f>IFERROR(VLOOKUP(A17,'BANCO DE DADOS'!$1:$1048576,5,FALSE),"0")</f>
        <v>GABARITAR COBRE GOLA -MANUAL</v>
      </c>
      <c r="F17" s="25">
        <f t="shared" si="0"/>
        <v>0.18440000000000001</v>
      </c>
    </row>
    <row r="18" spans="1:6" x14ac:dyDescent="0.25">
      <c r="A18" s="1" t="s">
        <v>513</v>
      </c>
      <c r="B18" s="1" t="str">
        <f>IFERROR(VLOOKUP(A18,'BANCO DE DADOS'!$1:$1048576,2,FALSE),"0")</f>
        <v>UNIR COBRE GOLA 22 CM</v>
      </c>
      <c r="C18" s="23">
        <f>IFERROR(VLOOKUP(A18,'BANCO DE DADOS'!$A$2:C4016,3,FALSE),"0")</f>
        <v>0.18290000000000001</v>
      </c>
      <c r="D18" s="24">
        <f>IFERROR(VLOOKUP(A18,'BANCO DE DADOS'!$A$2:D4016,4,FALSE),"0")</f>
        <v>0.18290000000000001</v>
      </c>
      <c r="E18" s="1" t="str">
        <f>IFERROR(VLOOKUP(A18,'BANCO DE DADOS'!$1:$1048576,5,FALSE),"0")</f>
        <v>UNIR COBRE GOLA 22 CM</v>
      </c>
      <c r="F18" s="25">
        <f t="shared" si="0"/>
        <v>0.18290000000000001</v>
      </c>
    </row>
    <row r="19" spans="1:6" x14ac:dyDescent="0.25">
      <c r="A19" s="1" t="s">
        <v>129</v>
      </c>
      <c r="B19" s="1" t="str">
        <f>IFERROR(VLOOKUP(A19,'BANCO DE DADOS'!$1:$1048576,2,FALSE),"0")</f>
        <v>FIXAR COBRE GOLA 22 CM</v>
      </c>
      <c r="C19" s="23">
        <f>IFERROR(VLOOKUP(A19,'BANCO DE DADOS'!$A$2:C4017,3,FALSE),"0")</f>
        <v>0.44080000000000003</v>
      </c>
      <c r="D19" s="24">
        <f>IFERROR(VLOOKUP(A19,'BANCO DE DADOS'!$A$2:D4017,4,FALSE),"0")</f>
        <v>0.44080000000000003</v>
      </c>
      <c r="E19" s="1" t="str">
        <f>IFERROR(VLOOKUP(A19,'BANCO DE DADOS'!$1:$1048576,5,FALSE),"0")</f>
        <v>FIXAR COBRE GOLA 22 CM</v>
      </c>
      <c r="F19" s="25">
        <f t="shared" si="0"/>
        <v>0.44080000000000003</v>
      </c>
    </row>
    <row r="20" spans="1:6" x14ac:dyDescent="0.25">
      <c r="A20" s="1" t="s">
        <v>423</v>
      </c>
      <c r="B20" s="1" t="str">
        <f>IFERROR(VLOOKUP(A20,'BANCO DE DADOS'!$1:$1048576,2,FALSE),"0")</f>
        <v>REBATER COBRE GOLA 22 CM</v>
      </c>
      <c r="C20" s="23">
        <f>IFERROR(VLOOKUP(A20,'BANCO DE DADOS'!$A$2:C4018,3,FALSE),"0")</f>
        <v>0.36330000000000001</v>
      </c>
      <c r="D20" s="24">
        <f>IFERROR(VLOOKUP(A20,'BANCO DE DADOS'!$A$2:D4018,4,FALSE),"0")</f>
        <v>0.36330000000000001</v>
      </c>
      <c r="E20" s="1" t="str">
        <f>IFERROR(VLOOKUP(A20,'BANCO DE DADOS'!$1:$1048576,5,FALSE),"0")</f>
        <v>REBATER COBRE GOLA 22 CM</v>
      </c>
      <c r="F20" s="25">
        <f t="shared" si="0"/>
        <v>0.36330000000000001</v>
      </c>
    </row>
    <row r="21" spans="1:6" x14ac:dyDescent="0.25">
      <c r="A21" s="1" t="s">
        <v>56</v>
      </c>
      <c r="B21" s="1" t="str">
        <f>IFERROR(VLOOKUP(A21,'BANCO DE DADOS'!$1:$1048576,2,FALSE),"0")</f>
        <v>BAINHA DO CORPO 120 CM</v>
      </c>
      <c r="C21" s="23">
        <f>IFERROR(VLOOKUP(A21,'BANCO DE DADOS'!$A$2:C4019,3,FALSE),"0")</f>
        <v>0.55100000000000005</v>
      </c>
      <c r="D21" s="24">
        <f>IFERROR(VLOOKUP(A21,'BANCO DE DADOS'!$A$2:D4019,4,FALSE),"0")</f>
        <v>0.55100000000000005</v>
      </c>
      <c r="E21" s="1" t="str">
        <f>IFERROR(VLOOKUP(A21,'BANCO DE DADOS'!$1:$1048576,5,FALSE),"0")</f>
        <v>BAINHA DO CORPO 120 CM</v>
      </c>
      <c r="F21" s="25">
        <f t="shared" si="0"/>
        <v>0.55100000000000005</v>
      </c>
    </row>
    <row r="22" spans="1:6" x14ac:dyDescent="0.25">
      <c r="A22" s="1" t="s">
        <v>392</v>
      </c>
      <c r="B22" s="1" t="s">
        <v>585</v>
      </c>
      <c r="C22" s="23">
        <v>0.4617</v>
      </c>
      <c r="D22" s="24">
        <v>0.4617</v>
      </c>
      <c r="E22" s="1" t="s">
        <v>585</v>
      </c>
      <c r="F22" s="25">
        <v>0.4617</v>
      </c>
    </row>
    <row r="23" spans="1:6" x14ac:dyDescent="0.25">
      <c r="A23" s="1"/>
      <c r="B23" s="1"/>
      <c r="C23" s="4"/>
      <c r="D23" s="8"/>
      <c r="E23" s="1"/>
      <c r="F23" s="5"/>
    </row>
    <row r="24" spans="1:6" x14ac:dyDescent="0.25">
      <c r="A24" s="1"/>
      <c r="B24" s="1"/>
      <c r="C24" s="4"/>
      <c r="D24" s="8"/>
      <c r="E24" s="1"/>
      <c r="F24" s="5"/>
    </row>
    <row r="25" spans="1:6" x14ac:dyDescent="0.25">
      <c r="A25" s="1"/>
      <c r="B25" s="1"/>
      <c r="C25" s="26">
        <f>SUM(C2:C24)</f>
        <v>8.3346999999999998</v>
      </c>
      <c r="D25" s="8">
        <f>SUM(D2:D24)</f>
        <v>8.3346999999999998</v>
      </c>
      <c r="E25" s="1"/>
      <c r="F25" s="5">
        <f>SUM(F2:F24)</f>
        <v>8.3346999999999998</v>
      </c>
    </row>
    <row r="26" spans="1:6" x14ac:dyDescent="0.25">
      <c r="D26" s="9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7845-D608-4ED7-B559-BBA520C73EE5}">
  <dimension ref="A1:F30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3.42578125" customWidth="1"/>
    <col min="2" max="2" width="65.5703125" bestFit="1" customWidth="1"/>
    <col min="3" max="3" width="12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167</v>
      </c>
      <c r="B3" s="1" t="str">
        <f>IFERROR(VLOOKUP(A3,'BANCO DE DADOS'!$1:$1048576,2,FALSE),"0")</f>
        <v xml:space="preserve">FECHAR GANCHO FRENTE 40 CM </v>
      </c>
      <c r="C3" s="16">
        <f>IFERROR(VLOOKUP(A3,'BANCO DE DADOS'!$A$2:C4001,3,FALSE),"0")</f>
        <v>0.2626</v>
      </c>
      <c r="D3" s="8">
        <f>IFERROR(VLOOKUP(A3,'BANCO DE DADOS'!$A$2:D4001,4,FALSE),"0")</f>
        <v>0.2626</v>
      </c>
      <c r="E3" s="1" t="str">
        <f>IFERROR(VLOOKUP(A3,'BANCO DE DADOS'!$1:$1048576,5,FALSE),"0")</f>
        <v xml:space="preserve">FECHAR GANCHO FRENTE 40 CM </v>
      </c>
      <c r="F3" s="5">
        <f t="shared" ref="F3:F23" si="0">D3</f>
        <v>0.2626</v>
      </c>
    </row>
    <row r="4" spans="1:6" x14ac:dyDescent="0.25">
      <c r="A4" s="1" t="s">
        <v>165</v>
      </c>
      <c r="B4" s="1" t="str">
        <f>IFERROR(VLOOKUP(A4,'BANCO DE DADOS'!$1:$1048576,2,FALSE),"0")</f>
        <v xml:space="preserve">FECHAR GANCHO COSTAS 45 CM </v>
      </c>
      <c r="C4" s="16">
        <f>IFERROR(VLOOKUP(A4,'BANCO DE DADOS'!$A$2:C4002,3,FALSE),"0")</f>
        <v>0.2676</v>
      </c>
      <c r="D4" s="8">
        <f>IFERROR(VLOOKUP(A4,'BANCO DE DADOS'!$A$2:D4002,4,FALSE),"0")</f>
        <v>0.2676</v>
      </c>
      <c r="E4" s="1" t="str">
        <f>IFERROR(VLOOKUP(A4,'BANCO DE DADOS'!$1:$1048576,5,FALSE),"0")</f>
        <v xml:space="preserve">FECHAR GANCHO COSTAS 45 CM </v>
      </c>
      <c r="F4" s="5">
        <f t="shared" si="0"/>
        <v>0.2676</v>
      </c>
    </row>
    <row r="5" spans="1:6" x14ac:dyDescent="0.25">
      <c r="A5" s="1" t="s">
        <v>195</v>
      </c>
      <c r="B5" s="1" t="str">
        <f>IFERROR(VLOOKUP(A5,'BANCO DE DADOS'!$1:$1048576,2,FALSE),"0")</f>
        <v>FECHAR LATERAL FRENTE SHORTS 42 CM 2*</v>
      </c>
      <c r="C5" s="16">
        <f>IFERROR(VLOOKUP(A5,'BANCO DE DADOS'!$A$2:C4003,3,FALSE),"0")</f>
        <v>0.59840000000000004</v>
      </c>
      <c r="D5" s="8">
        <f>IFERROR(VLOOKUP(A5,'BANCO DE DADOS'!$A$2:D4003,4,FALSE),"0")</f>
        <v>0.59840000000000004</v>
      </c>
      <c r="E5" s="1" t="str">
        <f>IFERROR(VLOOKUP(A5,'BANCO DE DADOS'!$1:$1048576,5,FALSE),"0")</f>
        <v>FECHAR LATERAL FRENTE SHORTS 42 CM 2*</v>
      </c>
      <c r="F5" s="5">
        <f t="shared" si="0"/>
        <v>0.59840000000000004</v>
      </c>
    </row>
    <row r="6" spans="1:6" x14ac:dyDescent="0.25">
      <c r="A6" s="1" t="s">
        <v>197</v>
      </c>
      <c r="B6" s="1" t="str">
        <f>IFERROR(VLOOKUP(A6,'BANCO DE DADOS'!$1:$1048576,2,FALSE),"0")</f>
        <v>FECHAR LATERAL COSTAS SHORTS 52 CM 2*</v>
      </c>
      <c r="C6" s="16">
        <f>IFERROR(VLOOKUP(A6,'BANCO DE DADOS'!$A$2:C4004,3,FALSE),"0")</f>
        <v>0.62319999999999998</v>
      </c>
      <c r="D6" s="8">
        <f>IFERROR(VLOOKUP(A6,'BANCO DE DADOS'!$A$2:D4004,4,FALSE),"0")</f>
        <v>0.62319999999999998</v>
      </c>
      <c r="E6" s="1" t="str">
        <f>IFERROR(VLOOKUP(A6,'BANCO DE DADOS'!$1:$1048576,5,FALSE),"0")</f>
        <v>FECHAR LATERAL COSTAS SHORTS 52 CM 2*</v>
      </c>
      <c r="F6" s="5">
        <f t="shared" si="0"/>
        <v>0.62319999999999998</v>
      </c>
    </row>
    <row r="7" spans="1:6" x14ac:dyDescent="0.25">
      <c r="A7" s="1" t="s">
        <v>163</v>
      </c>
      <c r="B7" s="1" t="str">
        <f>IFERROR(VLOOKUP(A7,'BANCO DE DADOS'!$1:$1048576,2,FALSE),"0")</f>
        <v>FECHAR ENTRE PERNAS SHORTS 45 CM *2</v>
      </c>
      <c r="C7" s="16">
        <f>IFERROR(VLOOKUP(A7,'BANCO DE DADOS'!$A$2:C4005,3,FALSE),"0")</f>
        <v>0.31790000000000002</v>
      </c>
      <c r="D7" s="8">
        <f>IFERROR(VLOOKUP(A7,'BANCO DE DADOS'!$A$2:D4005,4,FALSE),"0")</f>
        <v>0.31790000000000002</v>
      </c>
      <c r="E7" s="1" t="str">
        <f>IFERROR(VLOOKUP(A7,'BANCO DE DADOS'!$1:$1048576,5,FALSE),"0")</f>
        <v>FECHAR ENTRE PERNAS SHORTS 45 CM *2</v>
      </c>
      <c r="F7" s="5">
        <f t="shared" si="0"/>
        <v>0.31790000000000002</v>
      </c>
    </row>
    <row r="8" spans="1:6" x14ac:dyDescent="0.25">
      <c r="A8" s="1" t="s">
        <v>64</v>
      </c>
      <c r="B8" s="1" t="str">
        <f>IFERROR(VLOOKUP(A8,'BANCO DE DADOS'!$1:$1048576,2,FALSE),"0")</f>
        <v>BAINHA DA PEÇA SHORT 76 CM *2</v>
      </c>
      <c r="C8" s="16">
        <f>IFERROR(VLOOKUP(A8,'BANCO DE DADOS'!$A$2:C4006,3,FALSE),"0")</f>
        <v>0.64659999999999995</v>
      </c>
      <c r="D8" s="8">
        <f>IFERROR(VLOOKUP(A8,'BANCO DE DADOS'!$A$2:D4006,4,FALSE),"0")</f>
        <v>0.64659999999999995</v>
      </c>
      <c r="E8" s="1" t="str">
        <f>IFERROR(VLOOKUP(A8,'BANCO DE DADOS'!$1:$1048576,5,FALSE),"0")</f>
        <v>BAINHA DA PEÇA SHORT 76 CM *2</v>
      </c>
      <c r="F8" s="5">
        <f t="shared" si="0"/>
        <v>0.64659999999999995</v>
      </c>
    </row>
    <row r="9" spans="1:6" x14ac:dyDescent="0.25">
      <c r="A9" s="1" t="s">
        <v>127</v>
      </c>
      <c r="B9" s="1" t="str">
        <f>IFERROR(VLOOKUP(A9,'BANCO DE DADOS'!$1:$1048576,2,FALSE),"0")</f>
        <v>FECHAR LATERAL DO CÓS 2 PARTES Código: 4OL 514</v>
      </c>
      <c r="C9" s="16">
        <f>IFERROR(VLOOKUP(A9,'BANCO DE DADOS'!$A$2:C4007,3,FALSE),"0")</f>
        <v>0.39190000000000003</v>
      </c>
      <c r="D9" s="8">
        <f>IFERROR(VLOOKUP(A9,'BANCO DE DADOS'!$A$2:D4007,4,FALSE),"0")</f>
        <v>0.39190000000000003</v>
      </c>
      <c r="E9" s="1" t="str">
        <f>IFERROR(VLOOKUP(A9,'BANCO DE DADOS'!$1:$1048576,5,FALSE),"0")</f>
        <v>FECHAR LATERAL DO CÓS 2 PARTES Código: 4OL 514</v>
      </c>
      <c r="F9" s="5">
        <f t="shared" si="0"/>
        <v>0.39190000000000003</v>
      </c>
    </row>
    <row r="10" spans="1:6" x14ac:dyDescent="0.25">
      <c r="A10" s="1" t="s">
        <v>277</v>
      </c>
      <c r="B10" s="1" t="str">
        <f>IFERROR(VLOOKUP(A10,'BANCO DE DADOS'!$1:$1048576,2,FALSE),"0")</f>
        <v xml:space="preserve">MEDIR CORTAR ELASTICO MANUAL </v>
      </c>
      <c r="C10" s="16">
        <f>IFERROR(VLOOKUP(A10,'BANCO DE DADOS'!$A$2:C4008,3,FALSE),"0")</f>
        <v>0.12839999999999999</v>
      </c>
      <c r="D10" s="8">
        <f>IFERROR(VLOOKUP(A10,'BANCO DE DADOS'!$A$2:D4008,4,FALSE),"0")</f>
        <v>0.12839999999999999</v>
      </c>
      <c r="E10" s="1" t="str">
        <f>IFERROR(VLOOKUP(A10,'BANCO DE DADOS'!$1:$1048576,5,FALSE),"0")</f>
        <v xml:space="preserve">MEDIR CORTAR ELASTICO MANUAL </v>
      </c>
      <c r="F10" s="5">
        <f t="shared" si="0"/>
        <v>0.12839999999999999</v>
      </c>
    </row>
    <row r="11" spans="1:6" x14ac:dyDescent="0.25">
      <c r="A11" s="1" t="s">
        <v>179</v>
      </c>
      <c r="B11" s="1" t="str">
        <f>IFERROR(VLOOKUP(A11,'BANCO DE DADOS'!$1:$1048576,2,FALSE),"0")</f>
        <v>FECHAR ELASTICO 4 CM 1L 301</v>
      </c>
      <c r="C11" s="16">
        <f>IFERROR(VLOOKUP(A11,'BANCO DE DADOS'!$A$2:C4009,3,FALSE),"0")</f>
        <v>0.17649999999999999</v>
      </c>
      <c r="D11" s="8">
        <f>IFERROR(VLOOKUP(A11,'BANCO DE DADOS'!$A$2:D4009,4,FALSE),"0")</f>
        <v>0.17649999999999999</v>
      </c>
      <c r="E11" s="1" t="str">
        <f>IFERROR(VLOOKUP(A11,'BANCO DE DADOS'!$1:$1048576,5,FALSE),"0")</f>
        <v>FECHAR ELASTICO 4 CM 1L 301</v>
      </c>
      <c r="F11" s="5">
        <f t="shared" si="0"/>
        <v>0.17649999999999999</v>
      </c>
    </row>
    <row r="12" spans="1:6" x14ac:dyDescent="0.25">
      <c r="A12" s="1" t="s">
        <v>362</v>
      </c>
      <c r="B12" s="1" t="str">
        <f>IFERROR(VLOOKUP(A12,'BANCO DE DADOS'!$1:$1048576,2,FALSE),"0")</f>
        <v>ALINHAVAR CÓS 136 CM Código: 1L 301 - Referência CZ 20</v>
      </c>
      <c r="C12" s="16">
        <f>IFERROR(VLOOKUP(A12,'BANCO DE DADOS'!$A$2:C4010,3,FALSE),"0")</f>
        <v>0.62060000000000004</v>
      </c>
      <c r="D12" s="8">
        <f>IFERROR(VLOOKUP(A12,'BANCO DE DADOS'!$A$2:D4010,4,FALSE),"0")</f>
        <v>0.62060000000000004</v>
      </c>
      <c r="E12" s="1" t="str">
        <f>IFERROR(VLOOKUP(A12,'BANCO DE DADOS'!$1:$1048576,5,FALSE),"0")</f>
        <v>ALINHAVAR CÓS 136 CM Código: 1L 301 - Referência CZ 20</v>
      </c>
      <c r="F12" s="5">
        <f t="shared" si="0"/>
        <v>0.62060000000000004</v>
      </c>
    </row>
    <row r="13" spans="1:6" x14ac:dyDescent="0.25">
      <c r="A13" s="1" t="s">
        <v>364</v>
      </c>
      <c r="B13" s="1" t="str">
        <f>IFERROR(VLOOKUP(A13,'BANCO DE DADOS'!$1:$1048576,2,FALSE),"0")</f>
        <v>PREGAR CÓS 136 CM Código: 4OL 514 - Referência CZ 20</v>
      </c>
      <c r="C13" s="16">
        <f>IFERROR(VLOOKUP(A13,'BANCO DE DADOS'!$A$2:C4011,3,FALSE),"0")</f>
        <v>0.50149999999999995</v>
      </c>
      <c r="D13" s="8">
        <f>IFERROR(VLOOKUP(A13,'BANCO DE DADOS'!$A$2:D4011,4,FALSE),"0")</f>
        <v>0.50149999999999995</v>
      </c>
      <c r="E13" s="1" t="str">
        <f>IFERROR(VLOOKUP(A13,'BANCO DE DADOS'!$1:$1048576,5,FALSE),"0")</f>
        <v>PREGAR CÓS 136 CM Código: 4OL 514 - Referência CZ 20</v>
      </c>
      <c r="F13" s="5">
        <f t="shared" si="0"/>
        <v>0.50149999999999995</v>
      </c>
    </row>
    <row r="14" spans="1:6" x14ac:dyDescent="0.25">
      <c r="A14" s="1" t="s">
        <v>92</v>
      </c>
      <c r="B14" s="1" t="str">
        <f>IFERROR(VLOOKUP(A14,'BANCO DE DADOS'!$1:$1048576,2,FALSE),"0")</f>
        <v xml:space="preserve">GABARITAR PARA CASEAR MANUAL </v>
      </c>
      <c r="C14" s="16">
        <f>IFERROR(VLOOKUP(A14,'BANCO DE DADOS'!$A$2:C4012,3,FALSE),"0")</f>
        <v>0.21759999999999999</v>
      </c>
      <c r="D14" s="8">
        <f>IFERROR(VLOOKUP(A14,'BANCO DE DADOS'!$A$2:D4012,4,FALSE),"0")</f>
        <v>0.21759999999999999</v>
      </c>
      <c r="E14" s="1" t="str">
        <f>IFERROR(VLOOKUP(A14,'BANCO DE DADOS'!$1:$1048576,5,FALSE),"0")</f>
        <v xml:space="preserve">GABARITAR PARA CASEAR MANUAL </v>
      </c>
      <c r="F14" s="5">
        <f t="shared" si="0"/>
        <v>0.21759999999999999</v>
      </c>
    </row>
    <row r="15" spans="1:6" x14ac:dyDescent="0.25">
      <c r="A15" s="1" t="s">
        <v>90</v>
      </c>
      <c r="B15" s="1" t="str">
        <f>IFERROR(VLOOKUP(A15,'BANCO DE DADOS'!$1:$1048576,2,FALSE),"0")</f>
        <v>CASEAR BH 107</v>
      </c>
      <c r="C15" s="16">
        <f>IFERROR(VLOOKUP(A15,'BANCO DE DADOS'!$A$2:C4013,3,FALSE),"0")</f>
        <v>0.2621</v>
      </c>
      <c r="D15" s="8">
        <f>IFERROR(VLOOKUP(A15,'BANCO DE DADOS'!$A$2:D4013,4,FALSE),"0")</f>
        <v>0.2621</v>
      </c>
      <c r="E15" s="1" t="str">
        <f>IFERROR(VLOOKUP(A15,'BANCO DE DADOS'!$1:$1048576,5,FALSE),"0")</f>
        <v>CASEAR BH 107</v>
      </c>
      <c r="F15" s="5">
        <f t="shared" si="0"/>
        <v>0.2621</v>
      </c>
    </row>
    <row r="16" spans="1:6" x14ac:dyDescent="0.25">
      <c r="A16" s="1" t="s">
        <v>125</v>
      </c>
      <c r="B16" s="1" t="str">
        <f>IFERROR(VLOOKUP(A16,'BANCO DE DADOS'!$1:$1048576,2,FALSE),"0")</f>
        <v>PREGAR ELASTICO 136 CM 4OL 514</v>
      </c>
      <c r="C16" s="16">
        <f>IFERROR(VLOOKUP(A16,'BANCO DE DADOS'!$A$2:C4014,3,FALSE),"0")</f>
        <v>0.78120000000000001</v>
      </c>
      <c r="D16" s="8">
        <f>IFERROR(VLOOKUP(A16,'BANCO DE DADOS'!$A$2:D4014,4,FALSE),"0")</f>
        <v>0.78120000000000001</v>
      </c>
      <c r="E16" s="1" t="str">
        <f>IFERROR(VLOOKUP(A16,'BANCO DE DADOS'!$1:$1048576,5,FALSE),"0")</f>
        <v>PREGAR ELASTICO 136 CM 4OL 514</v>
      </c>
      <c r="F16" s="5">
        <f t="shared" si="0"/>
        <v>0.78120000000000001</v>
      </c>
    </row>
    <row r="17" spans="1:6" x14ac:dyDescent="0.25">
      <c r="A17" s="1" t="s">
        <v>415</v>
      </c>
      <c r="B17" s="1" t="str">
        <f>IFERROR(VLOOKUP(A17,'BANCO DE DADOS'!$1:$1048576,2,FALSE),"0")</f>
        <v xml:space="preserve">REBATER CÓS EMBUTIDO SHORT 2 DOBRA 136 CM </v>
      </c>
      <c r="C17" s="16">
        <f>IFERROR(VLOOKUP(A17,'BANCO DE DADOS'!$A$2:C4015,3,FALSE),"0")</f>
        <v>0.85880000000000001</v>
      </c>
      <c r="D17" s="8">
        <f>IFERROR(VLOOKUP(A17,'BANCO DE DADOS'!$A$2:D4015,4,FALSE),"0")</f>
        <v>0.85880000000000001</v>
      </c>
      <c r="E17" s="1" t="str">
        <f>IFERROR(VLOOKUP(A17,'BANCO DE DADOS'!$1:$1048576,5,FALSE),"0")</f>
        <v xml:space="preserve">REBATER CÓS EMBUTIDO SHORT 2 DOBRA 136 CM </v>
      </c>
      <c r="F17" s="5">
        <f t="shared" si="0"/>
        <v>0.85880000000000001</v>
      </c>
    </row>
    <row r="18" spans="1:6" x14ac:dyDescent="0.25">
      <c r="A18" s="1" t="s">
        <v>225</v>
      </c>
      <c r="B18" s="1" t="str">
        <f>IFERROR(VLOOKUP(A18,'BANCO DE DADOS'!$1:$1048576,2,FALSE),"0")</f>
        <v>FIXAR ETIQUETA CÓS 5 CM 1L 301</v>
      </c>
      <c r="C18" s="16">
        <f>IFERROR(VLOOKUP(A18,'BANCO DE DADOS'!$A$2:C4016,3,FALSE),"0")</f>
        <v>0.20250000000000001</v>
      </c>
      <c r="D18" s="8">
        <f>IFERROR(VLOOKUP(A18,'BANCO DE DADOS'!$A$2:D4016,4,FALSE),"0")</f>
        <v>0.20250000000000001</v>
      </c>
      <c r="E18" s="1" t="str">
        <f>IFERROR(VLOOKUP(A18,'BANCO DE DADOS'!$1:$1048576,5,FALSE),"0")</f>
        <v>FIXAR ETIQUETA CÓS 5 CM 1L 301</v>
      </c>
      <c r="F18" s="5">
        <f t="shared" si="0"/>
        <v>0.20250000000000001</v>
      </c>
    </row>
    <row r="19" spans="1:6" x14ac:dyDescent="0.25">
      <c r="A19" s="1" t="s">
        <v>283</v>
      </c>
      <c r="B19" s="1" t="str">
        <f>IFERROR(VLOOKUP(A19,'BANCO DE DADOS'!$1:$1048576,2,FALSE),"0")</f>
        <v>OVERLOCKAR ABERTURA LATERAL 26 CM</v>
      </c>
      <c r="C19" s="16">
        <f>IFERROR(VLOOKUP(A19,'BANCO DE DADOS'!$A$2:C4017,3,FALSE),"0")</f>
        <v>0.45</v>
      </c>
      <c r="D19" s="8">
        <f>IFERROR(VLOOKUP(A19,'BANCO DE DADOS'!$A$2:D4017,4,FALSE),"0")</f>
        <v>0.45</v>
      </c>
      <c r="E19" s="1" t="str">
        <f>IFERROR(VLOOKUP(A19,'BANCO DE DADOS'!$1:$1048576,5,FALSE),"0")</f>
        <v>OVERLOCKAR ABERTURA LATERAL 26 CM</v>
      </c>
      <c r="F19" s="5">
        <f t="shared" si="0"/>
        <v>0.45</v>
      </c>
    </row>
    <row r="20" spans="1:6" x14ac:dyDescent="0.25">
      <c r="A20" s="1" t="s">
        <v>431</v>
      </c>
      <c r="B20" s="1" t="str">
        <f>IFERROR(VLOOKUP(A20,'BANCO DE DADOS'!$1:$1048576,2,FALSE),"0")</f>
        <v>RETROCESSO ABERTURA LATERAL 6 CM 2*</v>
      </c>
      <c r="C20" s="16">
        <f>IFERROR(VLOOKUP(A20,'BANCO DE DADOS'!$A$2:C4018,3,FALSE),"0")</f>
        <v>0.36530000000000001</v>
      </c>
      <c r="D20" s="8">
        <f>IFERROR(VLOOKUP(A20,'BANCO DE DADOS'!$A$2:D4018,4,FALSE),"0")</f>
        <v>0.36530000000000001</v>
      </c>
      <c r="E20" s="1" t="str">
        <f>IFERROR(VLOOKUP(A20,'BANCO DE DADOS'!$1:$1048576,5,FALSE),"0")</f>
        <v>RETROCESSO ABERTURA LATERAL 6 CM 2*</v>
      </c>
      <c r="F20" s="5">
        <f t="shared" si="0"/>
        <v>0.36530000000000001</v>
      </c>
    </row>
    <row r="21" spans="1:6" x14ac:dyDescent="0.25">
      <c r="A21" s="1" t="s">
        <v>382</v>
      </c>
      <c r="B21" s="1" t="str">
        <f>IFERROR(VLOOKUP(A21,'BANCO DE DADOS'!$1:$1048576,2,FALSE),"0")</f>
        <v>REBATER ABERTURA LATERAL 24 CM (2 lados)</v>
      </c>
      <c r="C21" s="16">
        <f>IFERROR(VLOOKUP(A21,'BANCO DE DADOS'!$A$2:C4019,3,FALSE),"0")</f>
        <v>0.95330000000000004</v>
      </c>
      <c r="D21" s="8">
        <f>IFERROR(VLOOKUP(A21,'BANCO DE DADOS'!$A$2:D4019,4,FALSE),"0")</f>
        <v>0.95330000000000004</v>
      </c>
      <c r="E21" s="1" t="str">
        <f>IFERROR(VLOOKUP(A21,'BANCO DE DADOS'!$1:$1048576,5,FALSE),"0")</f>
        <v>REBATER ABERTURA LATERAL 24 CM (2 lados)</v>
      </c>
      <c r="F21" s="5">
        <f t="shared" si="0"/>
        <v>0.95330000000000004</v>
      </c>
    </row>
    <row r="22" spans="1:6" x14ac:dyDescent="0.25">
      <c r="A22" s="27" t="s">
        <v>392</v>
      </c>
      <c r="B22" s="27" t="s">
        <v>586</v>
      </c>
      <c r="C22" s="28">
        <v>0.9234</v>
      </c>
      <c r="D22" s="29">
        <v>0.9234</v>
      </c>
      <c r="E22" s="27" t="s">
        <v>586</v>
      </c>
      <c r="F22" s="30">
        <f t="shared" si="0"/>
        <v>0.9234</v>
      </c>
    </row>
    <row r="23" spans="1:6" x14ac:dyDescent="0.25">
      <c r="A23" s="1" t="s">
        <v>110</v>
      </c>
      <c r="B23" s="1" t="str">
        <f>IFERROR(VLOOKUP(A23,'BANCO DE DADOS'!$1:$1048576,2,FALSE),"0")</f>
        <v xml:space="preserve">PASSAR CORDÃO MANUAL </v>
      </c>
      <c r="C23" s="16">
        <f>IFERROR(VLOOKUP(A23,'BANCO DE DADOS'!$A$2:C4021,3,FALSE),"0")</f>
        <v>0.3286</v>
      </c>
      <c r="D23" s="8">
        <f>IFERROR(VLOOKUP(A23,'BANCO DE DADOS'!$A$2:D4021,4,FALSE),"0")</f>
        <v>0.3286</v>
      </c>
      <c r="E23" s="1" t="str">
        <f>IFERROR(VLOOKUP(A23,'BANCO DE DADOS'!$1:$1048576,5,FALSE),"0")</f>
        <v xml:space="preserve">PASSAR CORDÃO MANUAL </v>
      </c>
      <c r="F23" s="5">
        <f t="shared" si="0"/>
        <v>0.3286</v>
      </c>
    </row>
    <row r="24" spans="1:6" x14ac:dyDescent="0.25">
      <c r="A24" s="1"/>
      <c r="B24" s="1"/>
      <c r="C24" s="23"/>
      <c r="D24" s="24"/>
      <c r="E24" s="1"/>
      <c r="F24" s="25"/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23"/>
      <c r="D26" s="24"/>
      <c r="E26" s="1"/>
      <c r="F26" s="25"/>
    </row>
    <row r="27" spans="1:6" x14ac:dyDescent="0.25">
      <c r="A27" s="1"/>
      <c r="B27" s="1"/>
      <c r="C27" s="4"/>
      <c r="D27" s="8"/>
      <c r="E27" s="1"/>
      <c r="F27" s="5"/>
    </row>
    <row r="28" spans="1:6" x14ac:dyDescent="0.25">
      <c r="A28" s="1"/>
      <c r="B28" s="1"/>
      <c r="C28" s="4"/>
      <c r="D28" s="8"/>
      <c r="E28" s="1"/>
      <c r="F28" s="5"/>
    </row>
    <row r="29" spans="1:6" x14ac:dyDescent="0.25">
      <c r="A29" s="1"/>
      <c r="B29" s="1"/>
      <c r="C29" s="26">
        <f>SUM(C2:C28)</f>
        <v>10.078200000000001</v>
      </c>
      <c r="D29" s="8">
        <f>SUM(D2:D28)</f>
        <v>10.078200000000001</v>
      </c>
      <c r="E29" s="1"/>
      <c r="F29" s="5">
        <f>SUM(F2:F28)</f>
        <v>10.078200000000001</v>
      </c>
    </row>
    <row r="30" spans="1:6" x14ac:dyDescent="0.25">
      <c r="D30" s="9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AE2C-3580-4541-A12E-A5056FD0FB0E}">
  <dimension ref="A1:F25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8.71093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235</v>
      </c>
      <c r="B3" s="1" t="str">
        <f>IFERROR(VLOOKUP(A3,'BANCO DE DADOS'!$1:$1048576,2,FALSE),"0")</f>
        <v>PASSAR GALÃO 3 LISTRAS - SHORTS 50 CM *2</v>
      </c>
      <c r="C3" s="16">
        <f>IFERROR(VLOOKUP(A3,'BANCO DE DADOS'!$A$2:C4001,3,FALSE),"0")</f>
        <v>0.73860000000000003</v>
      </c>
      <c r="D3" s="8">
        <f>IFERROR(VLOOKUP(A3,'BANCO DE DADOS'!$A$2:D4001,4,FALSE),"0")</f>
        <v>0.73860000000000003</v>
      </c>
      <c r="E3" s="1" t="str">
        <f>IFERROR(VLOOKUP(A3,'BANCO DE DADOS'!$1:$1048576,5,FALSE),"0")</f>
        <v>PASSAR GALÃO 3 LISTRAS - SHORTS 50 CM *2</v>
      </c>
      <c r="F3" s="5">
        <f t="shared" ref="F3:F21" si="0">D3</f>
        <v>0.73860000000000003</v>
      </c>
    </row>
    <row r="4" spans="1:6" x14ac:dyDescent="0.25">
      <c r="A4" s="1" t="s">
        <v>118</v>
      </c>
      <c r="B4" s="1" t="str">
        <f>IFERROR(VLOOKUP(A4,'BANCO DE DADOS'!$1:$1048576,2,FALSE),"0")</f>
        <v xml:space="preserve">Destacar Galão </v>
      </c>
      <c r="C4" s="16">
        <f>IFERROR(VLOOKUP(A4,'BANCO DE DADOS'!$A$2:C4002,3,FALSE),"0")</f>
        <v>0.16039999999999999</v>
      </c>
      <c r="D4" s="8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5">
        <f t="shared" si="0"/>
        <v>0.16039999999999999</v>
      </c>
    </row>
    <row r="5" spans="1:6" x14ac:dyDescent="0.25">
      <c r="A5" s="1" t="s">
        <v>283</v>
      </c>
      <c r="B5" s="1" t="str">
        <f>IFERROR(VLOOKUP(A5,'BANCO DE DADOS'!$1:$1048576,2,FALSE),"0")</f>
        <v>OVERLOCKAR ABERTURA LATERAL 26 CM</v>
      </c>
      <c r="C5" s="16">
        <f>IFERROR(VLOOKUP(A5,'BANCO DE DADOS'!$A$2:C4003,3,FALSE),"0")</f>
        <v>0.45</v>
      </c>
      <c r="D5" s="8">
        <f>IFERROR(VLOOKUP(A5,'BANCO DE DADOS'!$A$2:D4003,4,FALSE),"0")</f>
        <v>0.45</v>
      </c>
      <c r="E5" s="1" t="str">
        <f>IFERROR(VLOOKUP(A5,'BANCO DE DADOS'!$1:$1048576,5,FALSE),"0")</f>
        <v>OVERLOCKAR ABERTURA LATERAL 26 CM</v>
      </c>
      <c r="F5" s="5">
        <f t="shared" si="0"/>
        <v>0.45</v>
      </c>
    </row>
    <row r="6" spans="1:6" x14ac:dyDescent="0.25">
      <c r="A6" s="1" t="s">
        <v>193</v>
      </c>
      <c r="B6" s="1" t="str">
        <f>IFERROR(VLOOKUP(A6,'BANCO DE DADOS'!$1:$1048576,2,FALSE),"0")</f>
        <v>FECHAR LATERAL COM FENDA SHORTS 60CM *2</v>
      </c>
      <c r="C6" s="16">
        <f>IFERROR(VLOOKUP(A6,'BANCO DE DADOS'!$A$2:C4004,3,FALSE),"0")</f>
        <v>0.75680000000000003</v>
      </c>
      <c r="D6" s="8">
        <f>IFERROR(VLOOKUP(A6,'BANCO DE DADOS'!$A$2:D4004,4,FALSE),"0")</f>
        <v>0.75680000000000003</v>
      </c>
      <c r="E6" s="1" t="str">
        <f>IFERROR(VLOOKUP(A6,'BANCO DE DADOS'!$1:$1048576,5,FALSE),"0")</f>
        <v>FECHAR LATERAL COM FENDA SHORTS 60CM *2</v>
      </c>
      <c r="F6" s="5">
        <f t="shared" si="0"/>
        <v>0.75680000000000003</v>
      </c>
    </row>
    <row r="7" spans="1:6" x14ac:dyDescent="0.25">
      <c r="A7" s="1" t="s">
        <v>167</v>
      </c>
      <c r="B7" s="1" t="str">
        <f>IFERROR(VLOOKUP(A7,'BANCO DE DADOS'!$1:$1048576,2,FALSE),"0")</f>
        <v xml:space="preserve">FECHAR GANCHO FRENTE 40 CM </v>
      </c>
      <c r="C7" s="16">
        <f>IFERROR(VLOOKUP(A7,'BANCO DE DADOS'!$A$2:C4005,3,FALSE),"0")</f>
        <v>0.2626</v>
      </c>
      <c r="D7" s="8">
        <f>IFERROR(VLOOKUP(A7,'BANCO DE DADOS'!$A$2:D4005,4,FALSE),"0")</f>
        <v>0.2626</v>
      </c>
      <c r="E7" s="1" t="str">
        <f>IFERROR(VLOOKUP(A7,'BANCO DE DADOS'!$1:$1048576,5,FALSE),"0")</f>
        <v xml:space="preserve">FECHAR GANCHO FRENTE 40 CM </v>
      </c>
      <c r="F7" s="5">
        <f t="shared" si="0"/>
        <v>0.2626</v>
      </c>
    </row>
    <row r="8" spans="1:6" x14ac:dyDescent="0.25">
      <c r="A8" s="1" t="s">
        <v>165</v>
      </c>
      <c r="B8" s="1" t="str">
        <f>IFERROR(VLOOKUP(A8,'BANCO DE DADOS'!$1:$1048576,2,FALSE),"0")</f>
        <v xml:space="preserve">FECHAR GANCHO COSTAS 45 CM </v>
      </c>
      <c r="C8" s="16">
        <f>IFERROR(VLOOKUP(A8,'BANCO DE DADOS'!$A$2:C4006,3,FALSE),"0")</f>
        <v>0.2676</v>
      </c>
      <c r="D8" s="8">
        <f>IFERROR(VLOOKUP(A8,'BANCO DE DADOS'!$A$2:D4006,4,FALSE),"0")</f>
        <v>0.2676</v>
      </c>
      <c r="E8" s="1" t="str">
        <f>IFERROR(VLOOKUP(A8,'BANCO DE DADOS'!$1:$1048576,5,FALSE),"0")</f>
        <v xml:space="preserve">FECHAR GANCHO COSTAS 45 CM </v>
      </c>
      <c r="F8" s="5">
        <f t="shared" si="0"/>
        <v>0.2676</v>
      </c>
    </row>
    <row r="9" spans="1:6" x14ac:dyDescent="0.25">
      <c r="A9" s="1" t="s">
        <v>163</v>
      </c>
      <c r="B9" s="1" t="str">
        <f>IFERROR(VLOOKUP(A9,'BANCO DE DADOS'!$1:$1048576,2,FALSE),"0")</f>
        <v>FECHAR ENTRE PERNAS SHORTS 45 CM *2</v>
      </c>
      <c r="C9" s="16">
        <f>IFERROR(VLOOKUP(A9,'BANCO DE DADOS'!$A$2:C4007,3,FALSE),"0")</f>
        <v>0.31790000000000002</v>
      </c>
      <c r="D9" s="8">
        <f>IFERROR(VLOOKUP(A9,'BANCO DE DADOS'!$A$2:D4007,4,FALSE),"0")</f>
        <v>0.31790000000000002</v>
      </c>
      <c r="E9" s="1" t="str">
        <f>IFERROR(VLOOKUP(A9,'BANCO DE DADOS'!$1:$1048576,5,FALSE),"0")</f>
        <v>FECHAR ENTRE PERNAS SHORTS 45 CM *2</v>
      </c>
      <c r="F9" s="5">
        <f t="shared" si="0"/>
        <v>0.31790000000000002</v>
      </c>
    </row>
    <row r="10" spans="1:6" x14ac:dyDescent="0.25">
      <c r="A10" s="1" t="s">
        <v>66</v>
      </c>
      <c r="B10" s="1" t="str">
        <f>IFERROR(VLOOKUP(A10,'BANCO DE DADOS'!$1:$1048576,2,FALSE),"0")</f>
        <v>BAINHA DA PERNA ABERTA LATERAL 76 CM *2</v>
      </c>
      <c r="C10" s="16">
        <f>IFERROR(VLOOKUP(A10,'BANCO DE DADOS'!$A$2:C4008,3,FALSE),"0")</f>
        <v>0.8528</v>
      </c>
      <c r="D10" s="8">
        <f>IFERROR(VLOOKUP(A10,'BANCO DE DADOS'!$A$2:D4008,4,FALSE),"0")</f>
        <v>0.8528</v>
      </c>
      <c r="E10" s="1" t="str">
        <f>IFERROR(VLOOKUP(A10,'BANCO DE DADOS'!$1:$1048576,5,FALSE),"0")</f>
        <v>BAINHA DA PERNA ABERTA LATERAL 76 CM *2</v>
      </c>
      <c r="F10" s="5">
        <f t="shared" si="0"/>
        <v>0.8528</v>
      </c>
    </row>
    <row r="11" spans="1:6" x14ac:dyDescent="0.25">
      <c r="A11" s="1" t="s">
        <v>431</v>
      </c>
      <c r="B11" s="1" t="str">
        <f>IFERROR(VLOOKUP(A11,'BANCO DE DADOS'!$1:$1048576,2,FALSE),"0")</f>
        <v>RETROCESSO ABERTURA LATERAL 6 CM 2*</v>
      </c>
      <c r="C11" s="16">
        <f>IFERROR(VLOOKUP(A11,'BANCO DE DADOS'!$A$2:C4009,3,FALSE),"0")</f>
        <v>0.36530000000000001</v>
      </c>
      <c r="D11" s="8">
        <f>IFERROR(VLOOKUP(A11,'BANCO DE DADOS'!$A$2:D4009,4,FALSE),"0")</f>
        <v>0.36530000000000001</v>
      </c>
      <c r="E11" s="1" t="str">
        <f>IFERROR(VLOOKUP(A11,'BANCO DE DADOS'!$1:$1048576,5,FALSE),"0")</f>
        <v>RETROCESSO ABERTURA LATERAL 6 CM 2*</v>
      </c>
      <c r="F11" s="5">
        <f t="shared" si="0"/>
        <v>0.36530000000000001</v>
      </c>
    </row>
    <row r="12" spans="1:6" x14ac:dyDescent="0.25">
      <c r="A12" s="1" t="s">
        <v>382</v>
      </c>
      <c r="B12" s="1" t="str">
        <f>IFERROR(VLOOKUP(A12,'BANCO DE DADOS'!$1:$1048576,2,FALSE),"0")</f>
        <v>REBATER ABERTURA LATERAL 24 CM (2 lados)</v>
      </c>
      <c r="C12" s="16">
        <f>IFERROR(VLOOKUP(A12,'BANCO DE DADOS'!$A$2:C4010,3,FALSE),"0")</f>
        <v>0.95330000000000004</v>
      </c>
      <c r="D12" s="8">
        <f>IFERROR(VLOOKUP(A12,'BANCO DE DADOS'!$A$2:D4010,4,FALSE),"0")</f>
        <v>0.95330000000000004</v>
      </c>
      <c r="E12" s="1" t="str">
        <f>IFERROR(VLOOKUP(A12,'BANCO DE DADOS'!$1:$1048576,5,FALSE),"0")</f>
        <v>REBATER ABERTURA LATERAL 24 CM (2 lados)</v>
      </c>
      <c r="F12" s="5">
        <f t="shared" si="0"/>
        <v>0.95330000000000004</v>
      </c>
    </row>
    <row r="13" spans="1:6" x14ac:dyDescent="0.25">
      <c r="A13" s="1" t="s">
        <v>277</v>
      </c>
      <c r="B13" s="1" t="str">
        <f>IFERROR(VLOOKUP(A13,'BANCO DE DADOS'!$1:$1048576,2,FALSE),"0")</f>
        <v xml:space="preserve">MEDIR CORTAR ELASTICO MANUAL </v>
      </c>
      <c r="C13" s="16">
        <f>IFERROR(VLOOKUP(A13,'BANCO DE DADOS'!$A$2:C4011,3,FALSE),"0")</f>
        <v>0.12839999999999999</v>
      </c>
      <c r="D13" s="8">
        <f>IFERROR(VLOOKUP(A13,'BANCO DE DADOS'!$A$2:D4011,4,FALSE),"0")</f>
        <v>0.12839999999999999</v>
      </c>
      <c r="E13" s="1" t="str">
        <f>IFERROR(VLOOKUP(A13,'BANCO DE DADOS'!$1:$1048576,5,FALSE),"0")</f>
        <v xml:space="preserve">MEDIR CORTAR ELASTICO MANUAL </v>
      </c>
      <c r="F13" s="5">
        <f t="shared" si="0"/>
        <v>0.12839999999999999</v>
      </c>
    </row>
    <row r="14" spans="1:6" x14ac:dyDescent="0.25">
      <c r="A14" s="1" t="s">
        <v>179</v>
      </c>
      <c r="B14" s="1" t="str">
        <f>IFERROR(VLOOKUP(A14,'BANCO DE DADOS'!$1:$1048576,2,FALSE),"0")</f>
        <v>FECHAR ELASTICO 4 CM 1L 301</v>
      </c>
      <c r="C14" s="16">
        <f>IFERROR(VLOOKUP(A14,'BANCO DE DADOS'!$A$2:C4012,3,FALSE),"0")</f>
        <v>0.17649999999999999</v>
      </c>
      <c r="D14" s="8">
        <f>IFERROR(VLOOKUP(A14,'BANCO DE DADOS'!$A$2:D4012,4,FALSE),"0")</f>
        <v>0.17649999999999999</v>
      </c>
      <c r="E14" s="1" t="str">
        <f>IFERROR(VLOOKUP(A14,'BANCO DE DADOS'!$1:$1048576,5,FALSE),"0")</f>
        <v>FECHAR ELASTICO 4 CM 1L 301</v>
      </c>
      <c r="F14" s="5">
        <f t="shared" si="0"/>
        <v>0.17649999999999999</v>
      </c>
    </row>
    <row r="15" spans="1:6" x14ac:dyDescent="0.25">
      <c r="A15" s="1" t="s">
        <v>125</v>
      </c>
      <c r="B15" s="1" t="str">
        <f>IFERROR(VLOOKUP(A15,'BANCO DE DADOS'!$1:$1048576,2,FALSE),"0")</f>
        <v>PREGAR ELASTICO 136 CM 4OL 514</v>
      </c>
      <c r="C15" s="16">
        <f>IFERROR(VLOOKUP(A15,'BANCO DE DADOS'!$A$2:C4013,3,FALSE),"0")</f>
        <v>0.78120000000000001</v>
      </c>
      <c r="D15" s="8">
        <f>IFERROR(VLOOKUP(A15,'BANCO DE DADOS'!$A$2:D4013,4,FALSE),"0")</f>
        <v>0.78120000000000001</v>
      </c>
      <c r="E15" s="1" t="str">
        <f>IFERROR(VLOOKUP(A15,'BANCO DE DADOS'!$1:$1048576,5,FALSE),"0")</f>
        <v>PREGAR ELASTICO 136 CM 4OL 514</v>
      </c>
      <c r="F15" s="5">
        <f t="shared" si="0"/>
        <v>0.78120000000000001</v>
      </c>
    </row>
    <row r="16" spans="1:6" x14ac:dyDescent="0.25">
      <c r="A16" s="1" t="s">
        <v>415</v>
      </c>
      <c r="B16" s="1" t="str">
        <f>IFERROR(VLOOKUP(A16,'BANCO DE DADOS'!$1:$1048576,2,FALSE),"0")</f>
        <v xml:space="preserve">REBATER CÓS EMBUTIDO SHORT 2 DOBRA 136 CM </v>
      </c>
      <c r="C16" s="16">
        <f>IFERROR(VLOOKUP(A16,'BANCO DE DADOS'!$A$2:C4014,3,FALSE),"0")</f>
        <v>0.85880000000000001</v>
      </c>
      <c r="D16" s="8">
        <f>IFERROR(VLOOKUP(A16,'BANCO DE DADOS'!$A$2:D4014,4,FALSE),"0")</f>
        <v>0.85880000000000001</v>
      </c>
      <c r="E16" s="1" t="str">
        <f>IFERROR(VLOOKUP(A16,'BANCO DE DADOS'!$1:$1048576,5,FALSE),"0")</f>
        <v xml:space="preserve">REBATER CÓS EMBUTIDO SHORT 2 DOBRA 136 CM </v>
      </c>
      <c r="F16" s="5">
        <f t="shared" si="0"/>
        <v>0.85880000000000001</v>
      </c>
    </row>
    <row r="17" spans="1:6" x14ac:dyDescent="0.25">
      <c r="A17" s="1" t="s">
        <v>225</v>
      </c>
      <c r="B17" s="1" t="str">
        <f>IFERROR(VLOOKUP(A17,'BANCO DE DADOS'!$1:$1048576,2,FALSE),"0")</f>
        <v>FIXAR ETIQUETA CÓS 5 CM 1L 301</v>
      </c>
      <c r="C17" s="16">
        <f>IFERROR(VLOOKUP(A17,'BANCO DE DADOS'!$A$2:C4015,3,FALSE),"0")</f>
        <v>0.20250000000000001</v>
      </c>
      <c r="D17" s="8">
        <f>IFERROR(VLOOKUP(A17,'BANCO DE DADOS'!$A$2:D4015,4,FALSE),"0")</f>
        <v>0.20250000000000001</v>
      </c>
      <c r="E17" s="1" t="str">
        <f>IFERROR(VLOOKUP(A17,'BANCO DE DADOS'!$1:$1048576,5,FALSE),"0")</f>
        <v>FIXAR ETIQUETA CÓS 5 CM 1L 301</v>
      </c>
      <c r="F17" s="5">
        <f t="shared" si="0"/>
        <v>0.20250000000000001</v>
      </c>
    </row>
    <row r="18" spans="1:6" x14ac:dyDescent="0.25">
      <c r="A18" s="1" t="s">
        <v>92</v>
      </c>
      <c r="B18" s="1" t="str">
        <f>IFERROR(VLOOKUP(A18,'BANCO DE DADOS'!$1:$1048576,2,FALSE),"0")</f>
        <v xml:space="preserve">GABARITAR PARA CASEAR MANUAL </v>
      </c>
      <c r="C18" s="16">
        <f>IFERROR(VLOOKUP(A18,'BANCO DE DADOS'!$A$2:C4016,3,FALSE),"0")</f>
        <v>0.21759999999999999</v>
      </c>
      <c r="D18" s="8">
        <f>IFERROR(VLOOKUP(A18,'BANCO DE DADOS'!$A$2:D4016,4,FALSE),"0")</f>
        <v>0.21759999999999999</v>
      </c>
      <c r="E18" s="1" t="str">
        <f>IFERROR(VLOOKUP(A18,'BANCO DE DADOS'!$1:$1048576,5,FALSE),"0")</f>
        <v xml:space="preserve">GABARITAR PARA CASEAR MANUAL </v>
      </c>
      <c r="F18" s="5">
        <f t="shared" si="0"/>
        <v>0.21759999999999999</v>
      </c>
    </row>
    <row r="19" spans="1:6" x14ac:dyDescent="0.25">
      <c r="A19" s="1" t="s">
        <v>90</v>
      </c>
      <c r="B19" s="1" t="str">
        <f>IFERROR(VLOOKUP(A19,'BANCO DE DADOS'!$1:$1048576,2,FALSE),"0")</f>
        <v>CASEAR BH 107</v>
      </c>
      <c r="C19" s="16">
        <f>IFERROR(VLOOKUP(A19,'BANCO DE DADOS'!$A$2:C4017,3,FALSE),"0")</f>
        <v>0.2621</v>
      </c>
      <c r="D19" s="8">
        <f>IFERROR(VLOOKUP(A19,'BANCO DE DADOS'!$A$2:D4017,4,FALSE),"0")</f>
        <v>0.2621</v>
      </c>
      <c r="E19" s="1" t="str">
        <f>IFERROR(VLOOKUP(A19,'BANCO DE DADOS'!$1:$1048576,5,FALSE),"0")</f>
        <v>CASEAR BH 107</v>
      </c>
      <c r="F19" s="5">
        <f t="shared" si="0"/>
        <v>0.2621</v>
      </c>
    </row>
    <row r="20" spans="1:6" x14ac:dyDescent="0.25">
      <c r="A20" s="1" t="s">
        <v>110</v>
      </c>
      <c r="B20" s="1" t="str">
        <f>IFERROR(VLOOKUP(A20,'BANCO DE DADOS'!$1:$1048576,2,FALSE),"0")</f>
        <v xml:space="preserve">PASSAR CORDÃO MANUAL </v>
      </c>
      <c r="C20" s="16">
        <f>IFERROR(VLOOKUP(A20,'BANCO DE DADOS'!$A$2:C4018,3,FALSE),"0")</f>
        <v>0.3286</v>
      </c>
      <c r="D20" s="8">
        <f>IFERROR(VLOOKUP(A20,'BANCO DE DADOS'!$A$2:D4018,4,FALSE),"0")</f>
        <v>0.3286</v>
      </c>
      <c r="E20" s="1" t="str">
        <f>IFERROR(VLOOKUP(A20,'BANCO DE DADOS'!$1:$1048576,5,FALSE),"0")</f>
        <v xml:space="preserve">PASSAR CORDÃO MANUAL </v>
      </c>
      <c r="F20" s="5">
        <f t="shared" si="0"/>
        <v>0.3286</v>
      </c>
    </row>
    <row r="21" spans="1:6" x14ac:dyDescent="0.25">
      <c r="A21" s="1" t="s">
        <v>485</v>
      </c>
      <c r="B21" s="1" t="str">
        <f>IFERROR(VLOOKUP(A21,'BANCO DE DADOS'!$1:$1048576,2,FALSE),"0")</f>
        <v>BATER TRAVET - 3X BT 107</v>
      </c>
      <c r="C21" s="16">
        <f>IFERROR(VLOOKUP(A21,'BANCO DE DADOS'!$A$2:C4019,3,FALSE),"0")</f>
        <v>0.4617</v>
      </c>
      <c r="D21" s="8">
        <f>IFERROR(VLOOKUP(A21,'BANCO DE DADOS'!$A$2:D4019,4,FALSE),"0")</f>
        <v>0.4617</v>
      </c>
      <c r="E21" s="1" t="str">
        <f>IFERROR(VLOOKUP(A21,'BANCO DE DADOS'!$1:$1048576,5,FALSE),"0")</f>
        <v>BATER TRAVET - 3X BT 107</v>
      </c>
      <c r="F21" s="5">
        <f t="shared" si="0"/>
        <v>0.4617</v>
      </c>
    </row>
    <row r="22" spans="1:6" x14ac:dyDescent="0.25">
      <c r="A22" s="1"/>
      <c r="B22" s="1"/>
      <c r="C22" s="4"/>
      <c r="D22" s="8"/>
      <c r="E22" s="1"/>
      <c r="F22" s="5"/>
    </row>
    <row r="23" spans="1:6" x14ac:dyDescent="0.25">
      <c r="A23" s="1"/>
      <c r="B23" s="1"/>
      <c r="C23" s="4"/>
      <c r="D23" s="8"/>
      <c r="E23" s="1"/>
      <c r="F23" s="5"/>
    </row>
    <row r="24" spans="1:6" x14ac:dyDescent="0.25">
      <c r="A24" s="1"/>
      <c r="B24" s="1"/>
      <c r="C24" s="26">
        <f>SUM(C2:C23)</f>
        <v>8.7429000000000006</v>
      </c>
      <c r="D24" s="8">
        <f>SUM(D2:D23)</f>
        <v>8.7429000000000006</v>
      </c>
      <c r="E24" s="1"/>
      <c r="F24" s="5">
        <f>SUM(F2:F23)</f>
        <v>8.7429000000000006</v>
      </c>
    </row>
    <row r="25" spans="1:6" x14ac:dyDescent="0.25">
      <c r="D25" s="9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4B6A-C191-4F4F-BAC7-0A9840300F1D}">
  <dimension ref="A1:F27"/>
  <sheetViews>
    <sheetView showGridLines="0" zoomScale="80" zoomScaleNormal="80" workbookViewId="0">
      <selection activeCell="G18" sqref="G18"/>
    </sheetView>
  </sheetViews>
  <sheetFormatPr defaultRowHeight="15" x14ac:dyDescent="0.25"/>
  <cols>
    <col min="1" max="1" width="18.7109375" customWidth="1"/>
    <col min="2" max="2" width="65.5703125" bestFit="1" customWidth="1"/>
    <col min="3" max="3" width="8.140625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167</v>
      </c>
      <c r="B3" s="1" t="str">
        <f>IFERROR(VLOOKUP(A3,'BANCO DE DADOS'!$1:$1048576,2,FALSE),"0")</f>
        <v xml:space="preserve">FECHAR GANCHO FRENTE 40 CM </v>
      </c>
      <c r="C3" s="16">
        <f>IFERROR(VLOOKUP(A3,'BANCO DE DADOS'!$A$2:C4001,3,FALSE),"0")</f>
        <v>0.2626</v>
      </c>
      <c r="D3" s="8">
        <f>IFERROR(VLOOKUP(A3,'BANCO DE DADOS'!$A$2:D4001,4,FALSE),"0")</f>
        <v>0.2626</v>
      </c>
      <c r="E3" s="1" t="str">
        <f>IFERROR(VLOOKUP(A3,'BANCO DE DADOS'!$1:$1048576,5,FALSE),"0")</f>
        <v xml:space="preserve">FECHAR GANCHO FRENTE 40 CM </v>
      </c>
      <c r="F3" s="5">
        <f t="shared" ref="F3:F23" si="0">D3</f>
        <v>0.2626</v>
      </c>
    </row>
    <row r="4" spans="1:6" x14ac:dyDescent="0.25">
      <c r="A4" s="1" t="s">
        <v>165</v>
      </c>
      <c r="B4" s="1" t="str">
        <f>IFERROR(VLOOKUP(A4,'BANCO DE DADOS'!$1:$1048576,2,FALSE),"0")</f>
        <v xml:space="preserve">FECHAR GANCHO COSTAS 45 CM </v>
      </c>
      <c r="C4" s="16">
        <f>IFERROR(VLOOKUP(A4,'BANCO DE DADOS'!$A$2:C4002,3,FALSE),"0")</f>
        <v>0.2676</v>
      </c>
      <c r="D4" s="8">
        <f>IFERROR(VLOOKUP(A4,'BANCO DE DADOS'!$A$2:D4002,4,FALSE),"0")</f>
        <v>0.2676</v>
      </c>
      <c r="E4" s="1" t="str">
        <f>IFERROR(VLOOKUP(A4,'BANCO DE DADOS'!$1:$1048576,5,FALSE),"0")</f>
        <v xml:space="preserve">FECHAR GANCHO COSTAS 45 CM </v>
      </c>
      <c r="F4" s="5">
        <f t="shared" si="0"/>
        <v>0.2676</v>
      </c>
    </row>
    <row r="5" spans="1:6" x14ac:dyDescent="0.25">
      <c r="A5" s="1" t="s">
        <v>195</v>
      </c>
      <c r="B5" s="1" t="str">
        <f>IFERROR(VLOOKUP(A5,'BANCO DE DADOS'!$1:$1048576,2,FALSE),"0")</f>
        <v>FECHAR LATERAL FRENTE SHORTS 42 CM 2*</v>
      </c>
      <c r="C5" s="16">
        <f>IFERROR(VLOOKUP(A5,'BANCO DE DADOS'!$A$2:C4003,3,FALSE),"0")</f>
        <v>0.59840000000000004</v>
      </c>
      <c r="D5" s="8">
        <f>IFERROR(VLOOKUP(A5,'BANCO DE DADOS'!$A$2:D4003,4,FALSE),"0")</f>
        <v>0.59840000000000004</v>
      </c>
      <c r="E5" s="1" t="str">
        <f>IFERROR(VLOOKUP(A5,'BANCO DE DADOS'!$1:$1048576,5,FALSE),"0")</f>
        <v>FECHAR LATERAL FRENTE SHORTS 42 CM 2*</v>
      </c>
      <c r="F5" s="5">
        <f t="shared" si="0"/>
        <v>0.59840000000000004</v>
      </c>
    </row>
    <row r="6" spans="1:6" x14ac:dyDescent="0.25">
      <c r="A6" s="1" t="s">
        <v>197</v>
      </c>
      <c r="B6" s="1" t="str">
        <f>IFERROR(VLOOKUP(A6,'BANCO DE DADOS'!$1:$1048576,2,FALSE),"0")</f>
        <v>FECHAR LATERAL COSTAS SHORTS 52 CM 2*</v>
      </c>
      <c r="C6" s="16">
        <f>IFERROR(VLOOKUP(A6,'BANCO DE DADOS'!$A$2:C4004,3,FALSE),"0")</f>
        <v>0.62319999999999998</v>
      </c>
      <c r="D6" s="8">
        <f>IFERROR(VLOOKUP(A6,'BANCO DE DADOS'!$A$2:D4004,4,FALSE),"0")</f>
        <v>0.62319999999999998</v>
      </c>
      <c r="E6" s="1" t="str">
        <f>IFERROR(VLOOKUP(A6,'BANCO DE DADOS'!$1:$1048576,5,FALSE),"0")</f>
        <v>FECHAR LATERAL COSTAS SHORTS 52 CM 2*</v>
      </c>
      <c r="F6" s="5">
        <f t="shared" si="0"/>
        <v>0.62319999999999998</v>
      </c>
    </row>
    <row r="7" spans="1:6" x14ac:dyDescent="0.25">
      <c r="A7" s="1" t="s">
        <v>163</v>
      </c>
      <c r="B7" s="1" t="str">
        <f>IFERROR(VLOOKUP(A7,'BANCO DE DADOS'!$1:$1048576,2,FALSE),"0")</f>
        <v>FECHAR ENTRE PERNAS SHORTS 45 CM *2</v>
      </c>
      <c r="C7" s="16">
        <f>IFERROR(VLOOKUP(A7,'BANCO DE DADOS'!$A$2:C4005,3,FALSE),"0")</f>
        <v>0.31790000000000002</v>
      </c>
      <c r="D7" s="8">
        <f>IFERROR(VLOOKUP(A7,'BANCO DE DADOS'!$A$2:D4005,4,FALSE),"0")</f>
        <v>0.31790000000000002</v>
      </c>
      <c r="E7" s="1" t="str">
        <f>IFERROR(VLOOKUP(A7,'BANCO DE DADOS'!$1:$1048576,5,FALSE),"0")</f>
        <v>FECHAR ENTRE PERNAS SHORTS 45 CM *2</v>
      </c>
      <c r="F7" s="5">
        <f t="shared" si="0"/>
        <v>0.31790000000000002</v>
      </c>
    </row>
    <row r="8" spans="1:6" x14ac:dyDescent="0.25">
      <c r="A8" s="1" t="s">
        <v>64</v>
      </c>
      <c r="B8" s="1" t="str">
        <f>IFERROR(VLOOKUP(A8,'BANCO DE DADOS'!$1:$1048576,2,FALSE),"0")</f>
        <v>BAINHA DA PEÇA SHORT 76 CM *2</v>
      </c>
      <c r="C8" s="16">
        <f>IFERROR(VLOOKUP(A8,'BANCO DE DADOS'!$A$2:C4006,3,FALSE),"0")</f>
        <v>0.64659999999999995</v>
      </c>
      <c r="D8" s="8">
        <f>IFERROR(VLOOKUP(A8,'BANCO DE DADOS'!$A$2:D4006,4,FALSE),"0")</f>
        <v>0.64659999999999995</v>
      </c>
      <c r="E8" s="1" t="str">
        <f>IFERROR(VLOOKUP(A8,'BANCO DE DADOS'!$1:$1048576,5,FALSE),"0")</f>
        <v>BAINHA DA PEÇA SHORT 76 CM *2</v>
      </c>
      <c r="F8" s="5">
        <f t="shared" si="0"/>
        <v>0.64659999999999995</v>
      </c>
    </row>
    <row r="9" spans="1:6" x14ac:dyDescent="0.25">
      <c r="A9" s="1" t="s">
        <v>127</v>
      </c>
      <c r="B9" s="1" t="str">
        <f>IFERROR(VLOOKUP(A9,'BANCO DE DADOS'!$1:$1048576,2,FALSE),"0")</f>
        <v>FECHAR LATERAL DO CÓS 2 PARTES Código: 4OL 514</v>
      </c>
      <c r="C9" s="16">
        <f>IFERROR(VLOOKUP(A9,'BANCO DE DADOS'!$A$2:C4007,3,FALSE),"0")</f>
        <v>0.39190000000000003</v>
      </c>
      <c r="D9" s="8">
        <f>IFERROR(VLOOKUP(A9,'BANCO DE DADOS'!$A$2:D4007,4,FALSE),"0")</f>
        <v>0.39190000000000003</v>
      </c>
      <c r="E9" s="1" t="str">
        <f>IFERROR(VLOOKUP(A9,'BANCO DE DADOS'!$1:$1048576,5,FALSE),"0")</f>
        <v>FECHAR LATERAL DO CÓS 2 PARTES Código: 4OL 514</v>
      </c>
      <c r="F9" s="5">
        <f t="shared" si="0"/>
        <v>0.39190000000000003</v>
      </c>
    </row>
    <row r="10" spans="1:6" x14ac:dyDescent="0.25">
      <c r="A10" s="1" t="s">
        <v>277</v>
      </c>
      <c r="B10" s="1" t="str">
        <f>IFERROR(VLOOKUP(A10,'BANCO DE DADOS'!$1:$1048576,2,FALSE),"0")</f>
        <v xml:space="preserve">MEDIR CORTAR ELASTICO MANUAL </v>
      </c>
      <c r="C10" s="16">
        <f>IFERROR(VLOOKUP(A10,'BANCO DE DADOS'!$A$2:C4008,3,FALSE),"0")</f>
        <v>0.12839999999999999</v>
      </c>
      <c r="D10" s="8">
        <f>IFERROR(VLOOKUP(A10,'BANCO DE DADOS'!$A$2:D4008,4,FALSE),"0")</f>
        <v>0.12839999999999999</v>
      </c>
      <c r="E10" s="1" t="str">
        <f>IFERROR(VLOOKUP(A10,'BANCO DE DADOS'!$1:$1048576,5,FALSE),"0")</f>
        <v xml:space="preserve">MEDIR CORTAR ELASTICO MANUAL </v>
      </c>
      <c r="F10" s="5">
        <f t="shared" si="0"/>
        <v>0.12839999999999999</v>
      </c>
    </row>
    <row r="11" spans="1:6" x14ac:dyDescent="0.25">
      <c r="A11" s="1" t="s">
        <v>179</v>
      </c>
      <c r="B11" s="1" t="str">
        <f>IFERROR(VLOOKUP(A11,'BANCO DE DADOS'!$1:$1048576,2,FALSE),"0")</f>
        <v>FECHAR ELASTICO 4 CM 1L 301</v>
      </c>
      <c r="C11" s="16">
        <f>IFERROR(VLOOKUP(A11,'BANCO DE DADOS'!$A$2:C4009,3,FALSE),"0")</f>
        <v>0.17649999999999999</v>
      </c>
      <c r="D11" s="8">
        <f>IFERROR(VLOOKUP(A11,'BANCO DE DADOS'!$A$2:D4009,4,FALSE),"0")</f>
        <v>0.17649999999999999</v>
      </c>
      <c r="E11" s="1" t="str">
        <f>IFERROR(VLOOKUP(A11,'BANCO DE DADOS'!$1:$1048576,5,FALSE),"0")</f>
        <v>FECHAR ELASTICO 4 CM 1L 301</v>
      </c>
      <c r="F11" s="5">
        <f t="shared" si="0"/>
        <v>0.17649999999999999</v>
      </c>
    </row>
    <row r="12" spans="1:6" x14ac:dyDescent="0.25">
      <c r="A12" s="1" t="s">
        <v>362</v>
      </c>
      <c r="B12" s="1" t="str">
        <f>IFERROR(VLOOKUP(A12,'BANCO DE DADOS'!$1:$1048576,2,FALSE),"0")</f>
        <v>ALINHAVAR CÓS 136 CM Código: 1L 301 - Referência CZ 20</v>
      </c>
      <c r="C12" s="16">
        <f>IFERROR(VLOOKUP(A12,'BANCO DE DADOS'!$A$2:C4010,3,FALSE),"0")</f>
        <v>0.62060000000000004</v>
      </c>
      <c r="D12" s="8">
        <f>IFERROR(VLOOKUP(A12,'BANCO DE DADOS'!$A$2:D4010,4,FALSE),"0")</f>
        <v>0.62060000000000004</v>
      </c>
      <c r="E12" s="1" t="str">
        <f>IFERROR(VLOOKUP(A12,'BANCO DE DADOS'!$1:$1048576,5,FALSE),"0")</f>
        <v>ALINHAVAR CÓS 136 CM Código: 1L 301 - Referência CZ 20</v>
      </c>
      <c r="F12" s="5">
        <f t="shared" si="0"/>
        <v>0.62060000000000004</v>
      </c>
    </row>
    <row r="13" spans="1:6" x14ac:dyDescent="0.25">
      <c r="A13" s="1" t="s">
        <v>364</v>
      </c>
      <c r="B13" s="1" t="str">
        <f>IFERROR(VLOOKUP(A13,'BANCO DE DADOS'!$1:$1048576,2,FALSE),"0")</f>
        <v>PREGAR CÓS 136 CM Código: 4OL 514 - Referência CZ 20</v>
      </c>
      <c r="C13" s="16">
        <f>IFERROR(VLOOKUP(A13,'BANCO DE DADOS'!$A$2:C4011,3,FALSE),"0")</f>
        <v>0.50149999999999995</v>
      </c>
      <c r="D13" s="8">
        <f>IFERROR(VLOOKUP(A13,'BANCO DE DADOS'!$A$2:D4011,4,FALSE),"0")</f>
        <v>0.50149999999999995</v>
      </c>
      <c r="E13" s="1" t="str">
        <f>IFERROR(VLOOKUP(A13,'BANCO DE DADOS'!$1:$1048576,5,FALSE),"0")</f>
        <v>PREGAR CÓS 136 CM Código: 4OL 514 - Referência CZ 20</v>
      </c>
      <c r="F13" s="5">
        <f t="shared" si="0"/>
        <v>0.50149999999999995</v>
      </c>
    </row>
    <row r="14" spans="1:6" x14ac:dyDescent="0.25">
      <c r="A14" s="1" t="s">
        <v>92</v>
      </c>
      <c r="B14" s="1" t="str">
        <f>IFERROR(VLOOKUP(A14,'BANCO DE DADOS'!$1:$1048576,2,FALSE),"0")</f>
        <v xml:space="preserve">GABARITAR PARA CASEAR MANUAL </v>
      </c>
      <c r="C14" s="16">
        <f>IFERROR(VLOOKUP(A14,'BANCO DE DADOS'!$A$2:C4012,3,FALSE),"0")</f>
        <v>0.21759999999999999</v>
      </c>
      <c r="D14" s="8">
        <f>IFERROR(VLOOKUP(A14,'BANCO DE DADOS'!$A$2:D4012,4,FALSE),"0")</f>
        <v>0.21759999999999999</v>
      </c>
      <c r="E14" s="1" t="str">
        <f>IFERROR(VLOOKUP(A14,'BANCO DE DADOS'!$1:$1048576,5,FALSE),"0")</f>
        <v xml:space="preserve">GABARITAR PARA CASEAR MANUAL </v>
      </c>
      <c r="F14" s="5">
        <f t="shared" si="0"/>
        <v>0.21759999999999999</v>
      </c>
    </row>
    <row r="15" spans="1:6" x14ac:dyDescent="0.25">
      <c r="A15" s="1" t="s">
        <v>90</v>
      </c>
      <c r="B15" s="1" t="str">
        <f>IFERROR(VLOOKUP(A15,'BANCO DE DADOS'!$1:$1048576,2,FALSE),"0")</f>
        <v>CASEAR BH 107</v>
      </c>
      <c r="C15" s="16">
        <f>IFERROR(VLOOKUP(A15,'BANCO DE DADOS'!$A$2:C4013,3,FALSE),"0")</f>
        <v>0.2621</v>
      </c>
      <c r="D15" s="8">
        <f>IFERROR(VLOOKUP(A15,'BANCO DE DADOS'!$A$2:D4013,4,FALSE),"0")</f>
        <v>0.2621</v>
      </c>
      <c r="E15" s="1" t="str">
        <f>IFERROR(VLOOKUP(A15,'BANCO DE DADOS'!$1:$1048576,5,FALSE),"0")</f>
        <v>CASEAR BH 107</v>
      </c>
      <c r="F15" s="5">
        <f t="shared" si="0"/>
        <v>0.2621</v>
      </c>
    </row>
    <row r="16" spans="1:6" x14ac:dyDescent="0.25">
      <c r="A16" s="1" t="s">
        <v>125</v>
      </c>
      <c r="B16" s="1" t="str">
        <f>IFERROR(VLOOKUP(A16,'BANCO DE DADOS'!$1:$1048576,2,FALSE),"0")</f>
        <v>PREGAR ELASTICO 136 CM 4OL 514</v>
      </c>
      <c r="C16" s="16">
        <f>IFERROR(VLOOKUP(A16,'BANCO DE DADOS'!$A$2:C4014,3,FALSE),"0")</f>
        <v>0.78120000000000001</v>
      </c>
      <c r="D16" s="8">
        <f>IFERROR(VLOOKUP(A16,'BANCO DE DADOS'!$A$2:D4014,4,FALSE),"0")</f>
        <v>0.78120000000000001</v>
      </c>
      <c r="E16" s="1" t="str">
        <f>IFERROR(VLOOKUP(A16,'BANCO DE DADOS'!$1:$1048576,5,FALSE),"0")</f>
        <v>PREGAR ELASTICO 136 CM 4OL 514</v>
      </c>
      <c r="F16" s="5">
        <f t="shared" si="0"/>
        <v>0.78120000000000001</v>
      </c>
    </row>
    <row r="17" spans="1:6" x14ac:dyDescent="0.25">
      <c r="A17" s="1" t="s">
        <v>415</v>
      </c>
      <c r="B17" s="1" t="str">
        <f>IFERROR(VLOOKUP(A17,'BANCO DE DADOS'!$1:$1048576,2,FALSE),"0")</f>
        <v xml:space="preserve">REBATER CÓS EMBUTIDO SHORT 2 DOBRA 136 CM </v>
      </c>
      <c r="C17" s="16">
        <f>IFERROR(VLOOKUP(A17,'BANCO DE DADOS'!$A$2:C4015,3,FALSE),"0")</f>
        <v>0.85880000000000001</v>
      </c>
      <c r="D17" s="8">
        <f>IFERROR(VLOOKUP(A17,'BANCO DE DADOS'!$A$2:D4015,4,FALSE),"0")</f>
        <v>0.85880000000000001</v>
      </c>
      <c r="E17" s="1" t="str">
        <f>IFERROR(VLOOKUP(A17,'BANCO DE DADOS'!$1:$1048576,5,FALSE),"0")</f>
        <v xml:space="preserve">REBATER CÓS EMBUTIDO SHORT 2 DOBRA 136 CM </v>
      </c>
      <c r="F17" s="5">
        <f t="shared" si="0"/>
        <v>0.85880000000000001</v>
      </c>
    </row>
    <row r="18" spans="1:6" x14ac:dyDescent="0.25">
      <c r="A18" s="1" t="s">
        <v>225</v>
      </c>
      <c r="B18" s="1" t="str">
        <f>IFERROR(VLOOKUP(A18,'BANCO DE DADOS'!$1:$1048576,2,FALSE),"0")</f>
        <v>FIXAR ETIQUETA CÓS 5 CM 1L 301</v>
      </c>
      <c r="C18" s="16">
        <f>IFERROR(VLOOKUP(A18,'BANCO DE DADOS'!$A$2:C4016,3,FALSE),"0")</f>
        <v>0.20250000000000001</v>
      </c>
      <c r="D18" s="8">
        <f>IFERROR(VLOOKUP(A18,'BANCO DE DADOS'!$A$2:D4016,4,FALSE),"0")</f>
        <v>0.20250000000000001</v>
      </c>
      <c r="E18" s="1" t="str">
        <f>IFERROR(VLOOKUP(A18,'BANCO DE DADOS'!$1:$1048576,5,FALSE),"0")</f>
        <v>FIXAR ETIQUETA CÓS 5 CM 1L 301</v>
      </c>
      <c r="F18" s="5">
        <f t="shared" si="0"/>
        <v>0.20250000000000001</v>
      </c>
    </row>
    <row r="19" spans="1:6" x14ac:dyDescent="0.25">
      <c r="A19" s="1" t="s">
        <v>283</v>
      </c>
      <c r="B19" s="1" t="str">
        <f>IFERROR(VLOOKUP(A19,'BANCO DE DADOS'!$1:$1048576,2,FALSE),"0")</f>
        <v>OVERLOCKAR ABERTURA LATERAL 26 CM</v>
      </c>
      <c r="C19" s="16">
        <f>IFERROR(VLOOKUP(A19,'BANCO DE DADOS'!$A$2:C4017,3,FALSE),"0")</f>
        <v>0.45</v>
      </c>
      <c r="D19" s="8">
        <f>IFERROR(VLOOKUP(A19,'BANCO DE DADOS'!$A$2:D4017,4,FALSE),"0")</f>
        <v>0.45</v>
      </c>
      <c r="E19" s="1" t="str">
        <f>IFERROR(VLOOKUP(A19,'BANCO DE DADOS'!$1:$1048576,5,FALSE),"0")</f>
        <v>OVERLOCKAR ABERTURA LATERAL 26 CM</v>
      </c>
      <c r="F19" s="5">
        <f t="shared" si="0"/>
        <v>0.45</v>
      </c>
    </row>
    <row r="20" spans="1:6" x14ac:dyDescent="0.25">
      <c r="A20" s="1" t="s">
        <v>431</v>
      </c>
      <c r="B20" s="1" t="str">
        <f>IFERROR(VLOOKUP(A20,'BANCO DE DADOS'!$1:$1048576,2,FALSE),"0")</f>
        <v>RETROCESSO ABERTURA LATERAL 6 CM 2*</v>
      </c>
      <c r="C20" s="16">
        <f>IFERROR(VLOOKUP(A20,'BANCO DE DADOS'!$A$2:C4018,3,FALSE),"0")</f>
        <v>0.36530000000000001</v>
      </c>
      <c r="D20" s="8">
        <f>IFERROR(VLOOKUP(A20,'BANCO DE DADOS'!$A$2:D4018,4,FALSE),"0")</f>
        <v>0.36530000000000001</v>
      </c>
      <c r="E20" s="1" t="str">
        <f>IFERROR(VLOOKUP(A20,'BANCO DE DADOS'!$1:$1048576,5,FALSE),"0")</f>
        <v>RETROCESSO ABERTURA LATERAL 6 CM 2*</v>
      </c>
      <c r="F20" s="5">
        <f t="shared" si="0"/>
        <v>0.36530000000000001</v>
      </c>
    </row>
    <row r="21" spans="1:6" x14ac:dyDescent="0.25">
      <c r="A21" s="1" t="s">
        <v>382</v>
      </c>
      <c r="B21" s="1" t="str">
        <f>IFERROR(VLOOKUP(A21,'BANCO DE DADOS'!$1:$1048576,2,FALSE),"0")</f>
        <v>REBATER ABERTURA LATERAL 24 CM (2 lados)</v>
      </c>
      <c r="C21" s="16">
        <f>IFERROR(VLOOKUP(A21,'BANCO DE DADOS'!$A$2:C4019,3,FALSE),"0")</f>
        <v>0.95330000000000004</v>
      </c>
      <c r="D21" s="8">
        <f>IFERROR(VLOOKUP(A21,'BANCO DE DADOS'!$A$2:D4019,4,FALSE),"0")</f>
        <v>0.95330000000000004</v>
      </c>
      <c r="E21" s="1" t="str">
        <f>IFERROR(VLOOKUP(A21,'BANCO DE DADOS'!$1:$1048576,5,FALSE),"0")</f>
        <v>REBATER ABERTURA LATERAL 24 CM (2 lados)</v>
      </c>
      <c r="F21" s="5">
        <f t="shared" si="0"/>
        <v>0.95330000000000004</v>
      </c>
    </row>
    <row r="22" spans="1:6" x14ac:dyDescent="0.25">
      <c r="A22" s="27" t="s">
        <v>392</v>
      </c>
      <c r="B22" s="27" t="s">
        <v>587</v>
      </c>
      <c r="C22" s="28">
        <v>0.9234</v>
      </c>
      <c r="D22" s="29">
        <v>0.9234</v>
      </c>
      <c r="E22" s="27" t="s">
        <v>587</v>
      </c>
      <c r="F22" s="30">
        <f t="shared" si="0"/>
        <v>0.9234</v>
      </c>
    </row>
    <row r="23" spans="1:6" x14ac:dyDescent="0.25">
      <c r="A23" s="1" t="s">
        <v>110</v>
      </c>
      <c r="B23" s="1" t="str">
        <f>IFERROR(VLOOKUP(A23,'BANCO DE DADOS'!$1:$1048576,2,FALSE),"0")</f>
        <v xml:space="preserve">PASSAR CORDÃO MANUAL </v>
      </c>
      <c r="C23" s="16">
        <f>IFERROR(VLOOKUP(A23,'BANCO DE DADOS'!$A$2:C4021,3,FALSE),"0")</f>
        <v>0.3286</v>
      </c>
      <c r="D23" s="8">
        <f>IFERROR(VLOOKUP(A23,'BANCO DE DADOS'!$A$2:D4021,4,FALSE),"0")</f>
        <v>0.3286</v>
      </c>
      <c r="E23" s="1" t="str">
        <f>IFERROR(VLOOKUP(A23,'BANCO DE DADOS'!$1:$1048576,5,FALSE),"0")</f>
        <v xml:space="preserve">PASSAR CORDÃO MANUAL </v>
      </c>
      <c r="F23" s="5">
        <f t="shared" si="0"/>
        <v>0.3286</v>
      </c>
    </row>
    <row r="24" spans="1:6" x14ac:dyDescent="0.25">
      <c r="A24" s="1"/>
      <c r="B24" s="1"/>
      <c r="C24" s="26"/>
      <c r="D24" s="8"/>
      <c r="E24" s="1"/>
      <c r="F24" s="5"/>
    </row>
    <row r="25" spans="1:6" x14ac:dyDescent="0.25">
      <c r="A25" s="1"/>
      <c r="B25" s="1"/>
      <c r="C25" s="26"/>
      <c r="D25" s="8"/>
      <c r="E25" s="1"/>
      <c r="F25" s="5"/>
    </row>
    <row r="26" spans="1:6" x14ac:dyDescent="0.25">
      <c r="A26" s="1"/>
      <c r="B26" s="1"/>
      <c r="C26" s="26">
        <f>SUM(C2:C25)</f>
        <v>10.078200000000001</v>
      </c>
      <c r="D26" s="8">
        <f>SUM(D2:D25)</f>
        <v>10.078200000000001</v>
      </c>
      <c r="E26" s="1"/>
      <c r="F26" s="5">
        <f>SUM(F2:F25)</f>
        <v>10.078200000000001</v>
      </c>
    </row>
    <row r="27" spans="1:6" x14ac:dyDescent="0.25">
      <c r="D2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3ACA-C628-4C35-A40D-F97C759C1DA8}">
  <dimension ref="A1:J24"/>
  <sheetViews>
    <sheetView showGridLines="0" zoomScale="90" zoomScaleNormal="90" workbookViewId="0">
      <selection activeCell="A2" sqref="A2"/>
    </sheetView>
  </sheetViews>
  <sheetFormatPr defaultRowHeight="15" x14ac:dyDescent="0.25"/>
  <cols>
    <col min="1" max="1" width="19.855468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277</v>
      </c>
      <c r="B2" s="1" t="str">
        <f>IFERROR(VLOOKUP(A2,'BANCO DE DADOS'!$1:$1048576,2,FALSE),"0")</f>
        <v xml:space="preserve">MEDIR CORTAR ELASTICO MANUAL </v>
      </c>
      <c r="C2" s="16">
        <f>IFERROR(VLOOKUP(A2,'BANCO DE DADOS'!$A$2:C4000,3,FALSE),"0")</f>
        <v>0.12839999999999999</v>
      </c>
      <c r="D2" s="8">
        <f>IFERROR(VLOOKUP(A2,'BANCO DE DADOS'!$A$2:$D$4000,4,FALSE),"0")</f>
        <v>0.12839999999999999</v>
      </c>
      <c r="E2" s="1" t="str">
        <f>IFERROR(VLOOKUP(A2,'BANCO DE DADOS'!$1:$1048576,5,FALSE),"0")</f>
        <v xml:space="preserve">MEDIR CORTAR ELASTICO MANUAL </v>
      </c>
      <c r="F2" s="25">
        <f>D2</f>
        <v>0.12839999999999999</v>
      </c>
      <c r="I2" s="32" t="s">
        <v>2</v>
      </c>
      <c r="J2" s="32" t="s">
        <v>573</v>
      </c>
    </row>
    <row r="3" spans="1:10" x14ac:dyDescent="0.25">
      <c r="A3" s="10" t="s">
        <v>92</v>
      </c>
      <c r="B3" s="1" t="str">
        <f>IFERROR(VLOOKUP(A3,'BANCO DE DADOS'!$1:$1048576,2,FALSE),"0")</f>
        <v xml:space="preserve">GABARITAR PARA CASEAR MANUAL </v>
      </c>
      <c r="C3" s="16">
        <f>IFERROR(VLOOKUP(A3,'BANCO DE DADOS'!$A$2:C4001,3,FALSE),"0")</f>
        <v>0.21759999999999999</v>
      </c>
      <c r="D3" s="8">
        <f>IFERROR(VLOOKUP(A3,'BANCO DE DADOS'!$A$2:$D$4000,4,FALSE),"0")</f>
        <v>0.21759999999999999</v>
      </c>
      <c r="E3" s="1" t="str">
        <f>IFERROR(VLOOKUP(A3,'BANCO DE DADOS'!$1:$1048576,5,FALSE),"0")</f>
        <v xml:space="preserve">GABARITAR PARA CASEAR MANUAL </v>
      </c>
      <c r="F3" s="25">
        <f t="shared" ref="F3:F17" si="0">D3</f>
        <v>0.21759999999999999</v>
      </c>
      <c r="I3" s="1"/>
      <c r="J3" s="1"/>
    </row>
    <row r="4" spans="1:10" x14ac:dyDescent="0.25">
      <c r="A4" s="1">
        <v>7</v>
      </c>
      <c r="B4" s="1" t="str">
        <f>IFERROR(VLOOKUP(A4,'BANCO DE DADOS'!$1:$1048576,2,FALSE),"0")</f>
        <v>PASSAR CORDÃO NA AGULHA</v>
      </c>
      <c r="C4" s="16">
        <f>IFERROR(VLOOKUP(A4,'BANCO DE DADOS'!$A$2:C4002,3,FALSE),"0")</f>
        <v>0.3286</v>
      </c>
      <c r="D4" s="8">
        <f>IFERROR(VLOOKUP(A4,'BANCO DE DADOS'!$A$2:$D$4000,4,FALSE),"0")</f>
        <v>0.3286</v>
      </c>
      <c r="E4" s="1" t="str">
        <f>IFERROR(VLOOKUP(A4,'BANCO DE DADOS'!$1:$1048576,5,FALSE),"0")</f>
        <v>PASSAR CORDÃO NA AGULHA</v>
      </c>
      <c r="F4" s="25">
        <f t="shared" si="0"/>
        <v>0.3286</v>
      </c>
    </row>
    <row r="5" spans="1:10" x14ac:dyDescent="0.25">
      <c r="A5" s="1" t="s">
        <v>631</v>
      </c>
      <c r="B5" s="1" t="str">
        <f>IFERROR(VLOOKUP(A5,'BANCO DE DADOS'!$1:$1048576,2,FALSE),"0")</f>
        <v>6C PASSAR GALÃO 3 LISTRAS RECORTE LATERAL 60 CM *2</v>
      </c>
      <c r="C5" s="16">
        <f>IFERROR(VLOOKUP(A5,'BANCO DE DADOS'!$A$2:C4003,3,FALSE),"0")</f>
        <v>0.49769999999999998</v>
      </c>
      <c r="D5" s="8">
        <f>IFERROR(VLOOKUP(A5,'BANCO DE DADOS'!$A$2:$D$4000,4,FALSE),"0")</f>
        <v>0.49769999999999998</v>
      </c>
      <c r="E5" s="1" t="str">
        <f>IFERROR(VLOOKUP(A5,'BANCO DE DADOS'!$1:$1048576,5,FALSE),"0")</f>
        <v>6C PASSAR GALÃO 3 LISTRAS RECORTE LATERAL 60 CM *2</v>
      </c>
      <c r="F5" s="25">
        <f t="shared" si="0"/>
        <v>0.49769999999999998</v>
      </c>
    </row>
    <row r="6" spans="1:10" x14ac:dyDescent="0.25">
      <c r="A6" s="1" t="s">
        <v>118</v>
      </c>
      <c r="B6" s="1" t="str">
        <f>IFERROR(VLOOKUP(A6,'BANCO DE DADOS'!$1:$1048576,2,FALSE),"0")</f>
        <v xml:space="preserve">Destacar Galão </v>
      </c>
      <c r="C6" s="16">
        <f>IFERROR(VLOOKUP(A6,'BANCO DE DADOS'!$A$2:C4004,3,FALSE),"0")</f>
        <v>0.16039999999999999</v>
      </c>
      <c r="D6" s="8">
        <f>IFERROR(VLOOKUP(A6,'BANCO DE DADOS'!$A$2:$D$4000,4,FALSE),"0")</f>
        <v>0.16039999999999999</v>
      </c>
      <c r="E6" s="1" t="str">
        <f>IFERROR(VLOOKUP(A6,'BANCO DE DADOS'!$1:$1048576,5,FALSE),"0")</f>
        <v xml:space="preserve">Destacar Galão </v>
      </c>
      <c r="F6" s="25">
        <f t="shared" si="0"/>
        <v>0.16039999999999999</v>
      </c>
    </row>
    <row r="7" spans="1:10" x14ac:dyDescent="0.25">
      <c r="A7" s="1" t="s">
        <v>279</v>
      </c>
      <c r="B7" s="1" t="str">
        <f>IFERROR(VLOOKUP(A7,'BANCO DE DADOS'!$1:$1048576,2,FALSE),"0")</f>
        <v>MONTAR ETIQUETA 3.5 CM</v>
      </c>
      <c r="C7" s="16">
        <f>IFERROR(VLOOKUP(A7,'BANCO DE DADOS'!$A$2:C4005,3,FALSE),"0")</f>
        <v>0.20019999999999999</v>
      </c>
      <c r="D7" s="8">
        <f>IFERROR(VLOOKUP(A7,'BANCO DE DADOS'!$A$2:$D$4000,4,FALSE),"0")</f>
        <v>0.20019999999999999</v>
      </c>
      <c r="E7" s="1" t="str">
        <f>IFERROR(VLOOKUP(A7,'BANCO DE DADOS'!$1:$1048576,5,FALSE),"0")</f>
        <v>MONTAR ETIQUETA 3.5 CM</v>
      </c>
      <c r="F7" s="25">
        <f t="shared" si="0"/>
        <v>0.20019999999999999</v>
      </c>
    </row>
    <row r="8" spans="1:10" x14ac:dyDescent="0.25">
      <c r="A8" s="1" t="s">
        <v>632</v>
      </c>
      <c r="B8" s="1" t="str">
        <f>IFERROR(VLOOKUP(A8,'BANCO DE DADOS'!$1:$1048576,2,FALSE),"0")</f>
        <v>4OL FECHAR LATERAL FRRENTE SHORT 60 CM 2*</v>
      </c>
      <c r="C8" s="16">
        <f>IFERROR(VLOOKUP(A8,'BANCO DE DADOS'!$A$2:C4006,3,FALSE),"0")</f>
        <v>0.53029999999999999</v>
      </c>
      <c r="D8" s="8">
        <f>IFERROR(VLOOKUP(A8,'BANCO DE DADOS'!$A$2:$D$4000,4,FALSE),"0")</f>
        <v>0.53029999999999999</v>
      </c>
      <c r="E8" s="1" t="str">
        <f>IFERROR(VLOOKUP(A8,'BANCO DE DADOS'!$1:$1048576,5,FALSE),"0")</f>
        <v>4OL FECHAR LATERAL FRRENTE SHORT 60 CM 2*</v>
      </c>
      <c r="F8" s="25">
        <f t="shared" si="0"/>
        <v>0.53029999999999999</v>
      </c>
    </row>
    <row r="9" spans="1:10" x14ac:dyDescent="0.25">
      <c r="A9" s="1" t="s">
        <v>633</v>
      </c>
      <c r="B9" s="1" t="str">
        <f>IFERROR(VLOOKUP(A9,'BANCO DE DADOS'!$1:$1048576,2,FALSE),"0")</f>
        <v>4OL FECHAR LATERAL COSTAS SHORT 60 CM 2*</v>
      </c>
      <c r="C9" s="16">
        <f>IFERROR(VLOOKUP(A9,'BANCO DE DADOS'!$A$2:C4007,3,FALSE),"0")</f>
        <v>0.53029999999999999</v>
      </c>
      <c r="D9" s="8">
        <f>IFERROR(VLOOKUP(A9,'BANCO DE DADOS'!$A$2:$D$4000,4,FALSE),"0")</f>
        <v>0.53029999999999999</v>
      </c>
      <c r="E9" s="1" t="str">
        <f>IFERROR(VLOOKUP(A9,'BANCO DE DADOS'!$1:$1048576,5,FALSE),"0")</f>
        <v>4OL FECHAR LATERAL COSTAS SHORT 60 CM 2*</v>
      </c>
      <c r="F9" s="25">
        <f t="shared" si="0"/>
        <v>0.53029999999999999</v>
      </c>
    </row>
    <row r="10" spans="1:10" x14ac:dyDescent="0.25">
      <c r="A10" s="1" t="s">
        <v>167</v>
      </c>
      <c r="B10" s="1" t="str">
        <f>IFERROR(VLOOKUP(A10,'BANCO DE DADOS'!$1:$1048576,2,FALSE),"0")</f>
        <v xml:space="preserve">FECHAR GANCHO FRENTE 40 CM </v>
      </c>
      <c r="C10" s="16">
        <f>IFERROR(VLOOKUP(A10,'BANCO DE DADOS'!$A$2:C4008,3,FALSE),"0")</f>
        <v>0.2626</v>
      </c>
      <c r="D10" s="8">
        <f>IFERROR(VLOOKUP(A10,'BANCO DE DADOS'!$A$2:$D$4000,4,FALSE),"0")</f>
        <v>0.2626</v>
      </c>
      <c r="E10" s="1" t="str">
        <f>IFERROR(VLOOKUP(A10,'BANCO DE DADOS'!$1:$1048576,5,FALSE),"0")</f>
        <v xml:space="preserve">FECHAR GANCHO FRENTE 40 CM </v>
      </c>
      <c r="F10" s="25">
        <f t="shared" si="0"/>
        <v>0.2626</v>
      </c>
    </row>
    <row r="11" spans="1:10" x14ac:dyDescent="0.25">
      <c r="A11" s="1" t="s">
        <v>165</v>
      </c>
      <c r="B11" s="1" t="str">
        <f>IFERROR(VLOOKUP(A11,'BANCO DE DADOS'!$1:$1048576,2,FALSE),"0")</f>
        <v xml:space="preserve">FECHAR GANCHO COSTAS 45 CM </v>
      </c>
      <c r="C11" s="16">
        <f>IFERROR(VLOOKUP(A11,'BANCO DE DADOS'!$A$2:C4009,3,FALSE),"0")</f>
        <v>0.2676</v>
      </c>
      <c r="D11" s="8">
        <f>IFERROR(VLOOKUP(A11,'BANCO DE DADOS'!$A$2:$D$4000,4,FALSE),"0")</f>
        <v>0.2676</v>
      </c>
      <c r="E11" s="1" t="str">
        <f>IFERROR(VLOOKUP(A11,'BANCO DE DADOS'!$1:$1048576,5,FALSE),"0")</f>
        <v xml:space="preserve">FECHAR GANCHO COSTAS 45 CM </v>
      </c>
      <c r="F11" s="25">
        <f t="shared" si="0"/>
        <v>0.2676</v>
      </c>
    </row>
    <row r="12" spans="1:10" x14ac:dyDescent="0.25">
      <c r="A12" s="1" t="s">
        <v>566</v>
      </c>
      <c r="B12" s="1" t="str">
        <f>IFERROR(VLOOKUP(A12,'BANCO DE DADOS'!$1:$1048576,2,FALSE),"0")</f>
        <v>4OL PREGAR GUSSET FRENTE 50 CM -</v>
      </c>
      <c r="C12" s="16">
        <f>IFERROR(VLOOKUP(A12,'BANCO DE DADOS'!$A$2:C4010,3,FALSE),"0")</f>
        <v>0.39839999999999998</v>
      </c>
      <c r="D12" s="8">
        <f>IFERROR(VLOOKUP(A12,'BANCO DE DADOS'!$A$2:$D$4000,4,FALSE),"0")</f>
        <v>0.39839999999999998</v>
      </c>
      <c r="E12" s="1" t="str">
        <f>IFERROR(VLOOKUP(A12,'BANCO DE DADOS'!$1:$1048576,5,FALSE),"0")</f>
        <v>4OL PREGAR GUSSET FRENTE 50 CM -</v>
      </c>
      <c r="F12" s="25">
        <f t="shared" si="0"/>
        <v>0.39839999999999998</v>
      </c>
    </row>
    <row r="13" spans="1:10" x14ac:dyDescent="0.25">
      <c r="A13" s="1" t="s">
        <v>568</v>
      </c>
      <c r="B13" s="1" t="str">
        <f>IFERROR(VLOOKUP(A13,'BANCO DE DADOS'!$1:$1048576,2,FALSE),"0")</f>
        <v>4OL PREGAR GUSSET COSTAS 50 CM -</v>
      </c>
      <c r="C13" s="16">
        <f>IFERROR(VLOOKUP(A13,'BANCO DE DADOS'!$A$2:C4011,3,FALSE),"0")</f>
        <v>0.39839999999999998</v>
      </c>
      <c r="D13" s="8">
        <f>IFERROR(VLOOKUP(A13,'BANCO DE DADOS'!$A$2:$D$4000,4,FALSE),"0")</f>
        <v>0.39839999999999998</v>
      </c>
      <c r="E13" s="1" t="str">
        <f>IFERROR(VLOOKUP(A13,'BANCO DE DADOS'!$1:$1048576,5,FALSE),"0")</f>
        <v>4OL PREGAR GUSSET COSTAS 50 CM -</v>
      </c>
      <c r="F13" s="25">
        <f t="shared" si="0"/>
        <v>0.39839999999999998</v>
      </c>
    </row>
    <row r="14" spans="1:10" x14ac:dyDescent="0.25">
      <c r="A14" s="1" t="s">
        <v>179</v>
      </c>
      <c r="B14" s="1" t="str">
        <f>IFERROR(VLOOKUP(A14,'BANCO DE DADOS'!$1:$1048576,2,FALSE),"0")</f>
        <v>FECHAR ELASTICO 4 CM 1L 301</v>
      </c>
      <c r="C14" s="16">
        <f>IFERROR(VLOOKUP(A14,'BANCO DE DADOS'!$A$2:C4012,3,FALSE),"0")</f>
        <v>0.17649999999999999</v>
      </c>
      <c r="D14" s="8">
        <f>IFERROR(VLOOKUP(A14,'BANCO DE DADOS'!$A$2:$D$4000,4,FALSE),"0")</f>
        <v>0.17649999999999999</v>
      </c>
      <c r="E14" s="1" t="str">
        <f>IFERROR(VLOOKUP(A14,'BANCO DE DADOS'!$1:$1048576,5,FALSE),"0")</f>
        <v>FECHAR ELASTICO 4 CM 1L 301</v>
      </c>
      <c r="F14" s="25">
        <f t="shared" si="0"/>
        <v>0.17649999999999999</v>
      </c>
    </row>
    <row r="15" spans="1:10" x14ac:dyDescent="0.25">
      <c r="A15" s="1" t="s">
        <v>90</v>
      </c>
      <c r="B15" s="1" t="str">
        <f>IFERROR(VLOOKUP(A15,'BANCO DE DADOS'!$1:$1048576,2,FALSE),"0")</f>
        <v>CASEAR BH 107</v>
      </c>
      <c r="C15" s="16">
        <f>IFERROR(VLOOKUP(A15,'BANCO DE DADOS'!$A$2:C4013,3,FALSE),"0")</f>
        <v>0.2621</v>
      </c>
      <c r="D15" s="8">
        <f>IFERROR(VLOOKUP(A15,'BANCO DE DADOS'!$A$2:$D$4000,4,FALSE),"0")</f>
        <v>0.2621</v>
      </c>
      <c r="E15" s="1" t="str">
        <f>IFERROR(VLOOKUP(A15,'BANCO DE DADOS'!$1:$1048576,5,FALSE),"0")</f>
        <v>CASEAR BH 107</v>
      </c>
      <c r="F15" s="25">
        <f t="shared" si="0"/>
        <v>0.2621</v>
      </c>
    </row>
    <row r="16" spans="1:10" x14ac:dyDescent="0.25">
      <c r="A16" s="1" t="s">
        <v>125</v>
      </c>
      <c r="B16" s="1" t="str">
        <f>IFERROR(VLOOKUP(A16,'BANCO DE DADOS'!$1:$1048576,2,FALSE),"0")</f>
        <v>PREGAR ELASTICO 136 CM 4OL 514</v>
      </c>
      <c r="C16" s="16">
        <f>IFERROR(VLOOKUP(A16,'BANCO DE DADOS'!$A$2:C4014,3,FALSE),"0")</f>
        <v>0.78120000000000001</v>
      </c>
      <c r="D16" s="8">
        <f>IFERROR(VLOOKUP(A16,'BANCO DE DADOS'!$A$2:$D$4000,4,FALSE),"0")</f>
        <v>0.78120000000000001</v>
      </c>
      <c r="E16" s="1" t="str">
        <f>IFERROR(VLOOKUP(A16,'BANCO DE DADOS'!$1:$1048576,5,FALSE),"0")</f>
        <v>PREGAR ELASTICO 136 CM 4OL 514</v>
      </c>
      <c r="F16" s="25">
        <f t="shared" si="0"/>
        <v>0.78120000000000001</v>
      </c>
    </row>
    <row r="17" spans="1:6" x14ac:dyDescent="0.25">
      <c r="A17" s="1" t="s">
        <v>415</v>
      </c>
      <c r="B17" s="1" t="str">
        <f>IFERROR(VLOOKUP(A17,'BANCO DE DADOS'!$1:$1048576,2,FALSE),"0")</f>
        <v xml:space="preserve">REBATER CÓS EMBUTIDO SHORT 2 DOBRA 136 CM </v>
      </c>
      <c r="C17" s="16">
        <f>IFERROR(VLOOKUP(A17,'BANCO DE DADOS'!$A$2:C4015,3,FALSE),"0")</f>
        <v>0.85880000000000001</v>
      </c>
      <c r="D17" s="8">
        <f>IFERROR(VLOOKUP(A17,'BANCO DE DADOS'!$A$2:$D$4000,4,FALSE),"0")</f>
        <v>0.85880000000000001</v>
      </c>
      <c r="E17" s="1" t="str">
        <f>IFERROR(VLOOKUP(A17,'BANCO DE DADOS'!$1:$1048576,5,FALSE),"0")</f>
        <v xml:space="preserve">REBATER CÓS EMBUTIDO SHORT 2 DOBRA 136 CM </v>
      </c>
      <c r="F17" s="25">
        <f t="shared" si="0"/>
        <v>0.85880000000000001</v>
      </c>
    </row>
    <row r="18" spans="1:6" x14ac:dyDescent="0.25">
      <c r="A18" s="1" t="s">
        <v>225</v>
      </c>
      <c r="B18" s="1" t="str">
        <f>IFERROR(VLOOKUP(A18,'BANCO DE DADOS'!$1:$1048576,2,FALSE),"0")</f>
        <v>FIXAR ETIQUETA CÓS 5 CM 1L 301</v>
      </c>
      <c r="C18" s="16">
        <f>IFERROR(VLOOKUP(A18,'BANCO DE DADOS'!$A$2:C4016,3,FALSE),"0")</f>
        <v>0.20250000000000001</v>
      </c>
      <c r="D18" s="8">
        <f>IFERROR(VLOOKUP(A18,'BANCO DE DADOS'!$A$2:$D$4000,4,FALSE),"0")</f>
        <v>0.20250000000000001</v>
      </c>
      <c r="E18" s="1" t="str">
        <f>IFERROR(VLOOKUP(A18,'BANCO DE DADOS'!$1:$1048576,5,FALSE),"0")</f>
        <v>FIXAR ETIQUETA CÓS 5 CM 1L 301</v>
      </c>
      <c r="F18" s="25">
        <f t="shared" ref="F18:F21" si="1">D18</f>
        <v>0.20250000000000001</v>
      </c>
    </row>
    <row r="19" spans="1:6" x14ac:dyDescent="0.25">
      <c r="A19" s="1" t="s">
        <v>545</v>
      </c>
      <c r="B19" s="1" t="str">
        <f>IFERROR(VLOOKUP(A19,'BANCO DE DADOS'!$1:$1048576,2,FALSE),"0")</f>
        <v>BT BATER TRAVET NO CÓS - 1 TRAVET NO</v>
      </c>
      <c r="C19" s="16">
        <f>IFERROR(VLOOKUP(A19,'BANCO DE DADOS'!$A$2:C4017,3,FALSE),"0")</f>
        <v>0.21379999999999999</v>
      </c>
      <c r="D19" s="8">
        <f>IFERROR(VLOOKUP(A19,'BANCO DE DADOS'!$A$2:$D$4000,4,FALSE),"0")</f>
        <v>0.21379999999999999</v>
      </c>
      <c r="E19" s="1" t="str">
        <f>IFERROR(VLOOKUP(A19,'BANCO DE DADOS'!$1:$1048576,5,FALSE),"0")</f>
        <v>BT BATER TRAVET NO CÓS - 1 TRAVET NO</v>
      </c>
      <c r="F19" s="25">
        <f t="shared" si="1"/>
        <v>0.21379999999999999</v>
      </c>
    </row>
    <row r="20" spans="1:6" x14ac:dyDescent="0.25">
      <c r="A20" s="1" t="s">
        <v>64</v>
      </c>
      <c r="B20" s="1" t="str">
        <f>IFERROR(VLOOKUP(A20,'BANCO DE DADOS'!$1:$1048576,2,FALSE),"0")</f>
        <v>BAINHA DA PEÇA SHORT 76 CM *2</v>
      </c>
      <c r="C20" s="16">
        <f>IFERROR(VLOOKUP(A20,'BANCO DE DADOS'!$A$2:C4018,3,FALSE),"0")</f>
        <v>0.64659999999999995</v>
      </c>
      <c r="D20" s="8">
        <f>IFERROR(VLOOKUP(A20,'BANCO DE DADOS'!$A$2:$D$4000,4,FALSE),"0")</f>
        <v>0.64659999999999995</v>
      </c>
      <c r="E20" s="1" t="str">
        <f>IFERROR(VLOOKUP(A20,'BANCO DE DADOS'!$1:$1048576,5,FALSE),"0")</f>
        <v>BAINHA DA PEÇA SHORT 76 CM *2</v>
      </c>
      <c r="F20" s="25">
        <f t="shared" si="1"/>
        <v>0.64659999999999995</v>
      </c>
    </row>
    <row r="21" spans="1:6" x14ac:dyDescent="0.25">
      <c r="A21" s="1" t="s">
        <v>547</v>
      </c>
      <c r="B21" s="1" t="str">
        <f>IFERROR(VLOOKUP(A21,'BANCO DE DADOS'!$1:$1048576,2,FALSE),"0")</f>
        <v>BT BATER TRAVET BARRA SHORT 2x - 2x</v>
      </c>
      <c r="C21" s="16">
        <f>IFERROR(VLOOKUP(A21,'BANCO DE DADOS'!$A$2:C4019,3,FALSE),"0")</f>
        <v>0.30780000000000002</v>
      </c>
      <c r="D21" s="8">
        <f>IFERROR(VLOOKUP(A21,'BANCO DE DADOS'!$A$2:$D$4000,4,FALSE),"0")</f>
        <v>0.30780000000000002</v>
      </c>
      <c r="E21" s="1" t="str">
        <f>IFERROR(VLOOKUP(A21,'BANCO DE DADOS'!$1:$1048576,5,FALSE),"0")</f>
        <v>BT BATER TRAVET BARRA SHORT 2x - 2x</v>
      </c>
      <c r="F21" s="25">
        <f t="shared" si="1"/>
        <v>0.30780000000000002</v>
      </c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7.3698000000000006</v>
      </c>
      <c r="D23" s="8">
        <f>SUM(D2:D22)</f>
        <v>7.3698000000000006</v>
      </c>
      <c r="E23" s="1"/>
      <c r="F23" s="5">
        <f>SUM(F2:F22)</f>
        <v>7.3698000000000006</v>
      </c>
    </row>
    <row r="24" spans="1:6" x14ac:dyDescent="0.25">
      <c r="D24" s="9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BA95-429B-4C87-A81D-7EDF8A1EA70D}">
  <dimension ref="A1:F19"/>
  <sheetViews>
    <sheetView showGridLines="0" zoomScale="80" zoomScaleNormal="80" workbookViewId="0">
      <selection activeCell="B41" sqref="B41"/>
    </sheetView>
  </sheetViews>
  <sheetFormatPr defaultRowHeight="15" x14ac:dyDescent="0.25"/>
  <cols>
    <col min="1" max="1" width="19.855468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191</v>
      </c>
      <c r="B3" s="1" t="str">
        <f>IFERROR(VLOOKUP(A3,'BANCO DE DADOS'!$1:$1048576,2,FALSE),"0")</f>
        <v xml:space="preserve">FECHAR LATERAL SHORTS 61 CM *2 4OL </v>
      </c>
      <c r="C3" s="16">
        <f>IFERROR(VLOOKUP(A3,'BANCO DE DADOS'!$A$2:C4001,3,FALSE),"0")</f>
        <v>0.53580000000000005</v>
      </c>
      <c r="D3" s="8">
        <f>IFERROR(VLOOKUP(A3,'BANCO DE DADOS'!$A$2:D4001,4,FALSE),"0")</f>
        <v>0.53580000000000005</v>
      </c>
      <c r="E3" s="1" t="str">
        <f>IFERROR(VLOOKUP(A3,'BANCO DE DADOS'!$1:$1048576,5,FALSE),"0")</f>
        <v xml:space="preserve">FECHAR LATERAL SHORTS 61 CM *2 4OL </v>
      </c>
      <c r="F3" s="5">
        <f t="shared" ref="F3:F14" si="0">D3</f>
        <v>0.53580000000000005</v>
      </c>
    </row>
    <row r="4" spans="1:6" x14ac:dyDescent="0.25">
      <c r="A4" s="1" t="s">
        <v>235</v>
      </c>
      <c r="B4" s="1" t="str">
        <f>IFERROR(VLOOKUP(A4,'BANCO DE DADOS'!$1:$1048576,2,FALSE),"0")</f>
        <v>PASSAR GALÃO 3 LISTRAS - SHORTS 50 CM *2</v>
      </c>
      <c r="C4" s="16">
        <f>IFERROR(VLOOKUP(A4,'BANCO DE DADOS'!$A$2:C4002,3,FALSE),"0")</f>
        <v>0.73860000000000003</v>
      </c>
      <c r="D4" s="8">
        <f>IFERROR(VLOOKUP(A4,'BANCO DE DADOS'!$A$2:D4002,4,FALSE),"0")</f>
        <v>0.73860000000000003</v>
      </c>
      <c r="E4" s="1" t="str">
        <f>IFERROR(VLOOKUP(A4,'BANCO DE DADOS'!$1:$1048576,5,FALSE),"0")</f>
        <v>PASSAR GALÃO 3 LISTRAS - SHORTS 50 CM *2</v>
      </c>
      <c r="F4" s="5">
        <f t="shared" si="0"/>
        <v>0.73860000000000003</v>
      </c>
    </row>
    <row r="5" spans="1:6" x14ac:dyDescent="0.25">
      <c r="A5" s="1" t="s">
        <v>118</v>
      </c>
      <c r="B5" s="1" t="str">
        <f>IFERROR(VLOOKUP(A5,'BANCO DE DADOS'!$1:$1048576,2,FALSE),"0")</f>
        <v xml:space="preserve">Destacar Galão </v>
      </c>
      <c r="C5" s="16">
        <f>IFERROR(VLOOKUP(A5,'BANCO DE DADOS'!$A$2:C4003,3,FALSE),"0")</f>
        <v>0.16039999999999999</v>
      </c>
      <c r="D5" s="8">
        <f>IFERROR(VLOOKUP(A5,'BANCO DE DADOS'!$A$2:D4003,4,FALSE),"0")</f>
        <v>0.16039999999999999</v>
      </c>
      <c r="E5" s="1" t="str">
        <f>IFERROR(VLOOKUP(A5,'BANCO DE DADOS'!$1:$1048576,5,FALSE),"0")</f>
        <v xml:space="preserve">Destacar Galão </v>
      </c>
      <c r="F5" s="5">
        <f t="shared" si="0"/>
        <v>0.16039999999999999</v>
      </c>
    </row>
    <row r="6" spans="1:6" x14ac:dyDescent="0.25">
      <c r="A6" s="1" t="s">
        <v>167</v>
      </c>
      <c r="B6" s="1" t="str">
        <f>IFERROR(VLOOKUP(A6,'BANCO DE DADOS'!$1:$1048576,2,FALSE),"0")</f>
        <v xml:space="preserve">FECHAR GANCHO FRENTE 40 CM </v>
      </c>
      <c r="C6" s="16">
        <f>IFERROR(VLOOKUP(A6,'BANCO DE DADOS'!$A$2:C4004,3,FALSE),"0")</f>
        <v>0.2626</v>
      </c>
      <c r="D6" s="8">
        <f>IFERROR(VLOOKUP(A6,'BANCO DE DADOS'!$A$2:D4004,4,FALSE),"0")</f>
        <v>0.2626</v>
      </c>
      <c r="E6" s="1" t="str">
        <f>IFERROR(VLOOKUP(A6,'BANCO DE DADOS'!$1:$1048576,5,FALSE),"0")</f>
        <v xml:space="preserve">FECHAR GANCHO FRENTE 40 CM </v>
      </c>
      <c r="F6" s="5">
        <f t="shared" si="0"/>
        <v>0.2626</v>
      </c>
    </row>
    <row r="7" spans="1:6" x14ac:dyDescent="0.25">
      <c r="A7" s="1" t="s">
        <v>165</v>
      </c>
      <c r="B7" s="1" t="str">
        <f>IFERROR(VLOOKUP(A7,'BANCO DE DADOS'!$1:$1048576,2,FALSE),"0")</f>
        <v xml:space="preserve">FECHAR GANCHO COSTAS 45 CM </v>
      </c>
      <c r="C7" s="16">
        <f>IFERROR(VLOOKUP(A7,'BANCO DE DADOS'!$A$2:C4005,3,FALSE),"0")</f>
        <v>0.2676</v>
      </c>
      <c r="D7" s="8">
        <f>IFERROR(VLOOKUP(A7,'BANCO DE DADOS'!$A$2:D4005,4,FALSE),"0")</f>
        <v>0.2676</v>
      </c>
      <c r="E7" s="1" t="str">
        <f>IFERROR(VLOOKUP(A7,'BANCO DE DADOS'!$1:$1048576,5,FALSE),"0")</f>
        <v xml:space="preserve">FECHAR GANCHO COSTAS 45 CM </v>
      </c>
      <c r="F7" s="5">
        <f t="shared" si="0"/>
        <v>0.2676</v>
      </c>
    </row>
    <row r="8" spans="1:6" x14ac:dyDescent="0.25">
      <c r="A8" s="1" t="s">
        <v>163</v>
      </c>
      <c r="B8" s="1" t="str">
        <f>IFERROR(VLOOKUP(A8,'BANCO DE DADOS'!$1:$1048576,2,FALSE),"0")</f>
        <v>FECHAR ENTRE PERNAS SHORTS 45 CM *2</v>
      </c>
      <c r="C8" s="16">
        <f>IFERROR(VLOOKUP(A8,'BANCO DE DADOS'!$A$2:C4006,3,FALSE),"0")</f>
        <v>0.31790000000000002</v>
      </c>
      <c r="D8" s="8">
        <f>IFERROR(VLOOKUP(A8,'BANCO DE DADOS'!$A$2:D4006,4,FALSE),"0")</f>
        <v>0.31790000000000002</v>
      </c>
      <c r="E8" s="1" t="str">
        <f>IFERROR(VLOOKUP(A8,'BANCO DE DADOS'!$1:$1048576,5,FALSE),"0")</f>
        <v>FECHAR ENTRE PERNAS SHORTS 45 CM *2</v>
      </c>
      <c r="F8" s="5">
        <f t="shared" si="0"/>
        <v>0.31790000000000002</v>
      </c>
    </row>
    <row r="9" spans="1:6" x14ac:dyDescent="0.25">
      <c r="A9" s="1" t="s">
        <v>277</v>
      </c>
      <c r="B9" s="1" t="str">
        <f>IFERROR(VLOOKUP(A9,'BANCO DE DADOS'!$1:$1048576,2,FALSE),"0")</f>
        <v xml:space="preserve">MEDIR CORTAR ELASTICO MANUAL </v>
      </c>
      <c r="C9" s="16">
        <f>IFERROR(VLOOKUP(A9,'BANCO DE DADOS'!$A$2:C4007,3,FALSE),"0")</f>
        <v>0.12839999999999999</v>
      </c>
      <c r="D9" s="8">
        <f>IFERROR(VLOOKUP(A9,'BANCO DE DADOS'!$A$2:D4007,4,FALSE),"0")</f>
        <v>0.12839999999999999</v>
      </c>
      <c r="E9" s="1" t="str">
        <f>IFERROR(VLOOKUP(A9,'BANCO DE DADOS'!$1:$1048576,5,FALSE),"0")</f>
        <v xml:space="preserve">MEDIR CORTAR ELASTICO MANUAL </v>
      </c>
      <c r="F9" s="5">
        <f t="shared" si="0"/>
        <v>0.12839999999999999</v>
      </c>
    </row>
    <row r="10" spans="1:6" x14ac:dyDescent="0.25">
      <c r="A10" s="1" t="s">
        <v>179</v>
      </c>
      <c r="B10" s="1" t="str">
        <f>IFERROR(VLOOKUP(A10,'BANCO DE DADOS'!$1:$1048576,2,FALSE),"0")</f>
        <v>FECHAR ELASTICO 4 CM 1L 301</v>
      </c>
      <c r="C10" s="16">
        <f>IFERROR(VLOOKUP(A10,'BANCO DE DADOS'!$A$2:C4008,3,FALSE),"0")</f>
        <v>0.17649999999999999</v>
      </c>
      <c r="D10" s="8">
        <f>IFERROR(VLOOKUP(A10,'BANCO DE DADOS'!$A$2:D4008,4,FALSE),"0")</f>
        <v>0.17649999999999999</v>
      </c>
      <c r="E10" s="1" t="str">
        <f>IFERROR(VLOOKUP(A10,'BANCO DE DADOS'!$1:$1048576,5,FALSE),"0")</f>
        <v>FECHAR ELASTICO 4 CM 1L 301</v>
      </c>
      <c r="F10" s="5">
        <f t="shared" si="0"/>
        <v>0.17649999999999999</v>
      </c>
    </row>
    <row r="11" spans="1:6" x14ac:dyDescent="0.25">
      <c r="A11" s="1" t="s">
        <v>125</v>
      </c>
      <c r="B11" s="1" t="str">
        <f>IFERROR(VLOOKUP(A11,'BANCO DE DADOS'!$1:$1048576,2,FALSE),"0")</f>
        <v>PREGAR ELASTICO 136 CM 4OL 514</v>
      </c>
      <c r="C11" s="16">
        <f>IFERROR(VLOOKUP(A11,'BANCO DE DADOS'!$A$2:C4009,3,FALSE),"0")</f>
        <v>0.78120000000000001</v>
      </c>
      <c r="D11" s="8">
        <f>IFERROR(VLOOKUP(A11,'BANCO DE DADOS'!$A$2:D4009,4,FALSE),"0")</f>
        <v>0.78120000000000001</v>
      </c>
      <c r="E11" s="1" t="str">
        <f>IFERROR(VLOOKUP(A11,'BANCO DE DADOS'!$1:$1048576,5,FALSE),"0")</f>
        <v>PREGAR ELASTICO 136 CM 4OL 514</v>
      </c>
      <c r="F11" s="5">
        <f t="shared" si="0"/>
        <v>0.78120000000000001</v>
      </c>
    </row>
    <row r="12" spans="1:6" x14ac:dyDescent="0.25">
      <c r="A12" s="1" t="s">
        <v>413</v>
      </c>
      <c r="B12" s="1" t="str">
        <f>IFERROR(VLOOKUP(A12,'BANCO DE DADOS'!$1:$1048576,2,FALSE),"0")</f>
        <v>REBATER CÓS EMBUTIDO SHORT 1 DOBRA 136 CM 4C 402</v>
      </c>
      <c r="C12" s="16">
        <f>IFERROR(VLOOKUP(A12,'BANCO DE DADOS'!$A$2:C4010,3,FALSE),"0")</f>
        <v>0.84599999999999997</v>
      </c>
      <c r="D12" s="8">
        <f>IFERROR(VLOOKUP(A12,'BANCO DE DADOS'!$A$2:D4010,4,FALSE),"0")</f>
        <v>0.84599999999999997</v>
      </c>
      <c r="E12" s="1" t="str">
        <f>IFERROR(VLOOKUP(A12,'BANCO DE DADOS'!$1:$1048576,5,FALSE),"0")</f>
        <v>REBATER CÓS EMBUTIDO SHORT 1 DOBRA 136 CM 4C 402</v>
      </c>
      <c r="F12" s="5">
        <f t="shared" si="0"/>
        <v>0.84599999999999997</v>
      </c>
    </row>
    <row r="13" spans="1:6" x14ac:dyDescent="0.25">
      <c r="A13" s="1" t="s">
        <v>64</v>
      </c>
      <c r="B13" s="1" t="str">
        <f>IFERROR(VLOOKUP(A13,'BANCO DE DADOS'!$1:$1048576,2,FALSE),"0")</f>
        <v>BAINHA DA PEÇA SHORT 76 CM *2</v>
      </c>
      <c r="C13" s="16">
        <f>IFERROR(VLOOKUP(A13,'BANCO DE DADOS'!$A$2:C4011,3,FALSE),"0")</f>
        <v>0.64659999999999995</v>
      </c>
      <c r="D13" s="8">
        <f>IFERROR(VLOOKUP(A13,'BANCO DE DADOS'!$A$2:D4011,4,FALSE),"0")</f>
        <v>0.64659999999999995</v>
      </c>
      <c r="E13" s="1" t="str">
        <f>IFERROR(VLOOKUP(A13,'BANCO DE DADOS'!$1:$1048576,5,FALSE),"0")</f>
        <v>BAINHA DA PEÇA SHORT 76 CM *2</v>
      </c>
      <c r="F13" s="5">
        <f t="shared" si="0"/>
        <v>0.64659999999999995</v>
      </c>
    </row>
    <row r="14" spans="1:6" x14ac:dyDescent="0.25">
      <c r="A14" s="1" t="s">
        <v>392</v>
      </c>
      <c r="B14" s="1" t="s">
        <v>588</v>
      </c>
      <c r="C14" s="16">
        <v>0.4617</v>
      </c>
      <c r="D14" s="8">
        <v>0.4617</v>
      </c>
      <c r="E14" s="1" t="s">
        <v>588</v>
      </c>
      <c r="F14" s="5">
        <f t="shared" si="0"/>
        <v>0.4617</v>
      </c>
    </row>
    <row r="15" spans="1:6" x14ac:dyDescent="0.25">
      <c r="A15" s="1"/>
      <c r="B15" s="1"/>
      <c r="C15" s="23"/>
      <c r="D15" s="24"/>
      <c r="E15" s="1"/>
      <c r="F15" s="25"/>
    </row>
    <row r="16" spans="1:6" x14ac:dyDescent="0.25">
      <c r="A16" s="1"/>
      <c r="B16" s="1"/>
      <c r="C16" s="4"/>
      <c r="D16" s="8"/>
      <c r="E16" s="1"/>
      <c r="F16" s="5"/>
    </row>
    <row r="17" spans="1:6" x14ac:dyDescent="0.25">
      <c r="A17" s="1"/>
      <c r="B17" s="1"/>
      <c r="C17" s="4"/>
      <c r="D17" s="8"/>
      <c r="E17" s="1"/>
      <c r="F17" s="5"/>
    </row>
    <row r="18" spans="1:6" x14ac:dyDescent="0.25">
      <c r="A18" s="1"/>
      <c r="B18" s="1"/>
      <c r="C18" s="26">
        <f>SUM(C2:C17)</f>
        <v>5.5235000000000003</v>
      </c>
      <c r="D18" s="8">
        <f>SUM(D2:D17)</f>
        <v>5.5235000000000003</v>
      </c>
      <c r="E18" s="26"/>
      <c r="F18" s="5"/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AD50-5421-494C-9225-BEBC2C157EF7}">
  <dimension ref="A1:F20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9.855468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31" t="s">
        <v>3</v>
      </c>
      <c r="E1" s="15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7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6</v>
      </c>
      <c r="B7" s="1" t="str">
        <f>IFERROR(VLOOKUP(A7,'BANCO DE DADOS'!$1:$1048576,2,FALSE),"0")</f>
        <v>ALINHAVAR GOLA 56 CM</v>
      </c>
      <c r="C7" s="16">
        <f>IFERROR(VLOOKUP(A7,'BANCO DE DADOS'!$A$2:C4005,3,FALSE),"0")</f>
        <v>0.40649999999999997</v>
      </c>
      <c r="D7" s="8">
        <f>IFERROR(VLOOKUP(A7,'BANCO DE DADOS'!$A$2:D4005,4,FALSE),"0")</f>
        <v>0.40649999999999997</v>
      </c>
      <c r="E7" s="1" t="str">
        <f>IFERROR(VLOOKUP(A7,'BANCO DE DADOS'!$1:$1048576,5,FALSE),"0")</f>
        <v>ALINHAVAR GOLA 56 CM</v>
      </c>
      <c r="F7" s="5">
        <f t="shared" si="0"/>
        <v>0.40649999999999997</v>
      </c>
    </row>
    <row r="8" spans="1:6" x14ac:dyDescent="0.25">
      <c r="A8" s="1" t="s">
        <v>330</v>
      </c>
      <c r="B8" s="1" t="str">
        <f>IFERROR(VLOOKUP(A8,'BANCO DE DADOS'!$1:$1048576,2,FALSE),"0")</f>
        <v>PREGAR GOLA 59 CM</v>
      </c>
      <c r="C8" s="16">
        <f>IFERROR(VLOOKUP(A8,'BANCO DE DADOS'!$A$2:C4006,3,FALSE),"0")</f>
        <v>0.70040000000000002</v>
      </c>
      <c r="D8" s="8">
        <f>IFERROR(VLOOKUP(A8,'BANCO DE DADOS'!$A$2:D4006,4,FALSE),"0")</f>
        <v>0.70040000000000002</v>
      </c>
      <c r="E8" s="1" t="str">
        <f>IFERROR(VLOOKUP(A8,'BANCO DE DADOS'!$1:$1048576,5,FALSE),"0")</f>
        <v>PREGAR GOLA 59 CM</v>
      </c>
      <c r="F8" s="5">
        <f t="shared" si="0"/>
        <v>0.70040000000000002</v>
      </c>
    </row>
    <row r="9" spans="1:6" x14ac:dyDescent="0.25">
      <c r="A9" s="1" t="s">
        <v>510</v>
      </c>
      <c r="B9" s="1" t="str">
        <f>IFERROR(VLOOKUP(A9,'BANCO DE DADOS'!$1:$1048576,2,FALSE),"0")</f>
        <v>GABARITAR COBRE GOLA -MANUAL</v>
      </c>
      <c r="C9" s="16">
        <f>IFERROR(VLOOKUP(A9,'BANCO DE DADOS'!$A$2:C4007,3,FALSE),"0")</f>
        <v>0.18440000000000001</v>
      </c>
      <c r="D9" s="8">
        <f>IFERROR(VLOOKUP(A9,'BANCO DE DADOS'!$A$2:D4007,4,FALSE),"0")</f>
        <v>0.18440000000000001</v>
      </c>
      <c r="E9" s="1" t="str">
        <f>IFERROR(VLOOKUP(A9,'BANCO DE DADOS'!$1:$1048576,5,FALSE),"0")</f>
        <v>GABARITAR COBRE GOLA -MANUAL</v>
      </c>
      <c r="F9" s="5">
        <f t="shared" si="0"/>
        <v>0.18440000000000001</v>
      </c>
    </row>
    <row r="10" spans="1:6" x14ac:dyDescent="0.25">
      <c r="A10" s="1" t="s">
        <v>513</v>
      </c>
      <c r="B10" s="1" t="str">
        <f>IFERROR(VLOOKUP(A10,'BANCO DE DADOS'!$1:$1048576,2,FALSE),"0")</f>
        <v>UNIR COBRE GOLA 22 CM</v>
      </c>
      <c r="C10" s="16">
        <f>IFERROR(VLOOKUP(A10,'BANCO DE DADOS'!$A$2:C4008,3,FALSE),"0")</f>
        <v>0.18290000000000001</v>
      </c>
      <c r="D10" s="8">
        <f>IFERROR(VLOOKUP(A10,'BANCO DE DADOS'!$A$2:D4008,4,FALSE),"0")</f>
        <v>0.18290000000000001</v>
      </c>
      <c r="E10" s="1" t="str">
        <f>IFERROR(VLOOKUP(A10,'BANCO DE DADOS'!$1:$1048576,5,FALSE),"0")</f>
        <v>UNIR COBRE GOLA 22 CM</v>
      </c>
      <c r="F10" s="5">
        <f t="shared" si="0"/>
        <v>0.18290000000000001</v>
      </c>
    </row>
    <row r="11" spans="1:6" x14ac:dyDescent="0.25">
      <c r="A11" s="1" t="s">
        <v>129</v>
      </c>
      <c r="B11" s="1" t="str">
        <f>IFERROR(VLOOKUP(A11,'BANCO DE DADOS'!$1:$1048576,2,FALSE),"0")</f>
        <v>FIXAR COBRE GOLA 22 CM</v>
      </c>
      <c r="C11" s="16">
        <f>IFERROR(VLOOKUP(A11,'BANCO DE DADOS'!$A$2:C4009,3,FALSE),"0")</f>
        <v>0.44080000000000003</v>
      </c>
      <c r="D11" s="8">
        <f>IFERROR(VLOOKUP(A11,'BANCO DE DADOS'!$A$2:D4009,4,FALSE),"0")</f>
        <v>0.44080000000000003</v>
      </c>
      <c r="E11" s="1" t="str">
        <f>IFERROR(VLOOKUP(A11,'BANCO DE DADOS'!$1:$1048576,5,FALSE),"0")</f>
        <v>FIXAR COBRE GOLA 22 CM</v>
      </c>
      <c r="F11" s="5">
        <f t="shared" si="0"/>
        <v>0.44080000000000003</v>
      </c>
    </row>
    <row r="12" spans="1:6" x14ac:dyDescent="0.25">
      <c r="A12" s="1" t="s">
        <v>423</v>
      </c>
      <c r="B12" s="1" t="str">
        <f>IFERROR(VLOOKUP(A12,'BANCO DE DADOS'!$1:$1048576,2,FALSE),"0")</f>
        <v>REBATER COBRE GOLA 22 CM</v>
      </c>
      <c r="C12" s="16">
        <f>IFERROR(VLOOKUP(A12,'BANCO DE DADOS'!$A$2:C4010,3,FALSE),"0")</f>
        <v>0.36330000000000001</v>
      </c>
      <c r="D12" s="8">
        <f>IFERROR(VLOOKUP(A12,'BANCO DE DADOS'!$A$2:D4010,4,FALSE),"0")</f>
        <v>0.36330000000000001</v>
      </c>
      <c r="E12" s="1" t="str">
        <f>IFERROR(VLOOKUP(A12,'BANCO DE DADOS'!$1:$1048576,5,FALSE),"0")</f>
        <v>REBATER COBRE GOLA 22 CM</v>
      </c>
      <c r="F12" s="5">
        <f t="shared" si="0"/>
        <v>0.36330000000000001</v>
      </c>
    </row>
    <row r="13" spans="1:6" x14ac:dyDescent="0.25">
      <c r="A13" s="1" t="s">
        <v>70</v>
      </c>
      <c r="B13" s="1" t="str">
        <f>IFERROR(VLOOKUP(A13,'BANCO DE DADOS'!$1:$1048576,2,FALSE),"0")</f>
        <v>BAINHA DA MANGA -44 CM *2</v>
      </c>
      <c r="C13" s="16">
        <f>IFERROR(VLOOKUP(A13,'BANCO DE DADOS'!$A$2:C4011,3,FALSE),"0")</f>
        <v>0.63970000000000005</v>
      </c>
      <c r="D13" s="8">
        <f>IFERROR(VLOOKUP(A13,'BANCO DE DADOS'!$A$2:D4011,4,FALSE),"0")</f>
        <v>0.63970000000000005</v>
      </c>
      <c r="E13" s="1" t="str">
        <f>IFERROR(VLOOKUP(A13,'BANCO DE DADOS'!$1:$1048576,5,FALSE),"0")</f>
        <v>BAINHA DA MANGA -44 CM *2</v>
      </c>
      <c r="F13" s="5">
        <f t="shared" si="0"/>
        <v>0.63970000000000005</v>
      </c>
    </row>
    <row r="14" spans="1:6" x14ac:dyDescent="0.25">
      <c r="A14" s="1" t="s">
        <v>56</v>
      </c>
      <c r="B14" s="1" t="str">
        <f>IFERROR(VLOOKUP(A14,'BANCO DE DADOS'!$1:$1048576,2,FALSE),"0")</f>
        <v>BAINHA DO CORPO 120 CM</v>
      </c>
      <c r="C14" s="16">
        <f>IFERROR(VLOOKUP(A14,'BANCO DE DADOS'!$A$2:C4012,3,FALSE),"0")</f>
        <v>0.55100000000000005</v>
      </c>
      <c r="D14" s="8">
        <f>IFERROR(VLOOKUP(A14,'BANCO DE DADOS'!$A$2:D4012,4,FALSE),"0")</f>
        <v>0.55100000000000005</v>
      </c>
      <c r="E14" s="1" t="str">
        <f>IFERROR(VLOOKUP(A14,'BANCO DE DADOS'!$1:$1048576,5,FALSE),"0")</f>
        <v>BAINHA DO CORPO 120 CM</v>
      </c>
      <c r="F14" s="5">
        <f t="shared" si="0"/>
        <v>0.55100000000000005</v>
      </c>
    </row>
    <row r="15" spans="1:6" x14ac:dyDescent="0.25">
      <c r="A15" s="1" t="s">
        <v>241</v>
      </c>
      <c r="B15" s="1" t="str">
        <f>IFERROR(VLOOKUP(A15,'BANCO DE DADOS'!$1:$1048576,2,FALSE),"0")</f>
        <v xml:space="preserve">GABARITAR ETIQUETA DECORATIVA - MANUAL </v>
      </c>
      <c r="C15" s="16">
        <f>IFERROR(VLOOKUP(A15,'BANCO DE DADOS'!$A$2:C4013,3,FALSE),"0")</f>
        <v>9.5500000000000002E-2</v>
      </c>
      <c r="D15" s="8">
        <f>IFERROR(VLOOKUP(A15,'BANCO DE DADOS'!$A$2:D4013,4,FALSE),"0")</f>
        <v>9.5500000000000002E-2</v>
      </c>
      <c r="E15" s="1" t="str">
        <f>IFERROR(VLOOKUP(A15,'BANCO DE DADOS'!$1:$1048576,5,FALSE),"0")</f>
        <v xml:space="preserve">GABARITAR ETIQUETA DECORATIVA - MANUAL </v>
      </c>
      <c r="F15" s="5">
        <f t="shared" si="0"/>
        <v>9.5500000000000002E-2</v>
      </c>
    </row>
    <row r="16" spans="1:6" x14ac:dyDescent="0.25">
      <c r="A16" s="1" t="s">
        <v>231</v>
      </c>
      <c r="B16" s="1" t="str">
        <f>IFERROR(VLOOKUP(A16,'BANCO DE DADOS'!$1:$1048576,2,FALSE),"0")</f>
        <v>PREGAR ETIQTEA BARRA 2 CM</v>
      </c>
      <c r="C16" s="16">
        <f>IFERROR(VLOOKUP(A16,'BANCO DE DADOS'!$A$2:C4014,3,FALSE),"0")</f>
        <v>0.27750000000000002</v>
      </c>
      <c r="D16" s="8">
        <f>IFERROR(VLOOKUP(A16,'BANCO DE DADOS'!$A$2:D4014,4,FALSE),"0")</f>
        <v>0.27750000000000002</v>
      </c>
      <c r="E16" s="1" t="str">
        <f>IFERROR(VLOOKUP(A16,'BANCO DE DADOS'!$1:$1048576,5,FALSE),"0")</f>
        <v>PREGAR ETIQTEA BARRA 2 CM</v>
      </c>
      <c r="F16" s="5">
        <f t="shared" si="0"/>
        <v>0.27750000000000002</v>
      </c>
    </row>
    <row r="17" spans="1:6" x14ac:dyDescent="0.25">
      <c r="A17" s="1" t="s">
        <v>489</v>
      </c>
      <c r="B17" s="1" t="str">
        <f>IFERROR(VLOOKUP(A17,'BANCO DE DADOS'!$1:$1048576,2,FALSE),"0")</f>
        <v>BATER TRAVET 3x</v>
      </c>
      <c r="C17" s="16">
        <f>IFERROR(VLOOKUP(A17,'BANCO DE DADOS'!$A$2:C4015,3,FALSE),"0")</f>
        <v>0.48170000000000002</v>
      </c>
      <c r="D17" s="8">
        <f>IFERROR(VLOOKUP(A17,'BANCO DE DADOS'!$A$2:D4015,4,FALSE),"0")</f>
        <v>0.48170000000000002</v>
      </c>
      <c r="E17" s="1" t="str">
        <f>IFERROR(VLOOKUP(A17,'BANCO DE DADOS'!$1:$1048576,5,FALSE),"0")</f>
        <v>BATER TRAVET 3x</v>
      </c>
      <c r="F17" s="5">
        <f t="shared" si="0"/>
        <v>0.48170000000000002</v>
      </c>
    </row>
    <row r="18" spans="1:6" x14ac:dyDescent="0.25">
      <c r="A18" s="1"/>
      <c r="B18" s="1"/>
      <c r="C18" s="4"/>
      <c r="D18" s="8"/>
      <c r="E18" s="1"/>
      <c r="F18" s="5"/>
    </row>
    <row r="19" spans="1:6" x14ac:dyDescent="0.25">
      <c r="A19" s="1"/>
      <c r="B19" s="1"/>
      <c r="C19" s="26">
        <f>SUM(C2:C18)</f>
        <v>6.3318000000000012</v>
      </c>
      <c r="D19" s="8">
        <f>SUM(D2:D18)</f>
        <v>6.3318000000000012</v>
      </c>
      <c r="E19" s="26"/>
      <c r="F19" s="5">
        <f>SUM(F2:F18)</f>
        <v>6.3318000000000012</v>
      </c>
    </row>
    <row r="20" spans="1:6" x14ac:dyDescent="0.25">
      <c r="D20" s="9"/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6808-0B76-4F83-8B32-B124EF0DB663}">
  <dimension ref="A1:F2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8.57031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23">
        <f>IFERROR(VLOOKUP(A3,'BANCO DE DADOS'!$A$2:C4001,3,FALSE),"0")</f>
        <v>0.36820000000000003</v>
      </c>
      <c r="D3" s="24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25">
        <f t="shared" ref="F3:F19" si="0">D3</f>
        <v>0.36820000000000003</v>
      </c>
    </row>
    <row r="4" spans="1:6" x14ac:dyDescent="0.25">
      <c r="A4" s="1" t="s">
        <v>589</v>
      </c>
      <c r="B4" s="1" t="str">
        <f>IFERROR(VLOOKUP(A4,'BANCO DE DADOS'!$1:$1048576,2,FALSE),"0")</f>
        <v>0</v>
      </c>
      <c r="C4" s="23" t="str">
        <f>IFERROR(VLOOKUP(A4,'BANCO DE DADOS'!$A$2:C4002,3,FALSE),"0")</f>
        <v>0</v>
      </c>
      <c r="D4" s="24" t="str">
        <f>IFERROR(VLOOKUP(A4,'BANCO DE DADOS'!$A$2:D4002,4,FALSE),"0")</f>
        <v>0</v>
      </c>
      <c r="E4" s="1" t="str">
        <f>IFERROR(VLOOKUP(A4,'BANCO DE DADOS'!$1:$1048576,5,FALSE),"0")</f>
        <v>0</v>
      </c>
      <c r="F4" s="25" t="str">
        <f t="shared" si="0"/>
        <v>0</v>
      </c>
    </row>
    <row r="5" spans="1:6" x14ac:dyDescent="0.25">
      <c r="A5" s="1" t="s">
        <v>341</v>
      </c>
      <c r="B5" s="1" t="str">
        <f>IFERROR(VLOOKUP(A5,'BANCO DE DADOS'!$1:$1048576,2,FALSE),"0")</f>
        <v>PREGAR MANGA ABERTA 58 CM</v>
      </c>
      <c r="C5" s="23">
        <f>IFERROR(VLOOKUP(A5,'BANCO DE DADOS'!$A$2:C4003,3,FALSE),"0")</f>
        <v>0.59619999999999995</v>
      </c>
      <c r="D5" s="24">
        <f>IFERROR(VLOOKUP(A5,'BANCO DE DADOS'!$A$2:D4003,4,FALSE),"0")</f>
        <v>0.59619999999999995</v>
      </c>
      <c r="E5" s="1" t="str">
        <f>IFERROR(VLOOKUP(A5,'BANCO DE DADOS'!$1:$1048576,5,FALSE),"0")</f>
        <v>PREGAR MANGA ABERTA 58 CM</v>
      </c>
      <c r="F5" s="25">
        <f t="shared" si="0"/>
        <v>0.59619999999999995</v>
      </c>
    </row>
    <row r="6" spans="1:6" x14ac:dyDescent="0.25">
      <c r="A6" s="1" t="s">
        <v>590</v>
      </c>
      <c r="B6" s="1" t="str">
        <f>IFERROR(VLOOKUP(A6,'BANCO DE DADOS'!$1:$1048576,2,FALSE),"0")</f>
        <v>0</v>
      </c>
      <c r="C6" s="23" t="str">
        <f>IFERROR(VLOOKUP(A6,'BANCO DE DADOS'!$A$2:C4004,3,FALSE),"0")</f>
        <v>0</v>
      </c>
      <c r="D6" s="24" t="str">
        <f>IFERROR(VLOOKUP(A6,'BANCO DE DADOS'!$A$2:D4004,4,FALSE),"0")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" t="s">
        <v>131</v>
      </c>
      <c r="B7" s="1" t="str">
        <f>IFERROR(VLOOKUP(A7,'BANCO DE DADOS'!$1:$1048576,2,FALSE),"0")</f>
        <v>FECHAR LATERAL + MANGA 61CM *2</v>
      </c>
      <c r="C7" s="23">
        <f>IFERROR(VLOOKUP(A7,'BANCO DE DADOS'!$A$2:C4005,3,FALSE),"0")</f>
        <v>0.72140000000000004</v>
      </c>
      <c r="D7" s="24">
        <f>IFERROR(VLOOKUP(A7,'BANCO DE DADOS'!$A$2:D4005,4,FALSE),"0")</f>
        <v>0.72140000000000004</v>
      </c>
      <c r="E7" s="1" t="str">
        <f>IFERROR(VLOOKUP(A7,'BANCO DE DADOS'!$1:$1048576,5,FALSE),"0")</f>
        <v>FECHAR LATERAL + MANGA 61CM *2</v>
      </c>
      <c r="F7" s="25">
        <f t="shared" si="0"/>
        <v>0.72140000000000004</v>
      </c>
    </row>
    <row r="8" spans="1:6" x14ac:dyDescent="0.25">
      <c r="A8" s="1" t="s">
        <v>169</v>
      </c>
      <c r="B8" s="1" t="str">
        <f>IFERROR(VLOOKUP(A8,'BANCO DE DADOS'!$1:$1048576,2,FALSE),"0")</f>
        <v>FECHAR GOLA 6 CM</v>
      </c>
      <c r="C8" s="23">
        <f>IFERROR(VLOOKUP(A8,'BANCO DE DADOS'!$A$2:C4006,3,FALSE),"0")</f>
        <v>0.1221</v>
      </c>
      <c r="D8" s="24">
        <f>IFERROR(VLOOKUP(A8,'BANCO DE DADOS'!$A$2:D4006,4,FALSE),"0")</f>
        <v>0.1221</v>
      </c>
      <c r="E8" s="1" t="str">
        <f>IFERROR(VLOOKUP(A8,'BANCO DE DADOS'!$1:$1048576,5,FALSE),"0")</f>
        <v>FECHAR GOLA 6 CM</v>
      </c>
      <c r="F8" s="25">
        <f t="shared" si="0"/>
        <v>0.1221</v>
      </c>
    </row>
    <row r="9" spans="1:6" x14ac:dyDescent="0.25">
      <c r="A9" s="1" t="s">
        <v>330</v>
      </c>
      <c r="B9" s="1" t="str">
        <f>IFERROR(VLOOKUP(A9,'BANCO DE DADOS'!$1:$1048576,2,FALSE),"0")</f>
        <v>PREGAR GOLA 59 CM</v>
      </c>
      <c r="C9" s="23">
        <f>IFERROR(VLOOKUP(A9,'BANCO DE DADOS'!$A$2:C4007,3,FALSE),"0")</f>
        <v>0.70040000000000002</v>
      </c>
      <c r="D9" s="24">
        <f>IFERROR(VLOOKUP(A9,'BANCO DE DADOS'!$A$2:D4007,4,FALSE),"0")</f>
        <v>0.70040000000000002</v>
      </c>
      <c r="E9" s="1" t="str">
        <f>IFERROR(VLOOKUP(A9,'BANCO DE DADOS'!$1:$1048576,5,FALSE),"0")</f>
        <v>PREGAR GOLA 59 CM</v>
      </c>
      <c r="F9" s="25">
        <f t="shared" si="0"/>
        <v>0.70040000000000002</v>
      </c>
    </row>
    <row r="10" spans="1:6" x14ac:dyDescent="0.25">
      <c r="A10" s="1" t="s">
        <v>443</v>
      </c>
      <c r="B10" s="1" t="str">
        <f>IFERROR(VLOOKUP(A10,'BANCO DE DADOS'!$1:$1048576,2,FALSE),"0")</f>
        <v>REBATER GOLA 40 CM 1L</v>
      </c>
      <c r="C10" s="23">
        <f>IFERROR(VLOOKUP(A10,'BANCO DE DADOS'!$A$2:C4008,3,FALSE),"0")</f>
        <v>0.50339999999999996</v>
      </c>
      <c r="D10" s="24">
        <f>IFERROR(VLOOKUP(A10,'BANCO DE DADOS'!$A$2:D4008,4,FALSE),"0")</f>
        <v>0.50339999999999996</v>
      </c>
      <c r="E10" s="1" t="str">
        <f>IFERROR(VLOOKUP(A10,'BANCO DE DADOS'!$1:$1048576,5,FALSE),"0")</f>
        <v>REBATER GOLA 40 CM 1L</v>
      </c>
      <c r="F10" s="25">
        <f t="shared" si="0"/>
        <v>0.50339999999999996</v>
      </c>
    </row>
    <row r="11" spans="1:6" x14ac:dyDescent="0.25">
      <c r="A11" s="1" t="s">
        <v>237</v>
      </c>
      <c r="B11" s="1" t="str">
        <f>IFERROR(VLOOKUP(A11,'BANCO DE DADOS'!$1:$1048576,2,FALSE),"0")</f>
        <v>GABARITAR ETIQUETA DO CENTRO DO DECOTE - MANUAL</v>
      </c>
      <c r="C11" s="23">
        <f>IFERROR(VLOOKUP(A11,'BANCO DE DADOS'!$A$2:C4009,3,FALSE),"0")</f>
        <v>0.126</v>
      </c>
      <c r="D11" s="24">
        <f>IFERROR(VLOOKUP(A11,'BANCO DE DADOS'!$A$2:D4009,4,FALSE),"0")</f>
        <v>0.126</v>
      </c>
      <c r="E11" s="1" t="str">
        <f>IFERROR(VLOOKUP(A11,'BANCO DE DADOS'!$1:$1048576,5,FALSE),"0")</f>
        <v>GABARITAR ETIQUETA DO CENTRO DO DECOTE - MANUAL</v>
      </c>
      <c r="F11" s="25">
        <f t="shared" si="0"/>
        <v>0.126</v>
      </c>
    </row>
    <row r="12" spans="1:6" x14ac:dyDescent="0.25">
      <c r="A12" s="1" t="s">
        <v>227</v>
      </c>
      <c r="B12" s="1" t="str">
        <f>IFERROR(VLOOKUP(A12,'BANCO DE DADOS'!$1:$1048576,2,FALSE),"0")</f>
        <v>FIXAR ETIQUETA NO DECOTE 1L 301</v>
      </c>
      <c r="C12" s="23">
        <f>IFERROR(VLOOKUP(A12,'BANCO DE DADOS'!$A$2:C4010,3,FALSE),"0")</f>
        <v>0.16489999999999999</v>
      </c>
      <c r="D12" s="24">
        <f>IFERROR(VLOOKUP(A12,'BANCO DE DADOS'!$A$2:D4010,4,FALSE),"0")</f>
        <v>0.16489999999999999</v>
      </c>
      <c r="E12" s="1" t="str">
        <f>IFERROR(VLOOKUP(A12,'BANCO DE DADOS'!$1:$1048576,5,FALSE),"0")</f>
        <v>FIXAR ETIQUETA NO DECOTE 1L 301</v>
      </c>
      <c r="F12" s="25">
        <f t="shared" si="0"/>
        <v>0.16489999999999999</v>
      </c>
    </row>
    <row r="13" spans="1:6" x14ac:dyDescent="0.25">
      <c r="A13" s="1" t="s">
        <v>510</v>
      </c>
      <c r="B13" s="1" t="str">
        <f>IFERROR(VLOOKUP(A13,'BANCO DE DADOS'!$1:$1048576,2,FALSE),"0")</f>
        <v>GABARITAR COBRE GOLA -MANUAL</v>
      </c>
      <c r="C13" s="23">
        <f>IFERROR(VLOOKUP(A13,'BANCO DE DADOS'!$A$2:C4011,3,FALSE),"0")</f>
        <v>0.18440000000000001</v>
      </c>
      <c r="D13" s="24">
        <f>IFERROR(VLOOKUP(A13,'BANCO DE DADOS'!$A$2:D4011,4,FALSE),"0")</f>
        <v>0.18440000000000001</v>
      </c>
      <c r="E13" s="1" t="str">
        <f>IFERROR(VLOOKUP(A13,'BANCO DE DADOS'!$1:$1048576,5,FALSE),"0")</f>
        <v>GABARITAR COBRE GOLA -MANUAL</v>
      </c>
      <c r="F13" s="25">
        <f t="shared" si="0"/>
        <v>0.18440000000000001</v>
      </c>
    </row>
    <row r="14" spans="1:6" x14ac:dyDescent="0.25">
      <c r="A14" s="1" t="s">
        <v>513</v>
      </c>
      <c r="B14" s="1" t="str">
        <f>IFERROR(VLOOKUP(A14,'BANCO DE DADOS'!$1:$1048576,2,FALSE),"0")</f>
        <v>UNIR COBRE GOLA 22 CM</v>
      </c>
      <c r="C14" s="23">
        <f>IFERROR(VLOOKUP(A14,'BANCO DE DADOS'!$A$2:C4012,3,FALSE),"0")</f>
        <v>0.18290000000000001</v>
      </c>
      <c r="D14" s="24">
        <f>IFERROR(VLOOKUP(A14,'BANCO DE DADOS'!$A$2:D4012,4,FALSE),"0")</f>
        <v>0.18290000000000001</v>
      </c>
      <c r="E14" s="1" t="str">
        <f>IFERROR(VLOOKUP(A14,'BANCO DE DADOS'!$1:$1048576,5,FALSE),"0")</f>
        <v>UNIR COBRE GOLA 22 CM</v>
      </c>
      <c r="F14" s="25">
        <f t="shared" si="0"/>
        <v>0.18290000000000001</v>
      </c>
    </row>
    <row r="15" spans="1:6" x14ac:dyDescent="0.25">
      <c r="A15" s="1" t="s">
        <v>129</v>
      </c>
      <c r="B15" s="1" t="str">
        <f>IFERROR(VLOOKUP(A15,'BANCO DE DADOS'!$1:$1048576,2,FALSE),"0")</f>
        <v>FIXAR COBRE GOLA 22 CM</v>
      </c>
      <c r="C15" s="23">
        <f>IFERROR(VLOOKUP(A15,'BANCO DE DADOS'!$A$2:C4013,3,FALSE),"0")</f>
        <v>0.44080000000000003</v>
      </c>
      <c r="D15" s="24">
        <f>IFERROR(VLOOKUP(A15,'BANCO DE DADOS'!$A$2:D4013,4,FALSE),"0")</f>
        <v>0.44080000000000003</v>
      </c>
      <c r="E15" s="1" t="str">
        <f>IFERROR(VLOOKUP(A15,'BANCO DE DADOS'!$1:$1048576,5,FALSE),"0")</f>
        <v>FIXAR COBRE GOLA 22 CM</v>
      </c>
      <c r="F15" s="25">
        <f t="shared" si="0"/>
        <v>0.44080000000000003</v>
      </c>
    </row>
    <row r="16" spans="1:6" x14ac:dyDescent="0.25">
      <c r="A16" s="1" t="s">
        <v>423</v>
      </c>
      <c r="B16" s="1" t="str">
        <f>IFERROR(VLOOKUP(A16,'BANCO DE DADOS'!$1:$1048576,2,FALSE),"0")</f>
        <v>REBATER COBRE GOLA 22 CM</v>
      </c>
      <c r="C16" s="23">
        <f>IFERROR(VLOOKUP(A16,'BANCO DE DADOS'!$A$2:C4014,3,FALSE),"0")</f>
        <v>0.36330000000000001</v>
      </c>
      <c r="D16" s="24">
        <f>IFERROR(VLOOKUP(A16,'BANCO DE DADOS'!$A$2:D4014,4,FALSE),"0")</f>
        <v>0.36330000000000001</v>
      </c>
      <c r="E16" s="1" t="str">
        <f>IFERROR(VLOOKUP(A16,'BANCO DE DADOS'!$1:$1048576,5,FALSE),"0")</f>
        <v>REBATER COBRE GOLA 22 CM</v>
      </c>
      <c r="F16" s="25">
        <f t="shared" si="0"/>
        <v>0.36330000000000001</v>
      </c>
    </row>
    <row r="17" spans="1:6" x14ac:dyDescent="0.25">
      <c r="A17" s="1" t="s">
        <v>70</v>
      </c>
      <c r="B17" s="1" t="str">
        <f>IFERROR(VLOOKUP(A17,'BANCO DE DADOS'!$1:$1048576,2,FALSE),"0")</f>
        <v>BAINHA DA MANGA -44 CM *2</v>
      </c>
      <c r="C17" s="23">
        <f>IFERROR(VLOOKUP(A17,'BANCO DE DADOS'!$A$2:C4015,3,FALSE),"0")</f>
        <v>0.63970000000000005</v>
      </c>
      <c r="D17" s="24">
        <f>IFERROR(VLOOKUP(A17,'BANCO DE DADOS'!$A$2:D4015,4,FALSE),"0")</f>
        <v>0.63970000000000005</v>
      </c>
      <c r="E17" s="1" t="str">
        <f>IFERROR(VLOOKUP(A17,'BANCO DE DADOS'!$1:$1048576,5,FALSE),"0")</f>
        <v>BAINHA DA MANGA -44 CM *2</v>
      </c>
      <c r="F17" s="25">
        <f t="shared" si="0"/>
        <v>0.63970000000000005</v>
      </c>
    </row>
    <row r="18" spans="1:6" x14ac:dyDescent="0.25">
      <c r="A18" s="1" t="s">
        <v>56</v>
      </c>
      <c r="B18" s="1" t="str">
        <f>IFERROR(VLOOKUP(A18,'BANCO DE DADOS'!$1:$1048576,2,FALSE),"0")</f>
        <v>BAINHA DO CORPO 120 CM</v>
      </c>
      <c r="C18" s="23">
        <f>IFERROR(VLOOKUP(A18,'BANCO DE DADOS'!$A$2:C4016,3,FALSE),"0")</f>
        <v>0.55100000000000005</v>
      </c>
      <c r="D18" s="24">
        <f>IFERROR(VLOOKUP(A18,'BANCO DE DADOS'!$A$2:D4016,4,FALSE),"0")</f>
        <v>0.55100000000000005</v>
      </c>
      <c r="E18" s="1" t="str">
        <f>IFERROR(VLOOKUP(A18,'BANCO DE DADOS'!$1:$1048576,5,FALSE),"0")</f>
        <v>BAINHA DO CORPO 120 CM</v>
      </c>
      <c r="F18" s="25">
        <f t="shared" si="0"/>
        <v>0.55100000000000005</v>
      </c>
    </row>
    <row r="19" spans="1:6" x14ac:dyDescent="0.25">
      <c r="A19" s="1" t="s">
        <v>489</v>
      </c>
      <c r="B19" s="1" t="str">
        <f>IFERROR(VLOOKUP(A19,'BANCO DE DADOS'!$1:$1048576,2,FALSE),"0")</f>
        <v>BATER TRAVET 3x</v>
      </c>
      <c r="C19" s="23">
        <f>IFERROR(VLOOKUP(A19,'BANCO DE DADOS'!$A$2:C4017,3,FALSE),"0")</f>
        <v>0.48170000000000002</v>
      </c>
      <c r="D19" s="24">
        <f>IFERROR(VLOOKUP(A19,'BANCO DE DADOS'!$A$2:D4017,4,FALSE),"0")</f>
        <v>0.48170000000000002</v>
      </c>
      <c r="E19" s="1" t="str">
        <f>IFERROR(VLOOKUP(A19,'BANCO DE DADOS'!$1:$1048576,5,FALSE),"0")</f>
        <v>BATER TRAVET 3x</v>
      </c>
      <c r="F19" s="25">
        <f t="shared" si="0"/>
        <v>0.48170000000000002</v>
      </c>
    </row>
    <row r="20" spans="1:6" x14ac:dyDescent="0.25">
      <c r="A20" s="1"/>
      <c r="B20" s="1"/>
      <c r="C20" s="4"/>
      <c r="D20" s="8"/>
      <c r="E20" s="1"/>
      <c r="F20" s="5"/>
    </row>
    <row r="21" spans="1:6" x14ac:dyDescent="0.25">
      <c r="A21" s="1"/>
      <c r="B21" s="1"/>
      <c r="C21" s="4"/>
      <c r="D21" s="8"/>
      <c r="E21" s="1"/>
      <c r="F21" s="5"/>
    </row>
    <row r="22" spans="1:6" x14ac:dyDescent="0.25">
      <c r="A22" s="1"/>
      <c r="B22" s="1"/>
      <c r="C22" s="26">
        <f>SUM(C2:C21)</f>
        <v>6.3466000000000005</v>
      </c>
      <c r="D22" s="8">
        <f>SUM(D2:D21)</f>
        <v>6.3466000000000005</v>
      </c>
      <c r="E22" s="1"/>
      <c r="F22" s="5">
        <f>SUM(F2:F21)</f>
        <v>6.3466000000000005</v>
      </c>
    </row>
    <row r="23" spans="1:6" x14ac:dyDescent="0.25">
      <c r="D23" s="9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2772-B3AC-483B-AEA6-D60E7D5EC5F8}">
  <dimension ref="A1:F18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2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DADOS'!$A$2:D4010,4,FALSE),"0")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489</v>
      </c>
      <c r="B14" s="1" t="str">
        <f>IFERROR(VLOOKUP(A14,'BANCO DE DADOS'!$1:$1048576,2,FALSE),"0")</f>
        <v>BATER TRAVET 3x</v>
      </c>
      <c r="C14" s="16">
        <f>IFERROR(VLOOKUP(A14,'BANCO DE DADOS'!$A$2:C4012,3,FALSE),"0")</f>
        <v>0.48170000000000002</v>
      </c>
      <c r="D14" s="8">
        <f>IFERROR(VLOOKUP(A14,'BANCO DE DADOS'!$A$2:D4012,4,FALSE),"0")</f>
        <v>0.48170000000000002</v>
      </c>
      <c r="E14" s="1" t="str">
        <f>IFERROR(VLOOKUP(A14,'BANCO DE DADOS'!$1:$1048576,5,FALSE),"0")</f>
        <v>BATER TRAVET 3x</v>
      </c>
      <c r="F14" s="5">
        <f t="shared" si="0"/>
        <v>0.48170000000000002</v>
      </c>
    </row>
    <row r="15" spans="1:6" x14ac:dyDescent="0.25">
      <c r="A15" s="1"/>
      <c r="B15" s="1"/>
      <c r="C15" s="4"/>
      <c r="D15" s="8"/>
      <c r="E15" s="1"/>
      <c r="F15" s="5"/>
    </row>
    <row r="16" spans="1:6" x14ac:dyDescent="0.25">
      <c r="A16" s="1"/>
      <c r="B16" s="1"/>
      <c r="C16" s="4"/>
      <c r="D16" s="8"/>
      <c r="E16" s="1"/>
      <c r="F16" s="5"/>
    </row>
    <row r="17" spans="1:6" x14ac:dyDescent="0.25">
      <c r="A17" s="1"/>
      <c r="B17" s="1"/>
      <c r="C17" s="26">
        <f>SUM(C2:C16)</f>
        <v>5.5523000000000007</v>
      </c>
      <c r="D17" s="8">
        <f>SUM(D2:D16)</f>
        <v>5.5523000000000007</v>
      </c>
      <c r="E17" s="1"/>
      <c r="F17" s="5">
        <f>SUM(F2:F16)</f>
        <v>5.5523000000000007</v>
      </c>
    </row>
    <row r="18" spans="1:6" x14ac:dyDescent="0.25">
      <c r="D18" s="9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D76F-6179-4DA3-8A3D-436B5C5DDBC0}">
  <dimension ref="A1:F2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.140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591</v>
      </c>
      <c r="B2" s="1" t="str">
        <f>IFERROR(VLOOKUP(A2,'BANCO DE DADOS'!$1:$1048576,2,FALSE),"0")</f>
        <v>0</v>
      </c>
      <c r="C2" s="23" t="str">
        <f>IFERROR(VLOOKUP(A2,'BANCO DE DADOS'!$A$2:C4000,3,FALSE),"0")</f>
        <v>0</v>
      </c>
      <c r="D2" s="24" t="str">
        <f>IFERROR(VLOOKUP(A2,'BANCO DE DADOS'!$A$2:D4000,4,FALSE),"0")</f>
        <v>0</v>
      </c>
      <c r="E2" s="1" t="str">
        <f>IFERROR(VLOOKUP(A2,'BANCO DE DADOS'!$1:$1048576,5,FALSE),"0")</f>
        <v>0</v>
      </c>
      <c r="F2" s="25" t="str">
        <f>D2</f>
        <v>0</v>
      </c>
    </row>
    <row r="3" spans="1:6" x14ac:dyDescent="0.25">
      <c r="A3" s="10" t="s">
        <v>30</v>
      </c>
      <c r="B3" s="1" t="str">
        <f>IFERROR(VLOOKUP(A3,'BANCO DE DADOS'!$1:$1048576,2,FALSE),"0")</f>
        <v>PREGAR MANGA RAGLAN FRENTE 38.5 CM</v>
      </c>
      <c r="C3" s="23">
        <f>IFERROR(VLOOKUP(A3,'BANCO DE DADOS'!$A$2:C4001,3,FALSE),"0")</f>
        <v>0.85629999999999995</v>
      </c>
      <c r="D3" s="24">
        <f>IFERROR(VLOOKUP(A3,'BANCO DE DADOS'!$A$2:D4001,4,FALSE),"0")</f>
        <v>0.85629999999999995</v>
      </c>
      <c r="E3" s="1" t="str">
        <f>IFERROR(VLOOKUP(A3,'BANCO DE DADOS'!$1:$1048576,5,FALSE),"0")</f>
        <v>PREGAR MANGA RAGLAN FRENTE 38.5 CM</v>
      </c>
      <c r="F3" s="25">
        <f t="shared" ref="F3:F16" si="0">D3</f>
        <v>0.85629999999999995</v>
      </c>
    </row>
    <row r="4" spans="1:6" x14ac:dyDescent="0.25">
      <c r="A4" s="1" t="s">
        <v>32</v>
      </c>
      <c r="B4" s="1" t="str">
        <f>IFERROR(VLOOKUP(A4,'BANCO DE DADOS'!$1:$1048576,2,FALSE),"0")</f>
        <v>PREGAR MANGA RAGLAN COSTAS 32 CM</v>
      </c>
      <c r="C4" s="23">
        <f>IFERROR(VLOOKUP(A4,'BANCO DE DADOS'!$A$2:C4002,3,FALSE),"0")</f>
        <v>0.77729999999999999</v>
      </c>
      <c r="D4" s="24">
        <f>IFERROR(VLOOKUP(A4,'BANCO DE DADOS'!$A$2:D4002,4,FALSE),"0")</f>
        <v>0.77729999999999999</v>
      </c>
      <c r="E4" s="1" t="str">
        <f>IFERROR(VLOOKUP(A4,'BANCO DE DADOS'!$1:$1048576,5,FALSE),"0")</f>
        <v>PREGAR MANGA RAGLAN COSTAS 32 CM</v>
      </c>
      <c r="F4" s="25">
        <f t="shared" si="0"/>
        <v>0.77729999999999999</v>
      </c>
    </row>
    <row r="5" spans="1:6" x14ac:dyDescent="0.25">
      <c r="A5" s="1" t="s">
        <v>592</v>
      </c>
      <c r="B5" s="1" t="str">
        <f>IFERROR(VLOOKUP(A5,'BANCO DE DADOS'!$1:$1048576,2,FALSE),"0")</f>
        <v>0</v>
      </c>
      <c r="C5" s="23" t="str">
        <f>IFERROR(VLOOKUP(A5,'BANCO DE DADOS'!$A$2:C4003,3,FALSE),"0")</f>
        <v>0</v>
      </c>
      <c r="D5" s="24" t="str">
        <f>IFERROR(VLOOKUP(A5,'BANCO DE DADOS'!$A$2:D4003,4,FALSE),"0")</f>
        <v>0</v>
      </c>
      <c r="E5" s="1" t="str">
        <f>IFERROR(VLOOKUP(A5,'BANCO DE DADOS'!$1:$1048576,5,FALSE),"0")</f>
        <v>0</v>
      </c>
      <c r="F5" s="25" t="str">
        <f t="shared" si="0"/>
        <v>0</v>
      </c>
    </row>
    <row r="6" spans="1:6" x14ac:dyDescent="0.25">
      <c r="A6" s="1" t="s">
        <v>251</v>
      </c>
      <c r="B6" s="1" t="str">
        <f>IFERROR(VLOOKUP(A6,'BANCO DE DADOS'!$1:$1048576,2,FALSE),"0")</f>
        <v>FECHAR GOLA -6 CM</v>
      </c>
      <c r="C6" s="23">
        <f>IFERROR(VLOOKUP(A6,'BANCO DE DADOS'!$A$2:C4004,3,FALSE),"0")</f>
        <v>0.14979999999999999</v>
      </c>
      <c r="D6" s="24">
        <f>IFERROR(VLOOKUP(A6,'BANCO DE DADOS'!$A$2:D4004,4,FALSE),"0")</f>
        <v>0.14979999999999999</v>
      </c>
      <c r="E6" s="1" t="str">
        <f>IFERROR(VLOOKUP(A6,'BANCO DE DADOS'!$1:$1048576,5,FALSE),"0")</f>
        <v>FECHAR GOLA -6 CM</v>
      </c>
      <c r="F6" s="25">
        <f t="shared" si="0"/>
        <v>0.14979999999999999</v>
      </c>
    </row>
    <row r="7" spans="1:6" x14ac:dyDescent="0.25">
      <c r="A7" s="1" t="s">
        <v>593</v>
      </c>
      <c r="B7" s="1" t="str">
        <f>IFERROR(VLOOKUP(A7,'BANCO DE DADOS'!$1:$1048576,2,FALSE),"0")</f>
        <v>0</v>
      </c>
      <c r="C7" s="23" t="str">
        <f>IFERROR(VLOOKUP(A7,'BANCO DE DADOS'!$A$2:C4005,3,FALSE),"0")</f>
        <v>0</v>
      </c>
      <c r="D7" s="24" t="str">
        <f>IFERROR(VLOOKUP(A7,'BANCO DE DADOS'!$A$2:D4005,4,FALSE),"0")</f>
        <v>0</v>
      </c>
      <c r="E7" s="1" t="str">
        <f>IFERROR(VLOOKUP(A7,'BANCO DE DADOS'!$1:$1048576,5,FALSE),"0")</f>
        <v>0</v>
      </c>
      <c r="F7" s="25" t="str">
        <f t="shared" si="0"/>
        <v>0</v>
      </c>
    </row>
    <row r="8" spans="1:6" x14ac:dyDescent="0.25">
      <c r="A8" s="1" t="s">
        <v>258</v>
      </c>
      <c r="B8" s="1" t="str">
        <f>IFERROR(VLOOKUP(A8,'BANCO DE DADOS'!$1:$1048576,2,FALSE),"0")</f>
        <v>PREGAR GOLA -59 CM</v>
      </c>
      <c r="C8" s="23">
        <f>IFERROR(VLOOKUP(A8,'BANCO DE DADOS'!$A$2:C4006,3,FALSE),"0")</f>
        <v>0.38840000000000002</v>
      </c>
      <c r="D8" s="24">
        <f>IFERROR(VLOOKUP(A8,'BANCO DE DADOS'!$A$2:D4006,4,FALSE),"0")</f>
        <v>0.38840000000000002</v>
      </c>
      <c r="E8" s="1" t="str">
        <f>IFERROR(VLOOKUP(A8,'BANCO DE DADOS'!$1:$1048576,5,FALSE),"0")</f>
        <v>PREGAR GOLA -59 CM</v>
      </c>
      <c r="F8" s="25">
        <f t="shared" si="0"/>
        <v>0.38840000000000002</v>
      </c>
    </row>
    <row r="9" spans="1:6" x14ac:dyDescent="0.25">
      <c r="A9" s="1" t="s">
        <v>262</v>
      </c>
      <c r="B9" s="1" t="str">
        <f>IFERROR(VLOOKUP(A9,'BANCO DE DADOS'!$1:$1048576,2,FALSE),"0")</f>
        <v>GABARITAR COBRE GOLA -MANUAL</v>
      </c>
      <c r="C9" s="23">
        <f>IFERROR(VLOOKUP(A9,'BANCO DE DADOS'!$A$2:C4007,3,FALSE),"0")</f>
        <v>0.1193</v>
      </c>
      <c r="D9" s="24">
        <f>IFERROR(VLOOKUP(A9,'BANCO DE DADOS'!$A$2:D4007,4,FALSE),"0")</f>
        <v>0.1193</v>
      </c>
      <c r="E9" s="1" t="str">
        <f>IFERROR(VLOOKUP(A9,'BANCO DE DADOS'!$1:$1048576,5,FALSE),"0")</f>
        <v>GABARITAR COBRE GOLA -MANUAL</v>
      </c>
      <c r="F9" s="25">
        <f t="shared" si="0"/>
        <v>0.1193</v>
      </c>
    </row>
    <row r="10" spans="1:6" x14ac:dyDescent="0.25">
      <c r="A10" s="1" t="s">
        <v>260</v>
      </c>
      <c r="B10" s="1" t="str">
        <f>IFERROR(VLOOKUP(A10,'BANCO DE DADOS'!$1:$1048576,2,FALSE),"0")</f>
        <v>UNIR COBRE GOLA - 22 cm</v>
      </c>
      <c r="C10" s="23">
        <f>IFERROR(VLOOKUP(A10,'BANCO DE DADOS'!$A$2:C4008,3,FALSE),"0")</f>
        <v>0.1201</v>
      </c>
      <c r="D10" s="24">
        <f>IFERROR(VLOOKUP(A10,'BANCO DE DADOS'!$A$2:D4008,4,FALSE),"0")</f>
        <v>0.1201</v>
      </c>
      <c r="E10" s="1" t="str">
        <f>IFERROR(VLOOKUP(A10,'BANCO DE DADOS'!$1:$1048576,5,FALSE),"0")</f>
        <v>UNIR COBRE GOLA - 22 cm</v>
      </c>
      <c r="F10" s="25">
        <f t="shared" si="0"/>
        <v>0.1201</v>
      </c>
    </row>
    <row r="11" spans="1:6" x14ac:dyDescent="0.25">
      <c r="A11" s="1" t="s">
        <v>256</v>
      </c>
      <c r="B11" s="1" t="str">
        <f>IFERROR(VLOOKUP(A11,'BANCO DE DADOS'!$1:$1048576,2,FALSE),"0")</f>
        <v>FIXAR COBRE GOLA- 22 CM</v>
      </c>
      <c r="C11" s="23">
        <f>IFERROR(VLOOKUP(A11,'BANCO DE DADOS'!$A$2:C4009,3,FALSE),"0")</f>
        <v>0.3624</v>
      </c>
      <c r="D11" s="24">
        <f>IFERROR(VLOOKUP(A11,'BANCO DE DADOS'!$A$2:D4009,4,FALSE),"0")</f>
        <v>0.3624</v>
      </c>
      <c r="E11" s="1" t="str">
        <f>IFERROR(VLOOKUP(A11,'BANCO DE DADOS'!$1:$1048576,5,FALSE),"0")</f>
        <v>FIXAR COBRE GOLA- 22 CM</v>
      </c>
      <c r="F11" s="25">
        <f t="shared" si="0"/>
        <v>0.3624</v>
      </c>
    </row>
    <row r="12" spans="1:6" x14ac:dyDescent="0.25">
      <c r="A12" s="1" t="s">
        <v>253</v>
      </c>
      <c r="B12" s="1" t="str">
        <f>IFERROR(VLOOKUP(A12,'BANCO DE DADOS'!$1:$1048576,2,FALSE),"0")</f>
        <v>REBATER COBRE GOLA -22 CM</v>
      </c>
      <c r="C12" s="23">
        <f>IFERROR(VLOOKUP(A12,'BANCO DE DADOS'!$A$2:C4010,3,FALSE),"0")</f>
        <v>0.30409999999999998</v>
      </c>
      <c r="D12" s="24">
        <f>IFERROR(VLOOKUP(A12,'BANCO DE DADOS'!$A$2:D4010,4,FALSE),"0")</f>
        <v>0.30409999999999998</v>
      </c>
      <c r="E12" s="1" t="str">
        <f>IFERROR(VLOOKUP(A12,'BANCO DE DADOS'!$1:$1048576,5,FALSE),"0")</f>
        <v>REBATER COBRE GOLA -22 CM</v>
      </c>
      <c r="F12" s="25">
        <f t="shared" si="0"/>
        <v>0.30409999999999998</v>
      </c>
    </row>
    <row r="13" spans="1:6" x14ac:dyDescent="0.25">
      <c r="A13" s="1" t="s">
        <v>594</v>
      </c>
      <c r="B13" s="1" t="str">
        <f>IFERROR(VLOOKUP(A13,'BANCO DE DADOS'!$1:$1048576,2,FALSE),"0")</f>
        <v>0</v>
      </c>
      <c r="C13" s="23" t="str">
        <f>IFERROR(VLOOKUP(A13,'BANCO DE DADOS'!$A$2:C4011,3,FALSE),"0")</f>
        <v>0</v>
      </c>
      <c r="D13" s="24" t="str">
        <f>IFERROR(VLOOKUP(A13,'BANCO DE DADOS'!$A$2:D4011,4,FALSE),"0")</f>
        <v>0</v>
      </c>
      <c r="E13" s="1" t="str">
        <f>IFERROR(VLOOKUP(A13,'BANCO DE DADOS'!$1:$1048576,5,FALSE),"0")</f>
        <v>0</v>
      </c>
      <c r="F13" s="25" t="str">
        <f t="shared" si="0"/>
        <v>0</v>
      </c>
    </row>
    <row r="14" spans="1:6" x14ac:dyDescent="0.25">
      <c r="A14" s="1" t="s">
        <v>595</v>
      </c>
      <c r="B14" s="1" t="str">
        <f>IFERROR(VLOOKUP(A14,'BANCO DE DADOS'!$1:$1048576,2,FALSE),"0")</f>
        <v>0</v>
      </c>
      <c r="C14" s="23" t="str">
        <f>IFERROR(VLOOKUP(A14,'BANCO DE DADOS'!$A$2:C4012,3,FALSE),"0")</f>
        <v>0</v>
      </c>
      <c r="D14" s="24" t="str">
        <f>IFERROR(VLOOKUP(A14,'BANCO DE DADOS'!$A$2:D4012,4,FALSE),"0")</f>
        <v>0</v>
      </c>
      <c r="E14" s="1" t="str">
        <f>IFERROR(VLOOKUP(A14,'BANCO DE DADOS'!$1:$1048576,5,FALSE),"0")</f>
        <v>0</v>
      </c>
      <c r="F14" s="25" t="str">
        <f t="shared" si="0"/>
        <v>0</v>
      </c>
    </row>
    <row r="15" spans="1:6" x14ac:dyDescent="0.25">
      <c r="A15" s="1" t="s">
        <v>401</v>
      </c>
      <c r="B15" s="1" t="str">
        <f>IFERROR(VLOOKUP(A15,'BANCO DE DADOS'!$1:$1048576,2,FALSE),"0")</f>
        <v>BAINHA DO CORPO COM ADCIONAL COSTA- 123 CM</v>
      </c>
      <c r="C15" s="23" t="str">
        <f>IFERROR(VLOOKUP(A15,'BANCO DE DADOS'!$A$2:C4013,3,FALSE),"0")</f>
        <v>0,6952</v>
      </c>
      <c r="D15" s="24">
        <f>IFERROR(VLOOKUP(A15,'BANCO DE DADOS'!$A$2:D4013,4,FALSE),"0")</f>
        <v>0.69979999999999998</v>
      </c>
      <c r="E15" s="1" t="str">
        <f>IFERROR(VLOOKUP(A15,'BANCO DE DADOS'!$1:$1048576,5,FALSE),"0")</f>
        <v>BAINHA DO CORPO COM ADCIONAL COSTA- 123 CM</v>
      </c>
      <c r="F15" s="25">
        <f t="shared" si="0"/>
        <v>0.69979999999999998</v>
      </c>
    </row>
    <row r="16" spans="1:6" x14ac:dyDescent="0.25">
      <c r="A16" s="1" t="s">
        <v>396</v>
      </c>
      <c r="B16" s="1" t="str">
        <f>IFERROR(VLOOKUP(A16,'BANCO DE DADOS'!$1:$1048576,2,FALSE),"0")</f>
        <v>BATER TRAVET 3x</v>
      </c>
      <c r="C16" s="23">
        <f>IFERROR(VLOOKUP(A16,'BANCO DE DADOS'!$A$2:C4014,3,FALSE),"0")</f>
        <v>0.37630000000000002</v>
      </c>
      <c r="D16" s="24">
        <f>IFERROR(VLOOKUP(A16,'BANCO DE DADOS'!$A$2:D4014,4,FALSE),"0")</f>
        <v>0.37630000000000002</v>
      </c>
      <c r="E16" s="1" t="str">
        <f>IFERROR(VLOOKUP(A16,'BANCO DE DADOS'!$1:$1048576,5,FALSE),"0")</f>
        <v>BATER TRAVET 3x</v>
      </c>
      <c r="F16" s="25">
        <f t="shared" si="0"/>
        <v>0.37630000000000002</v>
      </c>
    </row>
    <row r="17" spans="1:6" x14ac:dyDescent="0.25">
      <c r="A17" s="1"/>
      <c r="B17" s="1"/>
      <c r="C17" s="23"/>
      <c r="D17" s="24"/>
      <c r="E17" s="1"/>
      <c r="F17" s="25"/>
    </row>
    <row r="18" spans="1:6" x14ac:dyDescent="0.25">
      <c r="A18" s="1"/>
      <c r="B18" s="1"/>
      <c r="C18" s="23"/>
      <c r="D18" s="24"/>
      <c r="E18" s="1"/>
      <c r="F18" s="25"/>
    </row>
    <row r="19" spans="1:6" x14ac:dyDescent="0.25">
      <c r="A19" s="1"/>
      <c r="B19" s="1"/>
      <c r="C19" s="23"/>
      <c r="D19" s="24"/>
      <c r="E19" s="1"/>
      <c r="F19" s="25"/>
    </row>
    <row r="20" spans="1:6" x14ac:dyDescent="0.25">
      <c r="A20" s="1"/>
      <c r="B20" s="1"/>
      <c r="C20" s="4"/>
      <c r="D20" s="8"/>
      <c r="E20" s="1"/>
      <c r="F20" s="5"/>
    </row>
    <row r="21" spans="1:6" x14ac:dyDescent="0.25">
      <c r="A21" s="1"/>
      <c r="B21" s="1"/>
      <c r="C21" s="4"/>
      <c r="D21" s="8"/>
      <c r="E21" s="1"/>
      <c r="F21" s="5"/>
    </row>
    <row r="22" spans="1:6" x14ac:dyDescent="0.25">
      <c r="A22" s="1"/>
      <c r="B22" s="1"/>
      <c r="C22" s="4">
        <f>SUM(C2:C21)</f>
        <v>3.4539999999999997</v>
      </c>
      <c r="D22" s="8">
        <f>SUM(D2:D21)</f>
        <v>4.1537999999999995</v>
      </c>
      <c r="E22" s="1"/>
      <c r="F22" s="5"/>
    </row>
    <row r="23" spans="1:6" x14ac:dyDescent="0.25">
      <c r="D23" s="9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CA9C-902A-45E4-BFD1-6884756DF37C}">
  <dimension ref="A1:F26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7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380</v>
      </c>
      <c r="B3" s="1" t="str">
        <f>IFERROR(VLOOKUP(A3,'BANCO DE DADOS'!$1:$1048576,2,FALSE),"0")</f>
        <v>PASSAR GALÃO 3 LISTRAS NO RECORTE DO OMBRO 90 CM</v>
      </c>
      <c r="C3" s="16">
        <f>IFERROR(VLOOKUP(A3,'BANCO DE DADOS'!$A$2:C4001,3,FALSE),"0")</f>
        <v>0.61939999999999995</v>
      </c>
      <c r="D3" s="8">
        <f>IFERROR(VLOOKUP(A3,'BANCO DE DADOS'!$A$2:D4001,4,FALSE),"0")</f>
        <v>0.61939999999999995</v>
      </c>
      <c r="E3" s="1" t="str">
        <f>IFERROR(VLOOKUP(A3,'BANCO DE DADOS'!$1:$1048576,5,FALSE),"0")</f>
        <v>PASSAR GALÃO 3 LISTRAS NO RECORTE DO OMBRO 90 CM</v>
      </c>
      <c r="F3" s="5">
        <f t="shared" ref="F3:F16" si="0">D3</f>
        <v>0.61939999999999995</v>
      </c>
    </row>
    <row r="4" spans="1:6" x14ac:dyDescent="0.25">
      <c r="A4" s="1" t="s">
        <v>118</v>
      </c>
      <c r="B4" s="1" t="str">
        <f>IFERROR(VLOOKUP(A4,'BANCO DE DADOS'!$1:$1048576,2,FALSE),"0")</f>
        <v xml:space="preserve">Destacar Galão </v>
      </c>
      <c r="C4" s="16">
        <f>IFERROR(VLOOKUP(A4,'BANCO DE DADOS'!$A$2:C4002,3,FALSE),"0")</f>
        <v>0.16039999999999999</v>
      </c>
      <c r="D4" s="8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5">
        <f t="shared" si="0"/>
        <v>0.16039999999999999</v>
      </c>
    </row>
    <row r="5" spans="1:6" x14ac:dyDescent="0.25">
      <c r="A5" s="1" t="s">
        <v>517</v>
      </c>
      <c r="B5" s="1" t="str">
        <f>IFERROR(VLOOKUP(A5,'BANCO DE DADOS'!$1:$1048576,2,FALSE),"0")</f>
        <v xml:space="preserve">FECHAR RECORTE COSTAS SUPERIOR 60CM </v>
      </c>
      <c r="C5" s="16">
        <f>IFERROR(VLOOKUP(A5,'BANCO DE DADOS'!$A$2:C4003,3,FALSE),"0")</f>
        <v>0.31790000000000002</v>
      </c>
      <c r="D5" s="8">
        <f>IFERROR(VLOOKUP(A5,'BANCO DE DADOS'!$A$2:D4003,4,FALSE),"0")</f>
        <v>0.31790000000000002</v>
      </c>
      <c r="E5" s="1" t="str">
        <f>IFERROR(VLOOKUP(A5,'BANCO DE DADOS'!$1:$1048576,5,FALSE),"0")</f>
        <v xml:space="preserve">FECHAR RECORTE COSTAS SUPERIOR 60CM </v>
      </c>
      <c r="F5" s="5">
        <f t="shared" si="0"/>
        <v>0.31790000000000002</v>
      </c>
    </row>
    <row r="6" spans="1:6" x14ac:dyDescent="0.25">
      <c r="A6" s="1" t="s">
        <v>181</v>
      </c>
      <c r="B6" s="1" t="str">
        <f>IFERROR(VLOOKUP(A6,'BANCO DE DADOS'!$1:$1048576,2,FALSE),"0")</f>
        <v xml:space="preserve">FECHAR RECORTE FRENTE SUPERIOR 60CM </v>
      </c>
      <c r="C6" s="16">
        <f>IFERROR(VLOOKUP(A6,'BANCO DE DADOS'!$A$2:C4004,3,FALSE),"0")</f>
        <v>0.4587</v>
      </c>
      <c r="D6" s="8">
        <f>IFERROR(VLOOKUP(A6,'BANCO DE DADOS'!$A$2:D4004,4,FALSE),"0")</f>
        <v>0.4587</v>
      </c>
      <c r="E6" s="1" t="str">
        <f>IFERROR(VLOOKUP(A6,'BANCO DE DADOS'!$1:$1048576,5,FALSE),"0")</f>
        <v xml:space="preserve">FECHAR RECORTE FRENTE SUPERIOR 60CM </v>
      </c>
      <c r="F6" s="5">
        <f t="shared" si="0"/>
        <v>0.4587</v>
      </c>
    </row>
    <row r="7" spans="1:6" x14ac:dyDescent="0.25">
      <c r="A7" s="1" t="s">
        <v>209</v>
      </c>
      <c r="B7" s="1" t="str">
        <f>IFERROR(VLOOKUP(A7,'BANCO DE DADOS'!$1:$1048576,2,FALSE),"0")</f>
        <v xml:space="preserve">FECHAR RECORTE FRENTE INFERIOR 60CM </v>
      </c>
      <c r="C7" s="16">
        <f>IFERROR(VLOOKUP(A7,'BANCO DE DADOS'!$A$2:C4005,3,FALSE),"0")</f>
        <v>0.4587</v>
      </c>
      <c r="D7" s="8">
        <f>IFERROR(VLOOKUP(A7,'BANCO DE DADOS'!$A$2:D4005,4,FALSE),"0")</f>
        <v>0.4587</v>
      </c>
      <c r="E7" s="1" t="str">
        <f>IFERROR(VLOOKUP(A7,'BANCO DE DADOS'!$1:$1048576,5,FALSE),"0")</f>
        <v xml:space="preserve">FECHAR RECORTE FRENTE INFERIOR 60CM </v>
      </c>
      <c r="F7" s="5">
        <f t="shared" si="0"/>
        <v>0.4587</v>
      </c>
    </row>
    <row r="8" spans="1:6" x14ac:dyDescent="0.25">
      <c r="A8" s="1" t="s">
        <v>372</v>
      </c>
      <c r="B8" s="1" t="str">
        <f>IFERROR(VLOOKUP(A8,'BANCO DE DADOS'!$1:$1048576,2,FALSE),"0")</f>
        <v xml:space="preserve">PREGAR MANGA FRENTE 50CM </v>
      </c>
      <c r="C8" s="16">
        <f>IFERROR(VLOOKUP(A8,'BANCO DE DADOS'!$A$2:C4006,3,FALSE),"0")</f>
        <v>0.61770000000000003</v>
      </c>
      <c r="D8" s="8">
        <f>IFERROR(VLOOKUP(A8,'BANCO DE DADOS'!$A$2:D4006,4,FALSE),"0")</f>
        <v>0.61770000000000003</v>
      </c>
      <c r="E8" s="1" t="str">
        <f>IFERROR(VLOOKUP(A8,'BANCO DE DADOS'!$1:$1048576,5,FALSE),"0")</f>
        <v xml:space="preserve">PREGAR MANGA FRENTE 50CM </v>
      </c>
      <c r="F8" s="5">
        <f t="shared" si="0"/>
        <v>0.61770000000000003</v>
      </c>
    </row>
    <row r="9" spans="1:6" x14ac:dyDescent="0.25">
      <c r="A9" s="1" t="s">
        <v>360</v>
      </c>
      <c r="B9" s="1" t="str">
        <f>IFERROR(VLOOKUP(A9,'BANCO DE DADOS'!$1:$1048576,2,FALSE),"0")</f>
        <v xml:space="preserve">PREGAR MANGA COSTAS 60CM </v>
      </c>
      <c r="C9" s="16">
        <f>IFERROR(VLOOKUP(A9,'BANCO DE DADOS'!$A$2:C4007,3,FALSE),"0")</f>
        <v>0.64219999999999999</v>
      </c>
      <c r="D9" s="8">
        <f>IFERROR(VLOOKUP(A9,'BANCO DE DADOS'!$A$2:D4007,4,FALSE),"0")</f>
        <v>0.64219999999999999</v>
      </c>
      <c r="E9" s="1" t="str">
        <f>IFERROR(VLOOKUP(A9,'BANCO DE DADOS'!$1:$1048576,5,FALSE),"0")</f>
        <v xml:space="preserve">PREGAR MANGA COSTAS 60CM </v>
      </c>
      <c r="F9" s="5">
        <f t="shared" si="0"/>
        <v>0.64219999999999999</v>
      </c>
    </row>
    <row r="10" spans="1:6" x14ac:dyDescent="0.25">
      <c r="A10" s="1" t="s">
        <v>203</v>
      </c>
      <c r="B10" s="1" t="str">
        <f>IFERROR(VLOOKUP(A10,'BANCO DE DADOS'!$1:$1048576,2,FALSE),"0")</f>
        <v>FECHAR RECORTE OMBRO FRENTE 90CM</v>
      </c>
      <c r="C10" s="16">
        <f>IFERROR(VLOOKUP(A10,'BANCO DE DADOS'!$A$2:C4008,3,FALSE),"0")</f>
        <v>0.76770000000000005</v>
      </c>
      <c r="D10" s="8">
        <f>IFERROR(VLOOKUP(A10,'BANCO DE DADOS'!$A$2:D4008,4,FALSE),"0")</f>
        <v>0.76770000000000005</v>
      </c>
      <c r="E10" s="1" t="str">
        <f>IFERROR(VLOOKUP(A10,'BANCO DE DADOS'!$1:$1048576,5,FALSE),"0")</f>
        <v>FECHAR RECORTE OMBRO FRENTE 90CM</v>
      </c>
      <c r="F10" s="5">
        <f t="shared" si="0"/>
        <v>0.76770000000000005</v>
      </c>
    </row>
    <row r="11" spans="1:6" x14ac:dyDescent="0.25">
      <c r="A11" s="1" t="s">
        <v>215</v>
      </c>
      <c r="B11" s="1" t="str">
        <f>IFERROR(VLOOKUP(A11,'BANCO DE DADOS'!$1:$1048576,2,FALSE),"0")</f>
        <v>FECHAR RECORTE OMBRO COSTAS 90CM</v>
      </c>
      <c r="C11" s="16">
        <f>IFERROR(VLOOKUP(A11,'BANCO DE DADOS'!$A$2:C4009,3,FALSE),"0")</f>
        <v>0.76770000000000005</v>
      </c>
      <c r="D11" s="8">
        <f>IFERROR(VLOOKUP(A11,'BANCO DE DADOS'!$A$2:D4009,4,FALSE),"0")</f>
        <v>0.76770000000000005</v>
      </c>
      <c r="E11" s="1" t="str">
        <f>IFERROR(VLOOKUP(A11,'BANCO DE DADOS'!$1:$1048576,5,FALSE),"0")</f>
        <v>FECHAR RECORTE OMBRO COSTAS 90CM</v>
      </c>
      <c r="F11" s="5">
        <f t="shared" si="0"/>
        <v>0.76770000000000005</v>
      </c>
    </row>
    <row r="12" spans="1:6" x14ac:dyDescent="0.25">
      <c r="A12" s="1" t="s">
        <v>131</v>
      </c>
      <c r="B12" s="1" t="str">
        <f>IFERROR(VLOOKUP(A12,'BANCO DE DADOS'!$1:$1048576,2,FALSE),"0")</f>
        <v>FECHAR LATERAL + MANGA 61CM *2</v>
      </c>
      <c r="C12" s="16">
        <f>IFERROR(VLOOKUP(A12,'BANCO DE DADOS'!$A$2:C4010,3,FALSE),"0")</f>
        <v>0.72140000000000004</v>
      </c>
      <c r="D12" s="8">
        <f>IFERROR(VLOOKUP(A12,'BANCO DE DADOS'!$A$2:D4010,4,FALSE),"0")</f>
        <v>0.72140000000000004</v>
      </c>
      <c r="E12" s="1" t="str">
        <f>IFERROR(VLOOKUP(A12,'BANCO DE DADOS'!$1:$1048576,5,FALSE),"0")</f>
        <v>FECHAR LATERAL + MANGA 61CM *2</v>
      </c>
      <c r="F12" s="5">
        <f t="shared" si="0"/>
        <v>0.72140000000000004</v>
      </c>
    </row>
    <row r="13" spans="1:6" x14ac:dyDescent="0.25">
      <c r="A13" s="1" t="s">
        <v>169</v>
      </c>
      <c r="B13" s="1" t="str">
        <f>IFERROR(VLOOKUP(A13,'BANCO DE DADOS'!$1:$1048576,2,FALSE),"0")</f>
        <v>FECHAR GOLA 6 CM</v>
      </c>
      <c r="C13" s="16">
        <f>IFERROR(VLOOKUP(A13,'BANCO DE DADOS'!$A$2:C4011,3,FALSE),"0")</f>
        <v>0.1221</v>
      </c>
      <c r="D13" s="8">
        <f>IFERROR(VLOOKUP(A13,'BANCO DE DADOS'!$A$2:D4011,4,FALSE),"0")</f>
        <v>0.1221</v>
      </c>
      <c r="E13" s="1" t="str">
        <f>IFERROR(VLOOKUP(A13,'BANCO DE DADOS'!$1:$1048576,5,FALSE),"0")</f>
        <v>FECHAR GOLA 6 CM</v>
      </c>
      <c r="F13" s="5">
        <f t="shared" si="0"/>
        <v>0.1221</v>
      </c>
    </row>
    <row r="14" spans="1:6" x14ac:dyDescent="0.25">
      <c r="A14" s="1" t="s">
        <v>6</v>
      </c>
      <c r="B14" s="1" t="str">
        <f>IFERROR(VLOOKUP(A14,'BANCO DE DADOS'!$1:$1048576,2,FALSE),"0")</f>
        <v>ALINHAVAR GOLA 56 CM</v>
      </c>
      <c r="C14" s="16">
        <f>IFERROR(VLOOKUP(A14,'BANCO DE DADOS'!$A$2:C4012,3,FALSE),"0")</f>
        <v>0.40649999999999997</v>
      </c>
      <c r="D14" s="8">
        <f>IFERROR(VLOOKUP(A14,'BANCO DE DADOS'!$A$2:D4012,4,FALSE),"0")</f>
        <v>0.40649999999999997</v>
      </c>
      <c r="E14" s="1" t="str">
        <f>IFERROR(VLOOKUP(A14,'BANCO DE DADOS'!$1:$1048576,5,FALSE),"0")</f>
        <v>ALINHAVAR GOLA 56 CM</v>
      </c>
      <c r="F14" s="5">
        <f t="shared" si="0"/>
        <v>0.40649999999999997</v>
      </c>
    </row>
    <row r="15" spans="1:6" x14ac:dyDescent="0.25">
      <c r="A15" s="1" t="s">
        <v>330</v>
      </c>
      <c r="B15" s="1" t="str">
        <f>IFERROR(VLOOKUP(A15,'BANCO DE DADOS'!$1:$1048576,2,FALSE),"0")</f>
        <v>PREGAR GOLA 59 CM</v>
      </c>
      <c r="C15" s="16">
        <f>IFERROR(VLOOKUP(A15,'BANCO DE DADOS'!$A$2:C4013,3,FALSE),"0")</f>
        <v>0.70040000000000002</v>
      </c>
      <c r="D15" s="8">
        <f>IFERROR(VLOOKUP(A15,'BANCO DE DADOS'!$A$2:D4013,4,FALSE),"0")</f>
        <v>0.70040000000000002</v>
      </c>
      <c r="E15" s="1" t="str">
        <f>IFERROR(VLOOKUP(A15,'BANCO DE DADOS'!$1:$1048576,5,FALSE),"0")</f>
        <v>PREGAR GOLA 59 CM</v>
      </c>
      <c r="F15" s="5">
        <f t="shared" si="0"/>
        <v>0.70040000000000002</v>
      </c>
    </row>
    <row r="16" spans="1:6" x14ac:dyDescent="0.25">
      <c r="A16" s="1" t="s">
        <v>510</v>
      </c>
      <c r="B16" s="1" t="str">
        <f>IFERROR(VLOOKUP(A16,'BANCO DE DADOS'!$1:$1048576,2,FALSE),"0")</f>
        <v>GABARITAR COBRE GOLA -MANUAL</v>
      </c>
      <c r="C16" s="16">
        <f>IFERROR(VLOOKUP(A16,'BANCO DE DADOS'!$A$2:C4014,3,FALSE),"0")</f>
        <v>0.18440000000000001</v>
      </c>
      <c r="D16" s="8">
        <f>IFERROR(VLOOKUP(A16,'BANCO DE DADOS'!$A$2:D4014,4,FALSE),"0")</f>
        <v>0.18440000000000001</v>
      </c>
      <c r="E16" s="1" t="str">
        <f>IFERROR(VLOOKUP(A16,'BANCO DE DADOS'!$1:$1048576,5,FALSE),"0")</f>
        <v>GABARITAR COBRE GOLA -MANUAL</v>
      </c>
      <c r="F16" s="5">
        <f t="shared" si="0"/>
        <v>0.18440000000000001</v>
      </c>
    </row>
    <row r="17" spans="1:6" x14ac:dyDescent="0.25">
      <c r="A17" s="1" t="s">
        <v>513</v>
      </c>
      <c r="B17" s="1" t="str">
        <f>IFERROR(VLOOKUP(A17,'BANCO DE DADOS'!$1:$1048576,2,FALSE),"0")</f>
        <v>UNIR COBRE GOLA 22 CM</v>
      </c>
      <c r="C17" s="16">
        <f>IFERROR(VLOOKUP(A17,'BANCO DE DADOS'!$A$2:C4015,3,FALSE),"0")</f>
        <v>0.18290000000000001</v>
      </c>
      <c r="D17" s="8">
        <f>IFERROR(VLOOKUP(A17,'BANCO DE DADOS'!$A$2:D4015,4,FALSE),"0")</f>
        <v>0.18290000000000001</v>
      </c>
      <c r="E17" s="1" t="str">
        <f>IFERROR(VLOOKUP(A17,'BANCO DE DADOS'!$1:$1048576,5,FALSE),"0")</f>
        <v>UNIR COBRE GOLA 22 CM</v>
      </c>
      <c r="F17" s="5">
        <f t="shared" ref="F17:F22" si="1">D17</f>
        <v>0.18290000000000001</v>
      </c>
    </row>
    <row r="18" spans="1:6" x14ac:dyDescent="0.25">
      <c r="A18" s="1" t="s">
        <v>129</v>
      </c>
      <c r="B18" s="1" t="str">
        <f>IFERROR(VLOOKUP(A18,'BANCO DE DADOS'!$1:$1048576,2,FALSE),"0")</f>
        <v>FIXAR COBRE GOLA 22 CM</v>
      </c>
      <c r="C18" s="16">
        <f>IFERROR(VLOOKUP(A18,'BANCO DE DADOS'!$A$2:C4016,3,FALSE),"0")</f>
        <v>0.44080000000000003</v>
      </c>
      <c r="D18" s="8">
        <f>IFERROR(VLOOKUP(A18,'BANCO DE DADOS'!$A$2:D4016,4,FALSE),"0")</f>
        <v>0.44080000000000003</v>
      </c>
      <c r="E18" s="1" t="str">
        <f>IFERROR(VLOOKUP(A18,'BANCO DE DADOS'!$1:$1048576,5,FALSE),"0")</f>
        <v>FIXAR COBRE GOLA 22 CM</v>
      </c>
      <c r="F18" s="5">
        <f t="shared" si="1"/>
        <v>0.44080000000000003</v>
      </c>
    </row>
    <row r="19" spans="1:6" x14ac:dyDescent="0.25">
      <c r="A19" s="1" t="s">
        <v>423</v>
      </c>
      <c r="B19" s="1" t="str">
        <f>IFERROR(VLOOKUP(A19,'BANCO DE DADOS'!$1:$1048576,2,FALSE),"0")</f>
        <v>REBATER COBRE GOLA 22 CM</v>
      </c>
      <c r="C19" s="16">
        <f>IFERROR(VLOOKUP(A19,'BANCO DE DADOS'!$A$2:C4017,3,FALSE),"0")</f>
        <v>0.36330000000000001</v>
      </c>
      <c r="D19" s="8">
        <f>IFERROR(VLOOKUP(A19,'BANCO DE DADOS'!$A$2:D4017,4,FALSE),"0")</f>
        <v>0.36330000000000001</v>
      </c>
      <c r="E19" s="1" t="str">
        <f>IFERROR(VLOOKUP(A19,'BANCO DE DADOS'!$1:$1048576,5,FALSE),"0")</f>
        <v>REBATER COBRE GOLA 22 CM</v>
      </c>
      <c r="F19" s="5">
        <f t="shared" si="1"/>
        <v>0.36330000000000001</v>
      </c>
    </row>
    <row r="20" spans="1:6" x14ac:dyDescent="0.25">
      <c r="A20" s="1" t="s">
        <v>70</v>
      </c>
      <c r="B20" s="1" t="str">
        <f>IFERROR(VLOOKUP(A20,'BANCO DE DADOS'!$1:$1048576,2,FALSE),"0")</f>
        <v>BAINHA DA MANGA -44 CM *2</v>
      </c>
      <c r="C20" s="16">
        <f>IFERROR(VLOOKUP(A20,'BANCO DE DADOS'!$A$2:C4018,3,FALSE),"0")</f>
        <v>0.63970000000000005</v>
      </c>
      <c r="D20" s="8">
        <f>IFERROR(VLOOKUP(A20,'BANCO DE DADOS'!$A$2:D4018,4,FALSE),"0")</f>
        <v>0.63970000000000005</v>
      </c>
      <c r="E20" s="1" t="str">
        <f>IFERROR(VLOOKUP(A20,'BANCO DE DADOS'!$1:$1048576,5,FALSE),"0")</f>
        <v>BAINHA DA MANGA -44 CM *2</v>
      </c>
      <c r="F20" s="5">
        <f t="shared" si="1"/>
        <v>0.63970000000000005</v>
      </c>
    </row>
    <row r="21" spans="1:6" x14ac:dyDescent="0.25">
      <c r="A21" s="1" t="s">
        <v>56</v>
      </c>
      <c r="B21" s="1" t="str">
        <f>IFERROR(VLOOKUP(A21,'BANCO DE DADOS'!$1:$1048576,2,FALSE),"0")</f>
        <v>BAINHA DO CORPO 120 CM</v>
      </c>
      <c r="C21" s="16">
        <f>IFERROR(VLOOKUP(A21,'BANCO DE DADOS'!$A$2:C4019,3,FALSE),"0")</f>
        <v>0.55100000000000005</v>
      </c>
      <c r="D21" s="8">
        <f>IFERROR(VLOOKUP(A21,'BANCO DE DADOS'!$A$2:D4019,4,FALSE),"0")</f>
        <v>0.55100000000000005</v>
      </c>
      <c r="E21" s="1" t="str">
        <f>IFERROR(VLOOKUP(A21,'BANCO DE DADOS'!$1:$1048576,5,FALSE),"0")</f>
        <v>BAINHA DO CORPO 120 CM</v>
      </c>
      <c r="F21" s="5">
        <f t="shared" si="1"/>
        <v>0.55100000000000005</v>
      </c>
    </row>
    <row r="22" spans="1:6" x14ac:dyDescent="0.25">
      <c r="A22" s="1" t="s">
        <v>489</v>
      </c>
      <c r="B22" s="1" t="str">
        <f>IFERROR(VLOOKUP(A22,'BANCO DE DADOS'!$1:$1048576,2,FALSE),"0")</f>
        <v>BATER TRAVET 3x</v>
      </c>
      <c r="C22" s="16">
        <f>IFERROR(VLOOKUP(A22,'BANCO DE DADOS'!$A$2:C4020,3,FALSE),"0")</f>
        <v>0.48170000000000002</v>
      </c>
      <c r="D22" s="8">
        <f>IFERROR(VLOOKUP(A22,'BANCO DE DADOS'!$A$2:D4020,4,FALSE),"0")</f>
        <v>0.48170000000000002</v>
      </c>
      <c r="E22" s="1" t="str">
        <f>IFERROR(VLOOKUP(A22,'BANCO DE DADOS'!$1:$1048576,5,FALSE),"0")</f>
        <v>BATER TRAVET 3x</v>
      </c>
      <c r="F22" s="5">
        <f t="shared" si="1"/>
        <v>0.48170000000000002</v>
      </c>
    </row>
    <row r="23" spans="1:6" x14ac:dyDescent="0.25">
      <c r="A23" s="1"/>
      <c r="B23" s="1"/>
      <c r="C23" s="23"/>
      <c r="D23" s="24"/>
      <c r="E23" s="1"/>
      <c r="F23" s="5"/>
    </row>
    <row r="24" spans="1:6" x14ac:dyDescent="0.25">
      <c r="A24" s="1"/>
      <c r="B24" s="1"/>
      <c r="C24" s="4"/>
      <c r="D24" s="8"/>
      <c r="E24" s="1"/>
      <c r="F24" s="5"/>
    </row>
    <row r="25" spans="1:6" x14ac:dyDescent="0.25">
      <c r="A25" s="1"/>
      <c r="B25" s="1"/>
      <c r="C25" s="26">
        <f>SUM(C2:C24)</f>
        <v>9.8048000000000002</v>
      </c>
      <c r="D25" s="8">
        <f>SUM(D2:D24)</f>
        <v>9.8048000000000002</v>
      </c>
      <c r="E25" s="1"/>
      <c r="F25" s="5">
        <f>SUM(F2:F24)</f>
        <v>9.8048000000000002</v>
      </c>
    </row>
    <row r="26" spans="1:6" x14ac:dyDescent="0.25">
      <c r="D26" s="9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CF30-FCDE-42AE-BFD7-EEDF5D13A0DA}">
  <dimension ref="A1:F27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9.140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DADOS'!$A$2:$C$4000,3,FALSE),"0")</f>
        <v>0.20019999999999999</v>
      </c>
      <c r="D2" s="8">
        <f>IFERROR(VLOOKUP(A2,'BANCO DE DADOS'!$A$2:$D$4000,4,FALSE),"0")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557</v>
      </c>
      <c r="B3" s="1" t="str">
        <f>IFERROR(VLOOKUP(A3,'BANCO DE DADOS'!$1:$1048576,2,FALSE),"0")</f>
        <v>4OL FECHAR OMBRO FRENTE 32 CM 2*</v>
      </c>
      <c r="C3" s="16">
        <f>IFERROR(VLOOKUP(A3,'BANCO DE DADOS'!$A$2:$C$4000,3,FALSE),"0")</f>
        <v>0.48470000000000002</v>
      </c>
      <c r="D3" s="8">
        <f>IFERROR(VLOOKUP(A3,'BANCO DE DADOS'!$A$2:$D$4000,4,FALSE),"0")</f>
        <v>0.48470000000000002</v>
      </c>
      <c r="E3" s="1" t="str">
        <f>IFERROR(VLOOKUP(A3,'BANCO DE DADOS'!$1:$1048576,5,FALSE),"0")</f>
        <v>4OL FECHAR OMBRO FRENTE 32 CM 2*</v>
      </c>
      <c r="F3" s="5">
        <f t="shared" ref="F3:F19" si="0">D3</f>
        <v>0.48470000000000002</v>
      </c>
    </row>
    <row r="4" spans="1:6" x14ac:dyDescent="0.25">
      <c r="A4" s="1" t="s">
        <v>555</v>
      </c>
      <c r="B4" s="1" t="str">
        <f>IFERROR(VLOOKUP(A4,'BANCO DE DADOS'!$1:$1048576,2,FALSE),"0")</f>
        <v>4OL FECHAR OMBRO COSTAS 32 CM *2</v>
      </c>
      <c r="C4" s="16">
        <f>IFERROR(VLOOKUP(A4,'BANCO DE DADOS'!$A$2:$C$4000,3,FALSE),"0")</f>
        <v>0.48470000000000002</v>
      </c>
      <c r="D4" s="8">
        <f>IFERROR(VLOOKUP(A4,'BANCO DE DADOS'!$A$2:$D$4000,4,FALSE),"0")</f>
        <v>0.48470000000000002</v>
      </c>
      <c r="E4" s="1" t="str">
        <f>IFERROR(VLOOKUP(A4,'BANCO DE DADOS'!$1:$1048576,5,FALSE),"0")</f>
        <v>4OL FECHAR OMBRO COSTAS 32 CM *2</v>
      </c>
      <c r="F4" s="5">
        <f t="shared" si="0"/>
        <v>0.48470000000000002</v>
      </c>
    </row>
    <row r="5" spans="1:6" x14ac:dyDescent="0.25">
      <c r="A5" s="1" t="s">
        <v>596</v>
      </c>
      <c r="B5" s="1" t="str">
        <f>IFERROR(VLOOKUP(A5,'BANCO DE DADOS'!$1:$1048576,2,FALSE),"0")</f>
        <v>0</v>
      </c>
      <c r="C5" s="16" t="str">
        <f>IFERROR(VLOOKUP(A5,'BANCO DE DADOS'!$A$2:$C$4000,3,FALSE),"0")</f>
        <v>0</v>
      </c>
      <c r="D5" s="8" t="str">
        <f>IFERROR(VLOOKUP(A5,'BANCO DE DADOS'!$A$2:$D$4000,4,FALSE),"0")</f>
        <v>0</v>
      </c>
      <c r="E5" s="1" t="str">
        <f>IFERROR(VLOOKUP(A5,'BANCO DE DADOS'!$1:$1048576,5,FALSE),"0")</f>
        <v>0</v>
      </c>
      <c r="F5" s="5" t="str">
        <f t="shared" si="0"/>
        <v>0</v>
      </c>
    </row>
    <row r="6" spans="1:6" x14ac:dyDescent="0.25">
      <c r="A6" s="1" t="s">
        <v>343</v>
      </c>
      <c r="B6" s="1" t="str">
        <f>IFERROR(VLOOKUP(A6,'BANCO DE DADOS'!$1:$1048576,2,FALSE),"0")</f>
        <v>PREGAR MANGA COSTAS 26 CM 2* Código 4OL 514</v>
      </c>
      <c r="C6" s="16">
        <f>IFERROR(VLOOKUP(A6,'BANCO DE DADOS'!$A$2:$C$4000,3,FALSE),"0")</f>
        <v>0.48249999999999998</v>
      </c>
      <c r="D6" s="8">
        <f>IFERROR(VLOOKUP(A6,'BANCO DE DADOS'!$A$2:$D$4000,4,FALSE),"0")</f>
        <v>0.48249999999999998</v>
      </c>
      <c r="E6" s="1" t="str">
        <f>IFERROR(VLOOKUP(A6,'BANCO DE DADOS'!$1:$1048576,5,FALSE),"0")</f>
        <v>PREGAR MANGA COSTAS 26 CM 2* Código 4OL 514</v>
      </c>
      <c r="F6" s="5">
        <f t="shared" si="0"/>
        <v>0.48249999999999998</v>
      </c>
    </row>
    <row r="7" spans="1:6" x14ac:dyDescent="0.25">
      <c r="A7" s="1" t="s">
        <v>181</v>
      </c>
      <c r="B7" s="1" t="str">
        <f>IFERROR(VLOOKUP(A7,'BANCO DE DADOS'!$1:$1048576,2,FALSE),"0")</f>
        <v xml:space="preserve">FECHAR RECORTE FRENTE SUPERIOR 60CM </v>
      </c>
      <c r="C7" s="16">
        <f>IFERROR(VLOOKUP(A7,'BANCO DE DADOS'!$A$2:$C$4000,3,FALSE),"0")</f>
        <v>0.4587</v>
      </c>
      <c r="D7" s="8">
        <f>IFERROR(VLOOKUP(A7,'BANCO DE DADOS'!$A$2:$D$4000,4,FALSE),"0")</f>
        <v>0.4587</v>
      </c>
      <c r="E7" s="1" t="str">
        <f>IFERROR(VLOOKUP(A7,'BANCO DE DADOS'!$1:$1048576,5,FALSE),"0")</f>
        <v xml:space="preserve">FECHAR RECORTE FRENTE SUPERIOR 60CM </v>
      </c>
      <c r="F7" s="5">
        <f t="shared" si="0"/>
        <v>0.4587</v>
      </c>
    </row>
    <row r="8" spans="1:6" x14ac:dyDescent="0.25">
      <c r="A8" s="1" t="s">
        <v>517</v>
      </c>
      <c r="B8" s="1" t="str">
        <f>IFERROR(VLOOKUP(A8,'BANCO DE DADOS'!$1:$1048576,2,FALSE),"0")</f>
        <v xml:space="preserve">FECHAR RECORTE COSTAS SUPERIOR 60CM </v>
      </c>
      <c r="C8" s="16">
        <f>IFERROR(VLOOKUP(A8,'BANCO DE DADOS'!$A$2:$C$4000,3,FALSE),"0")</f>
        <v>0.31790000000000002</v>
      </c>
      <c r="D8" s="8">
        <f>IFERROR(VLOOKUP(A8,'BANCO DE DADOS'!$A$2:$D$4000,4,FALSE),"0")</f>
        <v>0.31790000000000002</v>
      </c>
      <c r="E8" s="1" t="str">
        <f>IFERROR(VLOOKUP(A8,'BANCO DE DADOS'!$1:$1048576,5,FALSE),"0")</f>
        <v xml:space="preserve">FECHAR RECORTE COSTAS SUPERIOR 60CM </v>
      </c>
      <c r="F8" s="5">
        <f t="shared" si="0"/>
        <v>0.31790000000000002</v>
      </c>
    </row>
    <row r="9" spans="1:6" x14ac:dyDescent="0.25">
      <c r="A9" s="1" t="s">
        <v>577</v>
      </c>
      <c r="B9" s="1" t="str">
        <f>IFERROR(VLOOKUP(A9,'BANCO DE DADOS'!$1:$1048576,2,FALSE),"0")</f>
        <v>0</v>
      </c>
      <c r="C9" s="16" t="str">
        <f>IFERROR(VLOOKUP(A9,'BANCO DE DADOS'!$A$2:$C$4000,3,FALSE),"0")</f>
        <v>0</v>
      </c>
      <c r="D9" s="8" t="str">
        <f>IFERROR(VLOOKUP(A9,'BANCO DE DADOS'!$A$2:$D$4000,4,FALSE),"0")</f>
        <v>0</v>
      </c>
      <c r="E9" s="1" t="str">
        <f>IFERROR(VLOOKUP(A9,'BANCO DE DADOS'!$1:$1048576,5,FALSE),"0")</f>
        <v>0</v>
      </c>
      <c r="F9" s="5" t="str">
        <f t="shared" si="0"/>
        <v>0</v>
      </c>
    </row>
    <row r="10" spans="1:6" x14ac:dyDescent="0.25">
      <c r="A10" s="1" t="s">
        <v>169</v>
      </c>
      <c r="B10" s="1" t="str">
        <f>IFERROR(VLOOKUP(A10,'BANCO DE DADOS'!$1:$1048576,2,FALSE),"0")</f>
        <v>FECHAR GOLA 6 CM</v>
      </c>
      <c r="C10" s="16">
        <f>IFERROR(VLOOKUP(A10,'BANCO DE DADOS'!$A$2:$C$4000,3,FALSE),"0")</f>
        <v>0.1221</v>
      </c>
      <c r="D10" s="8">
        <f>IFERROR(VLOOKUP(A10,'BANCO DE DADOS'!$A$2:$D$4000,4,FALSE),"0")</f>
        <v>0.1221</v>
      </c>
      <c r="E10" s="1" t="str">
        <f>IFERROR(VLOOKUP(A10,'BANCO DE DADOS'!$1:$1048576,5,FALSE),"0")</f>
        <v>FECHAR GOLA 6 CM</v>
      </c>
      <c r="F10" s="5">
        <f t="shared" si="0"/>
        <v>0.1221</v>
      </c>
    </row>
    <row r="11" spans="1:6" x14ac:dyDescent="0.25">
      <c r="A11" s="1" t="s">
        <v>6</v>
      </c>
      <c r="B11" s="1" t="str">
        <f>IFERROR(VLOOKUP(A11,'BANCO DE DADOS'!$1:$1048576,2,FALSE),"0")</f>
        <v>ALINHAVAR GOLA 56 CM</v>
      </c>
      <c r="C11" s="16">
        <f>IFERROR(VLOOKUP(A11,'BANCO DE DADOS'!$A$2:$C$4000,3,FALSE),"0")</f>
        <v>0.40649999999999997</v>
      </c>
      <c r="D11" s="8">
        <f>IFERROR(VLOOKUP(A11,'BANCO DE DADOS'!$A$2:$D$4000,4,FALSE),"0")</f>
        <v>0.40649999999999997</v>
      </c>
      <c r="E11" s="1" t="str">
        <f>IFERROR(VLOOKUP(A11,'BANCO DE DADOS'!$1:$1048576,5,FALSE),"0")</f>
        <v>ALINHAVAR GOLA 56 CM</v>
      </c>
      <c r="F11" s="5">
        <f t="shared" si="0"/>
        <v>0.40649999999999997</v>
      </c>
    </row>
    <row r="12" spans="1:6" x14ac:dyDescent="0.25">
      <c r="A12" s="1" t="s">
        <v>330</v>
      </c>
      <c r="B12" s="1" t="str">
        <f>IFERROR(VLOOKUP(A12,'BANCO DE DADOS'!$1:$1048576,2,FALSE),"0")</f>
        <v>PREGAR GOLA 59 CM</v>
      </c>
      <c r="C12" s="16">
        <f>IFERROR(VLOOKUP(A12,'BANCO DE DADOS'!$A$2:$C$4000,3,FALSE),"0")</f>
        <v>0.70040000000000002</v>
      </c>
      <c r="D12" s="8">
        <f>IFERROR(VLOOKUP(A12,'BANCO DE DADOS'!$A$2:$D$4000,4,FALSE),"0")</f>
        <v>0.70040000000000002</v>
      </c>
      <c r="E12" s="1" t="str">
        <f>IFERROR(VLOOKUP(A12,'BANCO DE DADOS'!$1:$1048576,5,FALSE),"0")</f>
        <v>PREGAR GOLA 59 CM</v>
      </c>
      <c r="F12" s="5">
        <f t="shared" si="0"/>
        <v>0.70040000000000002</v>
      </c>
    </row>
    <row r="13" spans="1:6" x14ac:dyDescent="0.25">
      <c r="A13" s="1" t="s">
        <v>510</v>
      </c>
      <c r="B13" s="1" t="str">
        <f>IFERROR(VLOOKUP(A13,'BANCO DE DADOS'!$1:$1048576,2,FALSE),"0")</f>
        <v>GABARITAR COBRE GOLA -MANUAL</v>
      </c>
      <c r="C13" s="16">
        <f>IFERROR(VLOOKUP(A13,'BANCO DE DADOS'!$A$2:$C$4000,3,FALSE),"0")</f>
        <v>0.18440000000000001</v>
      </c>
      <c r="D13" s="8">
        <f>IFERROR(VLOOKUP(A13,'BANCO DE DADOS'!$A$2:$D$4000,4,FALSE),"0")</f>
        <v>0.18440000000000001</v>
      </c>
      <c r="E13" s="1" t="str">
        <f>IFERROR(VLOOKUP(A13,'BANCO DE DADOS'!$1:$1048576,5,FALSE),"0")</f>
        <v>GABARITAR COBRE GOLA -MANUAL</v>
      </c>
      <c r="F13" s="5">
        <f t="shared" si="0"/>
        <v>0.18440000000000001</v>
      </c>
    </row>
    <row r="14" spans="1:6" x14ac:dyDescent="0.25">
      <c r="A14" s="1" t="s">
        <v>513</v>
      </c>
      <c r="B14" s="1" t="str">
        <f>IFERROR(VLOOKUP(A14,'BANCO DE DADOS'!$1:$1048576,2,FALSE),"0")</f>
        <v>UNIR COBRE GOLA 22 CM</v>
      </c>
      <c r="C14" s="16">
        <f>IFERROR(VLOOKUP(A14,'BANCO DE DADOS'!$A$2:$C$4000,3,FALSE),"0")</f>
        <v>0.18290000000000001</v>
      </c>
      <c r="D14" s="8">
        <f>IFERROR(VLOOKUP(A14,'BANCO DE DADOS'!$A$2:$D$4000,4,FALSE),"0")</f>
        <v>0.18290000000000001</v>
      </c>
      <c r="E14" s="1" t="str">
        <f>IFERROR(VLOOKUP(A14,'BANCO DE DADOS'!$1:$1048576,5,FALSE),"0")</f>
        <v>UNIR COBRE GOLA 22 CM</v>
      </c>
      <c r="F14" s="5">
        <f t="shared" si="0"/>
        <v>0.18290000000000001</v>
      </c>
    </row>
    <row r="15" spans="1:6" x14ac:dyDescent="0.25">
      <c r="A15" s="1" t="s">
        <v>129</v>
      </c>
      <c r="B15" s="1" t="str">
        <f>IFERROR(VLOOKUP(A15,'BANCO DE DADOS'!$1:$1048576,2,FALSE),"0")</f>
        <v>FIXAR COBRE GOLA 22 CM</v>
      </c>
      <c r="C15" s="16">
        <f>IFERROR(VLOOKUP(A15,'BANCO DE DADOS'!$A$2:$C$4000,3,FALSE),"0")</f>
        <v>0.44080000000000003</v>
      </c>
      <c r="D15" s="8">
        <f>IFERROR(VLOOKUP(A15,'BANCO DE DADOS'!$A$2:$D$4000,4,FALSE),"0")</f>
        <v>0.44080000000000003</v>
      </c>
      <c r="E15" s="1" t="str">
        <f>IFERROR(VLOOKUP(A15,'BANCO DE DADOS'!$1:$1048576,5,FALSE),"0")</f>
        <v>FIXAR COBRE GOLA 22 CM</v>
      </c>
      <c r="F15" s="5">
        <f t="shared" si="0"/>
        <v>0.44080000000000003</v>
      </c>
    </row>
    <row r="16" spans="1:6" x14ac:dyDescent="0.25">
      <c r="A16" s="1" t="s">
        <v>423</v>
      </c>
      <c r="B16" s="1" t="str">
        <f>IFERROR(VLOOKUP(A16,'BANCO DE DADOS'!$1:$1048576,2,FALSE),"0")</f>
        <v>REBATER COBRE GOLA 22 CM</v>
      </c>
      <c r="C16" s="16">
        <f>IFERROR(VLOOKUP(A16,'BANCO DE DADOS'!$A$2:$C$4000,3,FALSE),"0")</f>
        <v>0.36330000000000001</v>
      </c>
      <c r="D16" s="8">
        <f>IFERROR(VLOOKUP(A16,'BANCO DE DADOS'!$A$2:$D$4000,4,FALSE),"0")</f>
        <v>0.36330000000000001</v>
      </c>
      <c r="E16" s="1" t="str">
        <f>IFERROR(VLOOKUP(A16,'BANCO DE DADOS'!$1:$1048576,5,FALSE),"0")</f>
        <v>REBATER COBRE GOLA 22 CM</v>
      </c>
      <c r="F16" s="5">
        <f t="shared" si="0"/>
        <v>0.36330000000000001</v>
      </c>
    </row>
    <row r="17" spans="1:6" x14ac:dyDescent="0.25">
      <c r="A17" s="1" t="s">
        <v>597</v>
      </c>
      <c r="B17" s="1" t="str">
        <f>IFERROR(VLOOKUP(A17,'BANCO DE DADOS'!$1:$1048576,2,FALSE),"0")</f>
        <v>0</v>
      </c>
      <c r="C17" s="16" t="str">
        <f>IFERROR(VLOOKUP(A17,'BANCO DE DADOS'!$A$2:$C$4000,3,FALSE),"0")</f>
        <v>0</v>
      </c>
      <c r="D17" s="8" t="str">
        <f>IFERROR(VLOOKUP(A17,'BANCO DE DADOS'!$A$2:$D$4000,4,FALSE),"0")</f>
        <v>0</v>
      </c>
      <c r="E17" s="1" t="str">
        <f>IFERROR(VLOOKUP(A17,'BANCO DE DADOS'!$1:$1048576,5,FALSE),"0")</f>
        <v>0</v>
      </c>
      <c r="F17" s="5" t="str">
        <f t="shared" si="0"/>
        <v>0</v>
      </c>
    </row>
    <row r="18" spans="1:6" x14ac:dyDescent="0.25">
      <c r="A18" s="1" t="s">
        <v>56</v>
      </c>
      <c r="B18" s="1" t="str">
        <f>IFERROR(VLOOKUP(A18,'BANCO DE DADOS'!$1:$1048576,2,FALSE),"0")</f>
        <v>BAINHA DO CORPO 120 CM</v>
      </c>
      <c r="C18" s="16">
        <f>IFERROR(VLOOKUP(A18,'BANCO DE DADOS'!$A$2:$C$4000,3,FALSE),"0")</f>
        <v>0.55100000000000005</v>
      </c>
      <c r="D18" s="8">
        <f>IFERROR(VLOOKUP(A18,'BANCO DE DADOS'!$A$2:$D$4000,4,FALSE),"0")</f>
        <v>0.55100000000000005</v>
      </c>
      <c r="E18" s="1" t="str">
        <f>IFERROR(VLOOKUP(A18,'BANCO DE DADOS'!$1:$1048576,5,FALSE),"0")</f>
        <v>BAINHA DO CORPO 120 CM</v>
      </c>
      <c r="F18" s="5">
        <f t="shared" si="0"/>
        <v>0.55100000000000005</v>
      </c>
    </row>
    <row r="19" spans="1:6" x14ac:dyDescent="0.25">
      <c r="A19" s="1" t="s">
        <v>489</v>
      </c>
      <c r="B19" s="1" t="str">
        <f>IFERROR(VLOOKUP(A19,'BANCO DE DADOS'!$1:$1048576,2,FALSE),"0")</f>
        <v>BATER TRAVET 3x</v>
      </c>
      <c r="C19" s="16">
        <f>IFERROR(VLOOKUP(A19,'BANCO DE DADOS'!$A$2:$C$4000,3,FALSE),"0")</f>
        <v>0.48170000000000002</v>
      </c>
      <c r="D19" s="8">
        <f>IFERROR(VLOOKUP(A19,'BANCO DE DADOS'!$A$2:$D$4000,4,FALSE),"0")</f>
        <v>0.48170000000000002</v>
      </c>
      <c r="E19" s="1" t="str">
        <f>IFERROR(VLOOKUP(A19,'BANCO DE DADOS'!$1:$1048576,5,FALSE),"0")</f>
        <v>BATER TRAVET 3x</v>
      </c>
      <c r="F19" s="5">
        <f t="shared" si="0"/>
        <v>0.48170000000000002</v>
      </c>
    </row>
    <row r="20" spans="1:6" x14ac:dyDescent="0.25">
      <c r="A20" s="1"/>
      <c r="B20" s="1"/>
      <c r="C20" s="16"/>
      <c r="D20" s="8"/>
      <c r="E20" s="1"/>
      <c r="F20" s="5"/>
    </row>
    <row r="21" spans="1:6" x14ac:dyDescent="0.25">
      <c r="A21" s="1"/>
      <c r="B21" s="1"/>
      <c r="C21" s="16"/>
      <c r="D21" s="8"/>
      <c r="E21" s="1"/>
      <c r="F21" s="5"/>
    </row>
    <row r="22" spans="1:6" x14ac:dyDescent="0.25">
      <c r="A22" s="1"/>
      <c r="B22" s="1"/>
      <c r="C22" s="16"/>
      <c r="D22" s="8"/>
      <c r="E22" s="1"/>
      <c r="F22" s="5"/>
    </row>
    <row r="23" spans="1:6" x14ac:dyDescent="0.25">
      <c r="A23" s="1"/>
      <c r="B23" s="1"/>
      <c r="C23" s="16"/>
      <c r="D23" s="8"/>
      <c r="E23" s="1"/>
      <c r="F23" s="5"/>
    </row>
    <row r="24" spans="1:6" x14ac:dyDescent="0.25">
      <c r="A24" s="1"/>
      <c r="B24" s="1"/>
      <c r="C24" s="26"/>
      <c r="D24" s="8"/>
      <c r="E24" s="1"/>
      <c r="F24" s="5"/>
    </row>
    <row r="25" spans="1:6" x14ac:dyDescent="0.25">
      <c r="A25" s="1"/>
      <c r="B25" s="1"/>
      <c r="C25" s="26"/>
      <c r="D25" s="8"/>
      <c r="E25" s="1"/>
      <c r="F25" s="5"/>
    </row>
    <row r="26" spans="1:6" x14ac:dyDescent="0.25">
      <c r="A26" s="1"/>
      <c r="B26" s="1"/>
      <c r="C26" s="26">
        <f>SUM(C2:C25)</f>
        <v>5.8617999999999997</v>
      </c>
      <c r="D26" s="8">
        <f>SUM(D2:D25)</f>
        <v>5.8617999999999997</v>
      </c>
      <c r="E26" s="1"/>
      <c r="F26" s="5">
        <f>SUM(F2:F25)</f>
        <v>5.8617999999999997</v>
      </c>
    </row>
    <row r="27" spans="1:6" x14ac:dyDescent="0.25">
      <c r="D27" s="9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A564-5844-45EB-8EF5-319E1DE74E61}">
  <dimension ref="A1:F2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8.14062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104</v>
      </c>
      <c r="B8" s="1" t="str">
        <f>IFERROR(VLOOKUP(A8,'BANCO DE DADOS'!$1:$1048576,2,FALSE),"0")</f>
        <v xml:space="preserve">FIXAR COBRE GOLA PERSONALIZADO 1L 301 22 CM </v>
      </c>
      <c r="C8" s="16">
        <f>IFERROR(VLOOKUP(A8,'BANCO DE DADOS'!$A$2:C4006,3,FALSE),"0")</f>
        <v>0.53220000000000001</v>
      </c>
      <c r="D8" s="8">
        <f>IFERROR(VLOOKUP(A8,'BANCO DE DADOS'!$A$2:D4006,4,FALSE),"0")</f>
        <v>0.53220000000000001</v>
      </c>
      <c r="E8" s="1" t="str">
        <f>IFERROR(VLOOKUP(A8,'BANCO DE DADOS'!$1:$1048576,5,FALSE),"0")</f>
        <v xml:space="preserve">FIXAR COBRE GOLA PERSONALIZADO 1L 301 22 CM </v>
      </c>
      <c r="F8" s="5">
        <f t="shared" si="0"/>
        <v>0.53220000000000001</v>
      </c>
    </row>
    <row r="9" spans="1:6" x14ac:dyDescent="0.25">
      <c r="A9" s="1" t="s">
        <v>237</v>
      </c>
      <c r="B9" s="1" t="str">
        <f>IFERROR(VLOOKUP(A9,'BANCO DE DADOS'!$1:$1048576,2,FALSE),"0")</f>
        <v>GABARITAR ETIQUETA DO CENTRO DO DECOTE - MANUAL</v>
      </c>
      <c r="C9" s="16">
        <f>IFERROR(VLOOKUP(A9,'BANCO DE DADOS'!$A$2:C4007,3,FALSE),"0")</f>
        <v>0.126</v>
      </c>
      <c r="D9" s="8">
        <f>IFERROR(VLOOKUP(A9,'BANCO DE DADOS'!$A$2:D4007,4,FALSE),"0")</f>
        <v>0.126</v>
      </c>
      <c r="E9" s="1" t="str">
        <f>IFERROR(VLOOKUP(A9,'BANCO DE DADOS'!$1:$1048576,5,FALSE),"0")</f>
        <v>GABARITAR ETIQUETA DO CENTRO DO DECOTE - MANUAL</v>
      </c>
      <c r="F9" s="5">
        <f t="shared" si="0"/>
        <v>0.126</v>
      </c>
    </row>
    <row r="10" spans="1:6" x14ac:dyDescent="0.25">
      <c r="A10" s="1" t="s">
        <v>227</v>
      </c>
      <c r="B10" s="1" t="str">
        <f>IFERROR(VLOOKUP(A10,'BANCO DE DADOS'!$1:$1048576,2,FALSE),"0")</f>
        <v>FIXAR ETIQUETA NO DECOTE 1L 301</v>
      </c>
      <c r="C10" s="16">
        <f>IFERROR(VLOOKUP(A10,'BANCO DE DADOS'!$A$2:C4008,3,FALSE),"0")</f>
        <v>0.16489999999999999</v>
      </c>
      <c r="D10" s="8">
        <f>IFERROR(VLOOKUP(A10,'BANCO DE DADOS'!$A$2:D4008,4,FALSE),"0")</f>
        <v>0.16489999999999999</v>
      </c>
      <c r="E10" s="1" t="str">
        <f>IFERROR(VLOOKUP(A10,'BANCO DE DADOS'!$1:$1048576,5,FALSE),"0")</f>
        <v>FIXAR ETIQUETA NO DECOTE 1L 301</v>
      </c>
      <c r="F10" s="5">
        <f t="shared" si="0"/>
        <v>0.16489999999999999</v>
      </c>
    </row>
    <row r="11" spans="1:6" x14ac:dyDescent="0.25">
      <c r="A11" s="1" t="s">
        <v>106</v>
      </c>
      <c r="B11" s="1" t="str">
        <f>IFERROR(VLOOKUP(A11,'BANCO DE DADOS'!$1:$1048576,2,FALSE),"0")</f>
        <v xml:space="preserve">REBATER COBRE GOLA PERSONALIZADO 1L 301 22 CM </v>
      </c>
      <c r="C11" s="16">
        <f>IFERROR(VLOOKUP(A11,'BANCO DE DADOS'!$A$2:C4009,3,FALSE),"0")</f>
        <v>0.50609999999999999</v>
      </c>
      <c r="D11" s="8">
        <f>IFERROR(VLOOKUP(A11,'BANCO DE DADOS'!$A$2:D4009,4,FALSE),"0")</f>
        <v>0.50609999999999999</v>
      </c>
      <c r="E11" s="1" t="str">
        <f>IFERROR(VLOOKUP(A11,'BANCO DE DADOS'!$1:$1048576,5,FALSE),"0")</f>
        <v xml:space="preserve">REBATER COBRE GOLA PERSONALIZADO 1L 301 22 CM </v>
      </c>
      <c r="F11" s="5">
        <f t="shared" si="0"/>
        <v>0.50609999999999999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DADOS'!$A$2:D4010,4,FALSE),"0")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489</v>
      </c>
      <c r="B14" s="1" t="str">
        <f>IFERROR(VLOOKUP(A14,'BANCO DE DADOS'!$1:$1048576,2,FALSE),"0")</f>
        <v>BATER TRAVET 3x</v>
      </c>
      <c r="C14" s="16">
        <f>IFERROR(VLOOKUP(A14,'BANCO DE DADOS'!$A$2:C4012,3,FALSE),"0")</f>
        <v>0.48170000000000002</v>
      </c>
      <c r="D14" s="8">
        <f>IFERROR(VLOOKUP(A14,'BANCO DE DADOS'!$A$2:D4012,4,FALSE),"0")</f>
        <v>0.48170000000000002</v>
      </c>
      <c r="E14" s="1" t="str">
        <f>IFERROR(VLOOKUP(A14,'BANCO DE DADOS'!$1:$1048576,5,FALSE),"0")</f>
        <v>BATER TRAVET 3x</v>
      </c>
      <c r="F14" s="5">
        <f t="shared" si="0"/>
        <v>0.48170000000000002</v>
      </c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16"/>
      <c r="D16" s="8"/>
      <c r="E16" s="1"/>
      <c r="F16" s="5"/>
    </row>
    <row r="17" spans="1:6" x14ac:dyDescent="0.25">
      <c r="A17" s="1"/>
      <c r="B17" s="1"/>
      <c r="C17" s="16"/>
      <c r="D17" s="8"/>
      <c r="E17" s="1"/>
      <c r="F17" s="5"/>
    </row>
    <row r="18" spans="1:6" x14ac:dyDescent="0.25">
      <c r="A18" s="1"/>
      <c r="B18" s="1"/>
      <c r="C18" s="16"/>
      <c r="D18" s="8"/>
      <c r="E18" s="1"/>
      <c r="F18" s="5"/>
    </row>
    <row r="19" spans="1:6" x14ac:dyDescent="0.25">
      <c r="A19" s="1"/>
      <c r="B19" s="1"/>
      <c r="C19" s="16"/>
      <c r="D19" s="8"/>
      <c r="E19" s="1"/>
      <c r="F19" s="5"/>
    </row>
    <row r="20" spans="1:6" x14ac:dyDescent="0.25">
      <c r="A20" s="1"/>
      <c r="B20" s="1"/>
      <c r="C20" s="26"/>
      <c r="D20" s="8"/>
      <c r="E20" s="1"/>
      <c r="F20" s="5"/>
    </row>
    <row r="21" spans="1:6" x14ac:dyDescent="0.25">
      <c r="A21" s="1"/>
      <c r="B21" s="1"/>
      <c r="C21" s="26"/>
      <c r="D21" s="8"/>
      <c r="E21" s="1"/>
      <c r="F21" s="5"/>
    </row>
    <row r="22" spans="1:6" x14ac:dyDescent="0.25">
      <c r="A22" s="1"/>
      <c r="B22" s="1"/>
      <c r="C22" s="26">
        <f>SUM(C2:C21)</f>
        <v>5.7101000000000006</v>
      </c>
      <c r="D22" s="8">
        <f>SUM(D2:D21)</f>
        <v>5.7101000000000006</v>
      </c>
      <c r="E22" s="1"/>
      <c r="F22" s="5">
        <f>SUM(F2:F21)</f>
        <v>5.7101000000000006</v>
      </c>
    </row>
    <row r="23" spans="1:6" x14ac:dyDescent="0.25">
      <c r="D23" s="9"/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E570-500F-44BC-8FBE-F48DA0586763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9.85546875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DADOS'!$A$2:$D$4000,4,FALSE),"0")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DADOS'!$A$2:$D$4000,4,FALSE),"0")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DADOS'!$A$2:$D$4000,4,FALSE),"0")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DADOS'!$A$2:$D$4000,4,FALSE),"0")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DADOS'!$A$2:$D$4000,4,FALSE),"0")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DADOS'!$A$2:$D$4000,4,FALSE),"0")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DADOS'!$A$2:$D$4000,4,FALSE),"0")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DADOS'!$A$2:$D$4000,4,FALSE),"0")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DADOS'!$A$2:$D$4000,4,FALSE),"0")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DADOS'!$A$2:$D$4000,4,FALSE),"0")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DADOS'!$A$2:$D$4000,4,FALSE),"0")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DADOS'!$A$2:$D$4000,4,FALSE),"0")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489</v>
      </c>
      <c r="B14" s="1" t="str">
        <f>IFERROR(VLOOKUP(A14,'BANCO DE DADOS'!$1:$1048576,2,FALSE),"0")</f>
        <v>BATER TRAVET 3x</v>
      </c>
      <c r="C14" s="16">
        <f>IFERROR(VLOOKUP(A14,'BANCO DE DADOS'!$A$2:C4012,3,FALSE),"0")</f>
        <v>0.48170000000000002</v>
      </c>
      <c r="D14" s="8">
        <f>IFERROR(VLOOKUP(A14,'BANCO DE DADOS'!$A$2:$D$4000,4,FALSE),"0")</f>
        <v>0.48170000000000002</v>
      </c>
      <c r="E14" s="1" t="str">
        <f>IFERROR(VLOOKUP(A14,'BANCO DE DADOS'!$1:$1048576,5,FALSE),"0")</f>
        <v>BATER TRAVET 3x</v>
      </c>
      <c r="F14" s="5">
        <f t="shared" si="0"/>
        <v>0.48170000000000002</v>
      </c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1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5.5523000000000007</v>
      </c>
      <c r="D18" s="8">
        <f>SUM(D2:D17)</f>
        <v>5.5523000000000007</v>
      </c>
      <c r="E18" s="1"/>
      <c r="F18" s="5">
        <f>SUM(F2:F17)</f>
        <v>5.5523000000000007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AB23-61F9-44B6-846E-C18C9019D865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237</v>
      </c>
      <c r="B2" s="1" t="str">
        <f>IFERROR(VLOOKUP(A2,'BANCO DE DADOS'!$1:$1048576,2,FALSE),"0")</f>
        <v>GABARITAR ETIQUETA DO CENTRO DO DECOTE - MANUAL</v>
      </c>
      <c r="C2" s="16">
        <f>IFERROR(VLOOKUP(A2,'BANCO DE DADOS'!$A$2:C4000,3,FALSE),"0")</f>
        <v>0.126</v>
      </c>
      <c r="D2" s="8">
        <f>IFERROR(VLOOKUP(A2,'BANCO DE DADOS'!$A$2:D4000,4,FALSE),"0")</f>
        <v>0.126</v>
      </c>
      <c r="E2" s="1" t="str">
        <f>IFERROR(VLOOKUP(A2,'BANCO DE DADOS'!$1:$1048576,5,FALSE),"0")</f>
        <v>GABARITAR ETIQUETA DO CENTRO DO DECOTE - MANUAL</v>
      </c>
      <c r="F2" s="5">
        <f>D2</f>
        <v>0.126</v>
      </c>
    </row>
    <row r="3" spans="1:6" x14ac:dyDescent="0.25">
      <c r="A3" s="10" t="s">
        <v>279</v>
      </c>
      <c r="B3" s="1" t="str">
        <f>IFERROR(VLOOKUP(A3,'BANCO DE DADOS'!$1:$1048576,2,FALSE),"0")</f>
        <v>MONTAR ETIQUETA 3.5 CM</v>
      </c>
      <c r="C3" s="16">
        <f>IFERROR(VLOOKUP(A3,'BANCO DE DADOS'!$A$2:C4001,3,FALSE),"0")</f>
        <v>0.20019999999999999</v>
      </c>
      <c r="D3" s="8">
        <f>IFERROR(VLOOKUP(A3,'BANCO DE DADOS'!$A$2:D4001,4,FALSE),"0")</f>
        <v>0.20019999999999999</v>
      </c>
      <c r="E3" s="1" t="str">
        <f>IFERROR(VLOOKUP(A3,'BANCO DE DADOS'!$1:$1048576,5,FALSE),"0")</f>
        <v>MONTAR ETIQUETA 3.5 CM</v>
      </c>
      <c r="F3" s="5">
        <f t="shared" ref="F3:F14" si="0">D3</f>
        <v>0.20019999999999999</v>
      </c>
    </row>
    <row r="4" spans="1:6" x14ac:dyDescent="0.25">
      <c r="A4" s="1" t="s">
        <v>292</v>
      </c>
      <c r="B4" s="1" t="str">
        <f>IFERROR(VLOOKUP(A4,'BANCO DE DADOS'!$1:$1048576,2,FALSE),"0")</f>
        <v>FECHAR OMBRO BASICO 16CM</v>
      </c>
      <c r="C4" s="16">
        <f>IFERROR(VLOOKUP(A4,'BANCO DE DADOS'!$A$2:C4002,3,FALSE),"0")</f>
        <v>0.36820000000000003</v>
      </c>
      <c r="D4" s="8">
        <f>IFERROR(VLOOKUP(A4,'BANCO DE DADOS'!$A$2:D4002,4,FALSE),"0")</f>
        <v>0.36820000000000003</v>
      </c>
      <c r="E4" s="1" t="str">
        <f>IFERROR(VLOOKUP(A4,'BANCO DE DADOS'!$1:$1048576,5,FALSE),"0")</f>
        <v>FECHAR OMBRO BASICO 16CM</v>
      </c>
      <c r="F4" s="5">
        <f t="shared" si="0"/>
        <v>0.36820000000000003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341</v>
      </c>
      <c r="B6" s="1" t="str">
        <f>IFERROR(VLOOKUP(A6,'BANCO DE DADOS'!$1:$1048576,2,FALSE),"0")</f>
        <v>PREGAR MANGA ABERTA 58 CM</v>
      </c>
      <c r="C6" s="16">
        <f>IFERROR(VLOOKUP(A6,'BANCO DE DADOS'!$A$2:C4004,3,FALSE),"0")</f>
        <v>0.59619999999999995</v>
      </c>
      <c r="D6" s="8">
        <f>IFERROR(VLOOKUP(A6,'BANCO DE DADOS'!$A$2:D4004,4,FALSE),"0")</f>
        <v>0.59619999999999995</v>
      </c>
      <c r="E6" s="1" t="str">
        <f>IFERROR(VLOOKUP(A6,'BANCO DE DADOS'!$1:$1048576,5,FALSE),"0")</f>
        <v>PREGAR MANGA ABERTA 58 CM</v>
      </c>
      <c r="F6" s="5">
        <f t="shared" si="0"/>
        <v>0.59619999999999995</v>
      </c>
    </row>
    <row r="7" spans="1:6" x14ac:dyDescent="0.25">
      <c r="A7" s="1" t="s">
        <v>70</v>
      </c>
      <c r="B7" s="1" t="str">
        <f>IFERROR(VLOOKUP(A7,'BANCO DE DADOS'!$1:$1048576,2,FALSE),"0")</f>
        <v>BAINHA DA MANGA -44 CM *2</v>
      </c>
      <c r="C7" s="16">
        <f>IFERROR(VLOOKUP(A7,'BANCO DE DADOS'!$A$2:C4005,3,FALSE),"0")</f>
        <v>0.63970000000000005</v>
      </c>
      <c r="D7" s="8">
        <f>IFERROR(VLOOKUP(A7,'BANCO DE DADOS'!$A$2:D4005,4,FALSE),"0")</f>
        <v>0.63970000000000005</v>
      </c>
      <c r="E7" s="1" t="str">
        <f>IFERROR(VLOOKUP(A7,'BANCO DE DADOS'!$1:$1048576,5,FALSE),"0")</f>
        <v>BAINHA DA MANGA -44 CM *2</v>
      </c>
      <c r="F7" s="5">
        <f t="shared" si="0"/>
        <v>0.63970000000000005</v>
      </c>
    </row>
    <row r="8" spans="1:6" x14ac:dyDescent="0.25">
      <c r="A8" s="1" t="s">
        <v>504</v>
      </c>
      <c r="B8" s="1" t="str">
        <f>IFERROR(VLOOKUP(A8,'BANCO DE DADOS'!$1:$1048576,2,FALSE),"0")</f>
        <v>BATER TRAVET MANGA *2 Código BT 107 - x2 Bartack verticalmente</v>
      </c>
      <c r="C8" s="16">
        <f>IFERROR(VLOOKUP(A8,'BANCO DE DADOS'!$A$2:C4006,3,FALSE),"0")</f>
        <v>0.33500000000000002</v>
      </c>
      <c r="D8" s="8">
        <f>IFERROR(VLOOKUP(A8,'BANCO DE DADOS'!$A$2:D4006,4,FALSE),"0")</f>
        <v>0.33500000000000002</v>
      </c>
      <c r="E8" s="1" t="str">
        <f>IFERROR(VLOOKUP(A8,'BANCO DE DADOS'!$1:$1048576,5,FALSE),"0")</f>
        <v>BATER TRAVET MANGA *2 Código BT 107 - x2 Bartack verticalmente</v>
      </c>
      <c r="F8" s="5">
        <f t="shared" si="0"/>
        <v>0.33500000000000002</v>
      </c>
    </row>
    <row r="9" spans="1:6" x14ac:dyDescent="0.25">
      <c r="A9" s="1" t="s">
        <v>169</v>
      </c>
      <c r="B9" s="1" t="str">
        <f>IFERROR(VLOOKUP(A9,'BANCO DE DADOS'!$1:$1048576,2,FALSE),"0")</f>
        <v>FECHAR GOLA 6 CM</v>
      </c>
      <c r="C9" s="16">
        <f>IFERROR(VLOOKUP(A9,'BANCO DE DADOS'!$A$2:C4007,3,FALSE),"0")</f>
        <v>0.1221</v>
      </c>
      <c r="D9" s="8">
        <f>IFERROR(VLOOKUP(A9,'BANCO DE DADOS'!$A$2:D4007,4,FALSE),"0")</f>
        <v>0.1221</v>
      </c>
      <c r="E9" s="1" t="str">
        <f>IFERROR(VLOOKUP(A9,'BANCO DE DADOS'!$1:$1048576,5,FALSE),"0")</f>
        <v>FECHAR GOLA 6 CM</v>
      </c>
      <c r="F9" s="5">
        <f t="shared" si="0"/>
        <v>0.1221</v>
      </c>
    </row>
    <row r="10" spans="1:6" x14ac:dyDescent="0.25">
      <c r="A10" s="1" t="s">
        <v>330</v>
      </c>
      <c r="B10" s="1" t="str">
        <f>IFERROR(VLOOKUP(A10,'BANCO DE DADOS'!$1:$1048576,2,FALSE),"0")</f>
        <v>PREGAR GOLA 59 CM</v>
      </c>
      <c r="C10" s="16">
        <f>IFERROR(VLOOKUP(A10,'BANCO DE DADOS'!$A$2:C4008,3,FALSE),"0")</f>
        <v>0.70040000000000002</v>
      </c>
      <c r="D10" s="8">
        <f>IFERROR(VLOOKUP(A10,'BANCO DE DADOS'!$A$2:D4008,4,FALSE),"0")</f>
        <v>0.70040000000000002</v>
      </c>
      <c r="E10" s="1" t="str">
        <f>IFERROR(VLOOKUP(A10,'BANCO DE DADOS'!$1:$1048576,5,FALSE),"0")</f>
        <v>PREGAR GOLA 59 CM</v>
      </c>
      <c r="F10" s="5">
        <f t="shared" si="0"/>
        <v>0.70040000000000002</v>
      </c>
    </row>
    <row r="11" spans="1:6" x14ac:dyDescent="0.25">
      <c r="A11" s="1" t="s">
        <v>108</v>
      </c>
      <c r="B11" s="1" t="str">
        <f>IFERROR(VLOOKUP(A11,'BANCO DE DADOS'!$1:$1048576,2,FALSE),"0")</f>
        <v>PASSAR COBRE GOLA OMBRO A OMBRO - 54 cm</v>
      </c>
      <c r="C11" s="16">
        <f>IFERROR(VLOOKUP(A11,'BANCO DE DADOS'!$A$2:C4009,3,FALSE),"0")</f>
        <v>0.71299999999999997</v>
      </c>
      <c r="D11" s="8">
        <f>IFERROR(VLOOKUP(A11,'BANCO DE DADOS'!$A$2:D4009,4,FALSE),"0")</f>
        <v>0.71299999999999997</v>
      </c>
      <c r="E11" s="1" t="str">
        <f>IFERROR(VLOOKUP(A11,'BANCO DE DADOS'!$1:$1048576,5,FALSE),"0")</f>
        <v>PASSAR COBRE GOLA OMBRO A OMBRO - 54 cm</v>
      </c>
      <c r="F11" s="5">
        <f t="shared" si="0"/>
        <v>0.71299999999999997</v>
      </c>
    </row>
    <row r="12" spans="1:6" x14ac:dyDescent="0.25">
      <c r="A12" s="1" t="s">
        <v>227</v>
      </c>
      <c r="B12" s="1" t="str">
        <f>IFERROR(VLOOKUP(A12,'BANCO DE DADOS'!$1:$1048576,2,FALSE),"0")</f>
        <v>FIXAR ETIQUETA NO DECOTE 1L 301</v>
      </c>
      <c r="C12" s="16">
        <f>IFERROR(VLOOKUP(A12,'BANCO DE DADOS'!$A$2:C4010,3,FALSE),"0")</f>
        <v>0.16489999999999999</v>
      </c>
      <c r="D12" s="8">
        <f>IFERROR(VLOOKUP(A12,'BANCO DE DADOS'!$A$2:D4010,4,FALSE),"0")</f>
        <v>0.16489999999999999</v>
      </c>
      <c r="E12" s="1" t="str">
        <f>IFERROR(VLOOKUP(A12,'BANCO DE DADOS'!$1:$1048576,5,FALSE),"0")</f>
        <v>FIXAR ETIQUETA NO DECOTE 1L 301</v>
      </c>
      <c r="F12" s="5">
        <f t="shared" si="0"/>
        <v>0.16489999999999999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500</v>
      </c>
      <c r="B14" s="1" t="str">
        <f>IFERROR(VLOOKUP(A14,'BANCO DE DADOS'!$1:$1048576,2,FALSE),"0")</f>
        <v>BATER TRAVET NA BARRA Código BT 107 - x1 Bartack verticalmente</v>
      </c>
      <c r="C14" s="16">
        <f>IFERROR(VLOOKUP(A14,'BANCO DE DADOS'!$A$2:C4012,3,FALSE),"0")</f>
        <v>0.15390000000000001</v>
      </c>
      <c r="D14" s="8">
        <f>IFERROR(VLOOKUP(A14,'BANCO DE DADOS'!$A$2:D4012,4,FALSE),"0")</f>
        <v>0.15390000000000001</v>
      </c>
      <c r="E14" s="1" t="str">
        <f>IFERROR(VLOOKUP(A14,'BANCO DE DADOS'!$1:$1048576,5,FALSE),"0")</f>
        <v>BATER TRAVET NA BARRA Código BT 107 - x1 Bartack verticalmente</v>
      </c>
      <c r="F14" s="5">
        <f t="shared" si="0"/>
        <v>0.15390000000000001</v>
      </c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5.3920000000000003</v>
      </c>
      <c r="D18" s="8">
        <f>SUM(D2:D17)</f>
        <v>5.3920000000000003</v>
      </c>
      <c r="E18" s="1"/>
      <c r="F18" s="5">
        <f>SUM(F2:F17)</f>
        <v>5.3920000000000003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0055-E85A-4D52-8E88-2C1D8EFAAC2A}">
  <dimension ref="A1:J24"/>
  <sheetViews>
    <sheetView showGridLines="0" zoomScale="90" zoomScaleNormal="90" workbookViewId="0">
      <selection activeCell="A2" sqref="A2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118</v>
      </c>
      <c r="B2" s="1" t="str">
        <f>IFERROR(VLOOKUP(A2,'BANCO DE DADOS'!$1:$1048576,2,FALSE),"0")</f>
        <v xml:space="preserve">Destacar Galão </v>
      </c>
      <c r="C2" s="16">
        <f>IFERROR(VLOOKUP(A2,'BANCO DE DADOS'!$A$2:C4000,3,FALSE),"0")</f>
        <v>0.16039999999999999</v>
      </c>
      <c r="D2" s="8">
        <f>IFERROR(VLOOKUP(A2,'BANCO DE DADOS'!$A$2:$D$4000,4,FALSE),"0")</f>
        <v>0.16039999999999999</v>
      </c>
      <c r="E2" s="1" t="str">
        <f>IFERROR(VLOOKUP(A2,'BANCO DE DADOS'!$1:$1048576,5,FALSE),"0")</f>
        <v xml:space="preserve">Destacar Galão </v>
      </c>
      <c r="F2" s="25">
        <f>D2</f>
        <v>0.16039999999999999</v>
      </c>
      <c r="I2" s="32" t="s">
        <v>2</v>
      </c>
      <c r="J2" s="32" t="s">
        <v>573</v>
      </c>
    </row>
    <row r="3" spans="1:10" x14ac:dyDescent="0.25">
      <c r="A3" s="10" t="s">
        <v>123</v>
      </c>
      <c r="B3" s="1" t="str">
        <f>IFERROR(VLOOKUP(A3,'BANCO DE DADOS'!$1:$1048576,2,FALSE),"0")</f>
        <v>MEDIR E CORTAR GOLA MANUAL</v>
      </c>
      <c r="C3" s="16">
        <f>IFERROR(VLOOKUP(A3,'BANCO DE DADOS'!$A$2:C4001,3,FALSE),"0")</f>
        <v>0.15079999999999999</v>
      </c>
      <c r="D3" s="8">
        <f>IFERROR(VLOOKUP(A3,'BANCO DE DADOS'!$A$2:$D$4000,4,FALSE),"0")</f>
        <v>0.15079999999999999</v>
      </c>
      <c r="E3" s="1" t="str">
        <f>IFERROR(VLOOKUP(A3,'BANCO DE DADOS'!$1:$1048576,5,FALSE),"0")</f>
        <v>MEDIR E CORTAR GOLA MANUAL</v>
      </c>
      <c r="F3" s="25">
        <f t="shared" ref="F3:F17" si="0">D3</f>
        <v>0.15079999999999999</v>
      </c>
      <c r="I3" s="1">
        <v>7.8498000000000001</v>
      </c>
      <c r="J3" s="1">
        <v>0.20019999999999999</v>
      </c>
    </row>
    <row r="4" spans="1:10" x14ac:dyDescent="0.25">
      <c r="A4" s="1" t="s">
        <v>510</v>
      </c>
      <c r="B4" s="1" t="str">
        <f>IFERROR(VLOOKUP(A4,'BANCO DE DADOS'!$1:$1048576,2,FALSE),"0")</f>
        <v>GABARITAR COBRE GOLA -MANUAL</v>
      </c>
      <c r="C4" s="16">
        <f>IFERROR(VLOOKUP(A4,'BANCO DE DADOS'!$A$2:C4002,3,FALSE),"0")</f>
        <v>0.18440000000000001</v>
      </c>
      <c r="D4" s="8">
        <f>IFERROR(VLOOKUP(A4,'BANCO DE DADOS'!$A$2:$D$4000,4,FALSE),"0")</f>
        <v>0.18440000000000001</v>
      </c>
      <c r="E4" s="1" t="str">
        <f>IFERROR(VLOOKUP(A4,'BANCO DE DADOS'!$1:$1048576,5,FALSE),"0")</f>
        <v>GABARITAR COBRE GOLA -MANUAL</v>
      </c>
      <c r="F4" s="25">
        <f t="shared" si="0"/>
        <v>0.18440000000000001</v>
      </c>
    </row>
    <row r="5" spans="1:10" x14ac:dyDescent="0.25">
      <c r="A5" s="1" t="s">
        <v>279</v>
      </c>
      <c r="B5" s="1" t="str">
        <f>IFERROR(VLOOKUP(A5,'BANCO DE DADOS'!$1:$1048576,2,FALSE),"0")</f>
        <v>MONTAR ETIQUETA 3.5 CM</v>
      </c>
      <c r="C5" s="16">
        <f>IFERROR(VLOOKUP(A5,'BANCO DE DADOS'!$A$2:C4003,3,FALSE),"0")</f>
        <v>0.20019999999999999</v>
      </c>
      <c r="D5" s="8">
        <f>IFERROR(VLOOKUP(A5,'BANCO DE DADOS'!$A$2:$D$4000,4,FALSE),"0")</f>
        <v>0.20019999999999999</v>
      </c>
      <c r="E5" s="1" t="str">
        <f>IFERROR(VLOOKUP(A5,'BANCO DE DADOS'!$1:$1048576,5,FALSE),"0")</f>
        <v>MONTAR ETIQUETA 3.5 CM</v>
      </c>
      <c r="F5" s="25">
        <f t="shared" si="0"/>
        <v>0.20019999999999999</v>
      </c>
    </row>
    <row r="6" spans="1:10" x14ac:dyDescent="0.25">
      <c r="A6" s="1" t="s">
        <v>292</v>
      </c>
      <c r="B6" s="1" t="str">
        <f>IFERROR(VLOOKUP(A6,'BANCO DE DADOS'!$1:$1048576,2,FALSE),"0")</f>
        <v>FECHAR OMBRO BASICO 16CM</v>
      </c>
      <c r="C6" s="16">
        <f>IFERROR(VLOOKUP(A6,'BANCO DE DADOS'!$A$2:C4004,3,FALSE),"0")</f>
        <v>0.36820000000000003</v>
      </c>
      <c r="D6" s="8">
        <f>IFERROR(VLOOKUP(A6,'BANCO DE DADOS'!$A$2:$D$4000,4,FALSE),"0")</f>
        <v>0.36820000000000003</v>
      </c>
      <c r="E6" s="1" t="str">
        <f>IFERROR(VLOOKUP(A6,'BANCO DE DADOS'!$1:$1048576,5,FALSE),"0")</f>
        <v>FECHAR OMBRO BASICO 16CM</v>
      </c>
      <c r="F6" s="25">
        <f t="shared" si="0"/>
        <v>0.36820000000000003</v>
      </c>
    </row>
    <row r="7" spans="1:10" x14ac:dyDescent="0.25">
      <c r="A7" s="1" t="s">
        <v>376</v>
      </c>
      <c r="B7" s="1" t="str">
        <f>IFERROR(VLOOKUP(A7,'BANCO DE DADOS'!$1:$1048576,2,FALSE),"0")</f>
        <v>PASSAR GALÃO 3 LISTRAS NO OMBRO 6C 402 *2</v>
      </c>
      <c r="C7" s="16">
        <f>IFERROR(VLOOKUP(A7,'BANCO DE DADOS'!$A$2:C4005,3,FALSE),"0")</f>
        <v>0.31680000000000003</v>
      </c>
      <c r="D7" s="8">
        <f>IFERROR(VLOOKUP(A7,'BANCO DE DADOS'!$A$2:$D$4000,4,FALSE),"0")</f>
        <v>0.31680000000000003</v>
      </c>
      <c r="E7" s="1" t="str">
        <f>IFERROR(VLOOKUP(A7,'BANCO DE DADOS'!$1:$1048576,5,FALSE),"0")</f>
        <v>PASSAR GALÃO 3 LISTRAS NO OMBRO 6C 402 *2</v>
      </c>
      <c r="F7" s="25">
        <f t="shared" si="0"/>
        <v>0.31680000000000003</v>
      </c>
    </row>
    <row r="8" spans="1:10" x14ac:dyDescent="0.25">
      <c r="A8" s="1" t="s">
        <v>141</v>
      </c>
      <c r="B8" s="1" t="str">
        <f>IFERROR(VLOOKUP(A8,'BANCO DE DADOS'!$1:$1048576,2,FALSE),"0")</f>
        <v>FECHAR LATERAL ENCONTROS DE SUBLIMAÇÃO 49CM *2</v>
      </c>
      <c r="C8" s="16">
        <f>IFERROR(VLOOKUP(A8,'BANCO DE DADOS'!$A$2:C4006,3,FALSE),"0")</f>
        <v>0.62560000000000004</v>
      </c>
      <c r="D8" s="8">
        <f>IFERROR(VLOOKUP(A8,'BANCO DE DADOS'!$A$2:$D$4000,4,FALSE),"0")</f>
        <v>0.62560000000000004</v>
      </c>
      <c r="E8" s="1" t="str">
        <f>IFERROR(VLOOKUP(A8,'BANCO DE DADOS'!$1:$1048576,5,FALSE),"0")</f>
        <v>FECHAR LATERAL ENCONTROS DE SUBLIMAÇÃO 49CM *2</v>
      </c>
      <c r="F8" s="25">
        <f t="shared" si="0"/>
        <v>0.62560000000000004</v>
      </c>
    </row>
    <row r="9" spans="1:10" x14ac:dyDescent="0.25">
      <c r="A9" s="1" t="s">
        <v>155</v>
      </c>
      <c r="B9" s="1" t="str">
        <f>IFERROR(VLOOKUP(A9,'BANCO DE DADOS'!$1:$1048576,2,FALSE),"0")</f>
        <v>FECHAR MANGA BASICA 15 CM *2 4OL 514</v>
      </c>
      <c r="C9" s="16">
        <f>IFERROR(VLOOKUP(A9,'BANCO DE DADOS'!$A$2:C4007,3,FALSE),"0")</f>
        <v>0.31809999999999999</v>
      </c>
      <c r="D9" s="8">
        <f>IFERROR(VLOOKUP(A9,'BANCO DE DADOS'!$A$2:$D$4000,4,FALSE),"0")</f>
        <v>0.31809999999999999</v>
      </c>
      <c r="E9" s="1" t="str">
        <f>IFERROR(VLOOKUP(A9,'BANCO DE DADOS'!$1:$1048576,5,FALSE),"0")</f>
        <v>FECHAR MANGA BASICA 15 CM *2 4OL 514</v>
      </c>
      <c r="F9" s="25">
        <f t="shared" si="0"/>
        <v>0.31809999999999999</v>
      </c>
    </row>
    <row r="10" spans="1:10" x14ac:dyDescent="0.25">
      <c r="A10" s="1" t="s">
        <v>347</v>
      </c>
      <c r="B10" s="1" t="str">
        <f>IFERROR(VLOOKUP(A10,'BANCO DE DADOS'!$1:$1048576,2,FALSE),"0")</f>
        <v>PREGAR MANGA FECHADA 58.5 CM *2 4OL 514</v>
      </c>
      <c r="C10" s="16">
        <f>IFERROR(VLOOKUP(A10,'BANCO DE DADOS'!$A$2:C4008,3,FALSE),"0")</f>
        <v>0.87329999999999997</v>
      </c>
      <c r="D10" s="8">
        <f>IFERROR(VLOOKUP(A10,'BANCO DE DADOS'!$A$2:$D$4000,4,FALSE),"0")</f>
        <v>0.87329999999999997</v>
      </c>
      <c r="E10" s="1" t="str">
        <f>IFERROR(VLOOKUP(A10,'BANCO DE DADOS'!$1:$1048576,5,FALSE),"0")</f>
        <v>PREGAR MANGA FECHADA 58.5 CM *2 4OL 514</v>
      </c>
      <c r="F10" s="25">
        <f t="shared" si="0"/>
        <v>0.87329999999999997</v>
      </c>
    </row>
    <row r="11" spans="1:10" x14ac:dyDescent="0.25">
      <c r="A11" s="1" t="s">
        <v>70</v>
      </c>
      <c r="B11" s="1" t="str">
        <f>IFERROR(VLOOKUP(A11,'BANCO DE DADOS'!$1:$1048576,2,FALSE),"0")</f>
        <v>BAINHA DA MANGA -44 CM *2</v>
      </c>
      <c r="C11" s="16">
        <f>IFERROR(VLOOKUP(A11,'BANCO DE DADOS'!$A$2:C4009,3,FALSE),"0")</f>
        <v>0.63970000000000005</v>
      </c>
      <c r="D11" s="8">
        <f>IFERROR(VLOOKUP(A11,'BANCO DE DADOS'!$A$2:$D$4000,4,FALSE),"0")</f>
        <v>0.63970000000000005</v>
      </c>
      <c r="E11" s="1" t="str">
        <f>IFERROR(VLOOKUP(A11,'BANCO DE DADOS'!$1:$1048576,5,FALSE),"0")</f>
        <v>BAINHA DA MANGA -44 CM *2</v>
      </c>
      <c r="F11" s="25">
        <f t="shared" si="0"/>
        <v>0.63970000000000005</v>
      </c>
    </row>
    <row r="12" spans="1:10" x14ac:dyDescent="0.25">
      <c r="A12" s="1" t="s">
        <v>504</v>
      </c>
      <c r="B12" s="1" t="str">
        <f>IFERROR(VLOOKUP(A12,'BANCO DE DADOS'!$1:$1048576,2,FALSE),"0")</f>
        <v>BATER TRAVET MANGA *2 Código BT 107 - x2 Bartack verticalmente</v>
      </c>
      <c r="C12" s="16">
        <f>IFERROR(VLOOKUP(A12,'BANCO DE DADOS'!$A$2:C4010,3,FALSE),"0")</f>
        <v>0.33500000000000002</v>
      </c>
      <c r="D12" s="8">
        <f>IFERROR(VLOOKUP(A12,'BANCO DE DADOS'!$A$2:$D$4000,4,FALSE),"0")</f>
        <v>0.33500000000000002</v>
      </c>
      <c r="E12" s="1" t="str">
        <f>IFERROR(VLOOKUP(A12,'BANCO DE DADOS'!$1:$1048576,5,FALSE),"0")</f>
        <v>BATER TRAVET MANGA *2 Código BT 107 - x2 Bartack verticalmente</v>
      </c>
      <c r="F12" s="25">
        <f t="shared" si="0"/>
        <v>0.33500000000000002</v>
      </c>
    </row>
    <row r="13" spans="1:10" x14ac:dyDescent="0.25">
      <c r="A13" s="1" t="s">
        <v>551</v>
      </c>
      <c r="B13" s="1" t="str">
        <f>IFERROR(VLOOKUP(A13,'BANCO DE DADOS'!$1:$1048576,2,FALSE),"0")</f>
        <v>1L MONTAR GOLA TRANSPASSADA 5 CM</v>
      </c>
      <c r="C13" s="16">
        <f>IFERROR(VLOOKUP(A13,'BANCO DE DADOS'!$A$2:C4011,3,FALSE),"0")</f>
        <v>0.17480000000000001</v>
      </c>
      <c r="D13" s="8">
        <f>IFERROR(VLOOKUP(A13,'BANCO DE DADOS'!$A$2:$D$4000,4,FALSE),"0")</f>
        <v>0.17480000000000001</v>
      </c>
      <c r="E13" s="1" t="str">
        <f>IFERROR(VLOOKUP(A13,'BANCO DE DADOS'!$1:$1048576,5,FALSE),"0")</f>
        <v>1L MONTAR GOLA TRANSPASSADA 5 CM</v>
      </c>
      <c r="F13" s="25">
        <f t="shared" si="0"/>
        <v>0.17480000000000001</v>
      </c>
    </row>
    <row r="14" spans="1:10" x14ac:dyDescent="0.25">
      <c r="A14" s="1" t="s">
        <v>549</v>
      </c>
      <c r="B14" s="1" t="str">
        <f>IFERROR(VLOOKUP(A14,'BANCO DE DADOS'!$1:$1048576,2,FALSE),"0")</f>
        <v>1L FIXAR GOLA FRENTE TRANSPASSADA 15 CM</v>
      </c>
      <c r="C14" s="16">
        <f>IFERROR(VLOOKUP(A14,'BANCO DE DADOS'!$A$2:C4012,3,FALSE),"0")</f>
        <v>0.54910000000000003</v>
      </c>
      <c r="D14" s="8">
        <f>IFERROR(VLOOKUP(A14,'BANCO DE DADOS'!$A$2:$D$4000,4,FALSE),"0")</f>
        <v>0.54910000000000003</v>
      </c>
      <c r="E14" s="1" t="str">
        <f>IFERROR(VLOOKUP(A14,'BANCO DE DADOS'!$1:$1048576,5,FALSE),"0")</f>
        <v>1L FIXAR GOLA FRENTE TRANSPASSADA 15 CM</v>
      </c>
      <c r="F14" s="25">
        <f t="shared" si="0"/>
        <v>0.54910000000000003</v>
      </c>
    </row>
    <row r="15" spans="1:10" x14ac:dyDescent="0.25">
      <c r="A15" s="1" t="s">
        <v>559</v>
      </c>
      <c r="B15" s="1" t="str">
        <f>IFERROR(VLOOKUP(A15,'BANCO DE DADOS'!$1:$1048576,2,FALSE),"0")</f>
        <v>4OL PREGAR GOLA FIXADA 60 CM</v>
      </c>
      <c r="C15" s="16">
        <f>IFERROR(VLOOKUP(A15,'BANCO DE DADOS'!$A$2:C4013,3,FALSE),"0")</f>
        <v>0.58730000000000004</v>
      </c>
      <c r="D15" s="8">
        <f>IFERROR(VLOOKUP(A15,'BANCO DE DADOS'!$A$2:$D$4000,4,FALSE),"0")</f>
        <v>0.58730000000000004</v>
      </c>
      <c r="E15" s="1" t="str">
        <f>IFERROR(VLOOKUP(A15,'BANCO DE DADOS'!$1:$1048576,5,FALSE),"0")</f>
        <v>4OL PREGAR GOLA FIXADA 60 CM</v>
      </c>
      <c r="F15" s="25">
        <f t="shared" si="0"/>
        <v>0.58730000000000004</v>
      </c>
    </row>
    <row r="16" spans="1:10" x14ac:dyDescent="0.25">
      <c r="A16" s="1" t="s">
        <v>513</v>
      </c>
      <c r="B16" s="1" t="str">
        <f>IFERROR(VLOOKUP(A16,'BANCO DE DADOS'!$1:$1048576,2,FALSE),"0")</f>
        <v>UNIR COBRE GOLA 22 CM</v>
      </c>
      <c r="C16" s="16">
        <f>IFERROR(VLOOKUP(A16,'BANCO DE DADOS'!$A$2:C4014,3,FALSE),"0")</f>
        <v>0.18290000000000001</v>
      </c>
      <c r="D16" s="8">
        <f>IFERROR(VLOOKUP(A16,'BANCO DE DADOS'!$A$2:$D$4000,4,FALSE),"0")</f>
        <v>0.18290000000000001</v>
      </c>
      <c r="E16" s="1" t="str">
        <f>IFERROR(VLOOKUP(A16,'BANCO DE DADOS'!$1:$1048576,5,FALSE),"0")</f>
        <v>UNIR COBRE GOLA 22 CM</v>
      </c>
      <c r="F16" s="25">
        <f t="shared" si="0"/>
        <v>0.18290000000000001</v>
      </c>
    </row>
    <row r="17" spans="1:6" x14ac:dyDescent="0.25">
      <c r="A17" s="1" t="s">
        <v>129</v>
      </c>
      <c r="B17" s="1" t="str">
        <f>IFERROR(VLOOKUP(A17,'BANCO DE DADOS'!$1:$1048576,2,FALSE),"0")</f>
        <v>FIXAR COBRE GOLA 22 CM</v>
      </c>
      <c r="C17" s="16">
        <f>IFERROR(VLOOKUP(A17,'BANCO DE DADOS'!$A$2:C4015,3,FALSE),"0")</f>
        <v>0.44080000000000003</v>
      </c>
      <c r="D17" s="8">
        <f>IFERROR(VLOOKUP(A17,'BANCO DE DADOS'!$A$2:$D$4000,4,FALSE),"0")</f>
        <v>0.44080000000000003</v>
      </c>
      <c r="E17" s="1" t="str">
        <f>IFERROR(VLOOKUP(A17,'BANCO DE DADOS'!$1:$1048576,5,FALSE),"0")</f>
        <v>FIXAR COBRE GOLA 22 CM</v>
      </c>
      <c r="F17" s="25">
        <f t="shared" si="0"/>
        <v>0.44080000000000003</v>
      </c>
    </row>
    <row r="18" spans="1:6" x14ac:dyDescent="0.25">
      <c r="A18" s="1" t="s">
        <v>423</v>
      </c>
      <c r="B18" s="1" t="str">
        <f>IFERROR(VLOOKUP(A18,'BANCO DE DADOS'!$1:$1048576,2,FALSE),"0")</f>
        <v>REBATER COBRE GOLA 22 CM</v>
      </c>
      <c r="C18" s="16">
        <f>IFERROR(VLOOKUP(A18,'BANCO DE DADOS'!$A$2:C4016,3,FALSE),"0")</f>
        <v>0.36330000000000001</v>
      </c>
      <c r="D18" s="8">
        <f>IFERROR(VLOOKUP(A18,'BANCO DE DADOS'!$A$2:$D$4000,4,FALSE),"0")</f>
        <v>0.36330000000000001</v>
      </c>
      <c r="E18" s="1" t="str">
        <f>IFERROR(VLOOKUP(A18,'BANCO DE DADOS'!$1:$1048576,5,FALSE),"0")</f>
        <v>REBATER COBRE GOLA 22 CM</v>
      </c>
      <c r="F18" s="25">
        <f t="shared" ref="F18:F21" si="1">D18</f>
        <v>0.36330000000000001</v>
      </c>
    </row>
    <row r="19" spans="1:6" x14ac:dyDescent="0.25">
      <c r="A19" s="1" t="s">
        <v>563</v>
      </c>
      <c r="B19" s="1" t="str">
        <f>IFERROR(VLOOKUP(A19,'BANCO DE DADOS'!$1:$1048576,2,FALSE),"0")</f>
        <v>BT BATER TRAVET GOLA 2x</v>
      </c>
      <c r="C19" s="16">
        <f>IFERROR(VLOOKUP(A19,'BANCO DE DADOS'!$A$2:C4017,3,FALSE),"0")</f>
        <v>0.30780000000000002</v>
      </c>
      <c r="D19" s="8">
        <f>IFERROR(VLOOKUP(A19,'BANCO DE DADOS'!$A$2:$D$4000,4,FALSE),"0")</f>
        <v>0.30780000000000002</v>
      </c>
      <c r="E19" s="1" t="str">
        <f>IFERROR(VLOOKUP(A19,'BANCO DE DADOS'!$1:$1048576,5,FALSE),"0")</f>
        <v>BT BATER TRAVET GOLA 2x</v>
      </c>
      <c r="F19" s="25">
        <f t="shared" si="1"/>
        <v>0.30780000000000002</v>
      </c>
    </row>
    <row r="20" spans="1:6" x14ac:dyDescent="0.25">
      <c r="A20" s="1" t="s">
        <v>60</v>
      </c>
      <c r="B20" s="1" t="str">
        <f>IFERROR(VLOOKUP(A20,'BANCO DE DADOS'!$1:$1048576,2,FALSE),"0")</f>
        <v>BAINHA DO CORPO COMADICIONAL FRENTE E COSTAS 126 CM 2CO 406</v>
      </c>
      <c r="C20" s="16">
        <f>IFERROR(VLOOKUP(A20,'BANCO DE DADOS'!$A$2:C4018,3,FALSE),"0")</f>
        <v>0.91739999999999999</v>
      </c>
      <c r="D20" s="8">
        <f>IFERROR(VLOOKUP(A20,'BANCO DE DADOS'!$A$2:$D$4000,4,FALSE),"0")</f>
        <v>0.91739999999999999</v>
      </c>
      <c r="E20" s="1" t="str">
        <f>IFERROR(VLOOKUP(A20,'BANCO DE DADOS'!$1:$1048576,5,FALSE),"0")</f>
        <v>BAINHA DO CORPO COMADICIONAL FRENTE E COSTAS 126 CM 2CO 406</v>
      </c>
      <c r="F20" s="25">
        <f t="shared" si="1"/>
        <v>0.91739999999999999</v>
      </c>
    </row>
    <row r="21" spans="1:6" x14ac:dyDescent="0.25">
      <c r="A21" s="1" t="s">
        <v>500</v>
      </c>
      <c r="B21" s="1" t="str">
        <f>IFERROR(VLOOKUP(A21,'BANCO DE DADOS'!$1:$1048576,2,FALSE),"0")</f>
        <v>BATER TRAVET NA BARRA Código BT 107 - x1 Bartack verticalmente</v>
      </c>
      <c r="C21" s="16">
        <f>IFERROR(VLOOKUP(A21,'BANCO DE DADOS'!$A$2:C4019,3,FALSE),"0")</f>
        <v>0.15390000000000001</v>
      </c>
      <c r="D21" s="8">
        <f>IFERROR(VLOOKUP(A21,'BANCO DE DADOS'!$A$2:$D$4000,4,FALSE),"0")</f>
        <v>0.15390000000000001</v>
      </c>
      <c r="E21" s="1" t="str">
        <f>IFERROR(VLOOKUP(A21,'BANCO DE DADOS'!$1:$1048576,5,FALSE),"0")</f>
        <v>BATER TRAVET NA BARRA Código BT 107 - x1 Bartack verticalmente</v>
      </c>
      <c r="F21" s="25">
        <f t="shared" si="1"/>
        <v>0.15390000000000001</v>
      </c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7.849800000000001</v>
      </c>
      <c r="D23" s="8">
        <f>SUM(D2:D22)</f>
        <v>7.849800000000001</v>
      </c>
      <c r="E23" s="1"/>
      <c r="F23" s="5">
        <f>SUM(F2:F22)</f>
        <v>7.849800000000001</v>
      </c>
    </row>
    <row r="24" spans="1:6" x14ac:dyDescent="0.25">
      <c r="D24" s="9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9D5E-DE66-4A33-9A16-84E06218533E}">
  <dimension ref="A1:F2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23">
        <f>IFERROR(VLOOKUP(A3,'BANCO DE DADOS'!$A$2:C4001,3,FALSE),"0")</f>
        <v>0.36820000000000003</v>
      </c>
      <c r="D3" s="24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25">
        <f t="shared" ref="F3:F15" si="0">D3</f>
        <v>0.36820000000000003</v>
      </c>
    </row>
    <row r="4" spans="1:6" x14ac:dyDescent="0.25">
      <c r="A4" s="1" t="s">
        <v>589</v>
      </c>
      <c r="B4" s="1" t="str">
        <f>IFERROR(VLOOKUP(A4,'BANCO DE DADOS'!$1:$1048576,2,FALSE),"0")</f>
        <v>0</v>
      </c>
      <c r="C4" s="23" t="str">
        <f>IFERROR(VLOOKUP(A4,'BANCO DE DADOS'!$A$2:C4002,3,FALSE),"0")</f>
        <v>0</v>
      </c>
      <c r="D4" s="24" t="str">
        <f>IFERROR(VLOOKUP(A4,'BANCO DE DADOS'!$A$2:D4002,4,FALSE),"0")</f>
        <v>0</v>
      </c>
      <c r="E4" s="1" t="str">
        <f>IFERROR(VLOOKUP(A4,'BANCO DE DADOS'!$1:$1048576,5,FALSE),"0")</f>
        <v>0</v>
      </c>
      <c r="F4" s="25" t="str">
        <f t="shared" si="0"/>
        <v>0</v>
      </c>
    </row>
    <row r="5" spans="1:6" x14ac:dyDescent="0.25">
      <c r="A5" s="1" t="s">
        <v>133</v>
      </c>
      <c r="B5" s="1" t="str">
        <f>IFERROR(VLOOKUP(A5,'BANCO DE DADOS'!$1:$1048576,2,FALSE),"0")</f>
        <v>FECHAR LATERAL SEM MANGA 50 *2 CM 4OL 514</v>
      </c>
      <c r="C5" s="23">
        <f>IFERROR(VLOOKUP(A5,'BANCO DE DADOS'!$A$2:C4003,3,FALSE),"0")</f>
        <v>0.60029999999999994</v>
      </c>
      <c r="D5" s="24">
        <f>IFERROR(VLOOKUP(A5,'BANCO DE DADOS'!$A$2:D4003,4,FALSE),"0")</f>
        <v>0.60029999999999994</v>
      </c>
      <c r="E5" s="1" t="str">
        <f>IFERROR(VLOOKUP(A5,'BANCO DE DADOS'!$1:$1048576,5,FALSE),"0")</f>
        <v>FECHAR LATERAL SEM MANGA 50 *2 CM 4OL 514</v>
      </c>
      <c r="F5" s="25">
        <f t="shared" si="0"/>
        <v>0.60029999999999994</v>
      </c>
    </row>
    <row r="6" spans="1:6" x14ac:dyDescent="0.25">
      <c r="A6" s="1" t="s">
        <v>598</v>
      </c>
      <c r="B6" s="1" t="str">
        <f>IFERROR(VLOOKUP(A6,'BANCO DE DADOS'!$1:$1048576,2,FALSE),"0")</f>
        <v>0</v>
      </c>
      <c r="C6" s="23" t="str">
        <f>IFERROR(VLOOKUP(A6,'BANCO DE DADOS'!$A$2:C4004,3,FALSE),"0")</f>
        <v>0</v>
      </c>
      <c r="D6" s="24" t="str">
        <f>IFERROR(VLOOKUP(A6,'BANCO DE DADOS'!$A$2:D4004,4,FALSE),"0")</f>
        <v>0</v>
      </c>
      <c r="E6" s="1" t="str">
        <f>IFERROR(VLOOKUP(A6,'BANCO DE DADOS'!$1:$1048576,5,FALSE),"0")</f>
        <v>0</v>
      </c>
      <c r="F6" s="25" t="str">
        <f t="shared" si="0"/>
        <v>0</v>
      </c>
    </row>
    <row r="7" spans="1:6" x14ac:dyDescent="0.25">
      <c r="A7" s="1" t="s">
        <v>155</v>
      </c>
      <c r="B7" s="1" t="str">
        <f>IFERROR(VLOOKUP(A7,'BANCO DE DADOS'!$1:$1048576,2,FALSE),"0")</f>
        <v>FECHAR MANGA BASICA 15 CM *2 4OL 514</v>
      </c>
      <c r="C7" s="23">
        <f>IFERROR(VLOOKUP(A7,'BANCO DE DADOS'!$A$2:C4005,3,FALSE),"0")</f>
        <v>0.31809999999999999</v>
      </c>
      <c r="D7" s="24">
        <f>IFERROR(VLOOKUP(A7,'BANCO DE DADOS'!$A$2:D4005,4,FALSE),"0")</f>
        <v>0.31809999999999999</v>
      </c>
      <c r="E7" s="1" t="str">
        <f>IFERROR(VLOOKUP(A7,'BANCO DE DADOS'!$1:$1048576,5,FALSE),"0")</f>
        <v>FECHAR MANGA BASICA 15 CM *2 4OL 514</v>
      </c>
      <c r="F7" s="25">
        <f t="shared" si="0"/>
        <v>0.31809999999999999</v>
      </c>
    </row>
    <row r="8" spans="1:6" x14ac:dyDescent="0.25">
      <c r="A8" s="1" t="s">
        <v>347</v>
      </c>
      <c r="B8" s="1" t="str">
        <f>IFERROR(VLOOKUP(A8,'BANCO DE DADOS'!$1:$1048576,2,FALSE),"0")</f>
        <v>PREGAR MANGA FECHADA 58.5 CM *2 4OL 514</v>
      </c>
      <c r="C8" s="23">
        <f>IFERROR(VLOOKUP(A8,'BANCO DE DADOS'!$A$2:C4006,3,FALSE),"0")</f>
        <v>0.87329999999999997</v>
      </c>
      <c r="D8" s="24">
        <f>IFERROR(VLOOKUP(A8,'BANCO DE DADOS'!$A$2:D4006,4,FALSE),"0")</f>
        <v>0.87329999999999997</v>
      </c>
      <c r="E8" s="1" t="str">
        <f>IFERROR(VLOOKUP(A8,'BANCO DE DADOS'!$1:$1048576,5,FALSE),"0")</f>
        <v>PREGAR MANGA FECHADA 58.5 CM *2 4OL 514</v>
      </c>
      <c r="F8" s="25">
        <f t="shared" si="0"/>
        <v>0.87329999999999997</v>
      </c>
    </row>
    <row r="9" spans="1:6" x14ac:dyDescent="0.25">
      <c r="A9" s="1" t="s">
        <v>169</v>
      </c>
      <c r="B9" s="1" t="str">
        <f>IFERROR(VLOOKUP(A9,'BANCO DE DADOS'!$1:$1048576,2,FALSE),"0")</f>
        <v>FECHAR GOLA 6 CM</v>
      </c>
      <c r="C9" s="23">
        <f>IFERROR(VLOOKUP(A9,'BANCO DE DADOS'!$A$2:C4007,3,FALSE),"0")</f>
        <v>0.1221</v>
      </c>
      <c r="D9" s="24">
        <f>IFERROR(VLOOKUP(A9,'BANCO DE DADOS'!$A$2:D4007,4,FALSE),"0")</f>
        <v>0.1221</v>
      </c>
      <c r="E9" s="1" t="str">
        <f>IFERROR(VLOOKUP(A9,'BANCO DE DADOS'!$1:$1048576,5,FALSE),"0")</f>
        <v>FECHAR GOLA 6 CM</v>
      </c>
      <c r="F9" s="25">
        <f t="shared" si="0"/>
        <v>0.1221</v>
      </c>
    </row>
    <row r="10" spans="1:6" x14ac:dyDescent="0.25">
      <c r="A10" s="1" t="s">
        <v>6</v>
      </c>
      <c r="B10" s="1" t="str">
        <f>IFERROR(VLOOKUP(A10,'BANCO DE DADOS'!$1:$1048576,2,FALSE),"0")</f>
        <v>ALINHAVAR GOLA 56 CM</v>
      </c>
      <c r="C10" s="23">
        <f>IFERROR(VLOOKUP(A10,'BANCO DE DADOS'!$A$2:C4008,3,FALSE),"0")</f>
        <v>0.40649999999999997</v>
      </c>
      <c r="D10" s="24">
        <f>IFERROR(VLOOKUP(A10,'BANCO DE DADOS'!$A$2:D4008,4,FALSE),"0")</f>
        <v>0.40649999999999997</v>
      </c>
      <c r="E10" s="1" t="str">
        <f>IFERROR(VLOOKUP(A10,'BANCO DE DADOS'!$1:$1048576,5,FALSE),"0")</f>
        <v>ALINHAVAR GOLA 56 CM</v>
      </c>
      <c r="F10" s="25">
        <f t="shared" si="0"/>
        <v>0.40649999999999997</v>
      </c>
    </row>
    <row r="11" spans="1:6" x14ac:dyDescent="0.25">
      <c r="A11" s="1" t="s">
        <v>330</v>
      </c>
      <c r="B11" s="1" t="str">
        <f>IFERROR(VLOOKUP(A11,'BANCO DE DADOS'!$1:$1048576,2,FALSE),"0")</f>
        <v>PREGAR GOLA 59 CM</v>
      </c>
      <c r="C11" s="23">
        <f>IFERROR(VLOOKUP(A11,'BANCO DE DADOS'!$A$2:C4009,3,FALSE),"0")</f>
        <v>0.70040000000000002</v>
      </c>
      <c r="D11" s="24">
        <f>IFERROR(VLOOKUP(A11,'BANCO DE DADOS'!$A$2:D4009,4,FALSE),"0")</f>
        <v>0.70040000000000002</v>
      </c>
      <c r="E11" s="1" t="str">
        <f>IFERROR(VLOOKUP(A11,'BANCO DE DADOS'!$1:$1048576,5,FALSE),"0")</f>
        <v>PREGAR GOLA 59 CM</v>
      </c>
      <c r="F11" s="25">
        <f t="shared" si="0"/>
        <v>0.70040000000000002</v>
      </c>
    </row>
    <row r="12" spans="1:6" x14ac:dyDescent="0.25">
      <c r="A12" s="1" t="s">
        <v>443</v>
      </c>
      <c r="B12" s="1" t="str">
        <f>IFERROR(VLOOKUP(A12,'BANCO DE DADOS'!$1:$1048576,2,FALSE),"0")</f>
        <v>REBATER GOLA 40 CM 1L</v>
      </c>
      <c r="C12" s="23">
        <f>IFERROR(VLOOKUP(A12,'BANCO DE DADOS'!$A$2:C4010,3,FALSE),"0")</f>
        <v>0.50339999999999996</v>
      </c>
      <c r="D12" s="24">
        <f>IFERROR(VLOOKUP(A12,'BANCO DE DADOS'!$A$2:D4010,4,FALSE),"0")</f>
        <v>0.50339999999999996</v>
      </c>
      <c r="E12" s="1" t="str">
        <f>IFERROR(VLOOKUP(A12,'BANCO DE DADOS'!$1:$1048576,5,FALSE),"0")</f>
        <v>REBATER GOLA 40 CM 1L</v>
      </c>
      <c r="F12" s="25">
        <f t="shared" si="0"/>
        <v>0.50339999999999996</v>
      </c>
    </row>
    <row r="13" spans="1:6" x14ac:dyDescent="0.25">
      <c r="A13" s="1" t="s">
        <v>510</v>
      </c>
      <c r="B13" s="1" t="str">
        <f>IFERROR(VLOOKUP(A13,'BANCO DE DADOS'!$1:$1048576,2,FALSE),"0")</f>
        <v>GABARITAR COBRE GOLA -MANUAL</v>
      </c>
      <c r="C13" s="23">
        <f>IFERROR(VLOOKUP(A13,'BANCO DE DADOS'!$A$2:C4011,3,FALSE),"0")</f>
        <v>0.18440000000000001</v>
      </c>
      <c r="D13" s="24">
        <f>IFERROR(VLOOKUP(A13,'BANCO DE DADOS'!$A$2:D4011,4,FALSE),"0")</f>
        <v>0.18440000000000001</v>
      </c>
      <c r="E13" s="1" t="str">
        <f>IFERROR(VLOOKUP(A13,'BANCO DE DADOS'!$1:$1048576,5,FALSE),"0")</f>
        <v>GABARITAR COBRE GOLA -MANUAL</v>
      </c>
      <c r="F13" s="25">
        <f t="shared" si="0"/>
        <v>0.18440000000000001</v>
      </c>
    </row>
    <row r="14" spans="1:6" x14ac:dyDescent="0.25">
      <c r="A14" s="1" t="s">
        <v>513</v>
      </c>
      <c r="B14" s="1" t="str">
        <f>IFERROR(VLOOKUP(A14,'BANCO DE DADOS'!$1:$1048576,2,FALSE),"0")</f>
        <v>UNIR COBRE GOLA 22 CM</v>
      </c>
      <c r="C14" s="23">
        <f>IFERROR(VLOOKUP(A14,'BANCO DE DADOS'!$A$2:C4012,3,FALSE),"0")</f>
        <v>0.18290000000000001</v>
      </c>
      <c r="D14" s="24">
        <f>IFERROR(VLOOKUP(A14,'BANCO DE DADOS'!$A$2:D4012,4,FALSE),"0")</f>
        <v>0.18290000000000001</v>
      </c>
      <c r="E14" s="1" t="str">
        <f>IFERROR(VLOOKUP(A14,'BANCO DE DADOS'!$1:$1048576,5,FALSE),"0")</f>
        <v>UNIR COBRE GOLA 22 CM</v>
      </c>
      <c r="F14" s="25">
        <f t="shared" si="0"/>
        <v>0.18290000000000001</v>
      </c>
    </row>
    <row r="15" spans="1:6" x14ac:dyDescent="0.25">
      <c r="A15" s="1" t="s">
        <v>129</v>
      </c>
      <c r="B15" s="1" t="str">
        <f>IFERROR(VLOOKUP(A15,'BANCO DE DADOS'!$1:$1048576,2,FALSE),"0")</f>
        <v>FIXAR COBRE GOLA 22 CM</v>
      </c>
      <c r="C15" s="23">
        <f>IFERROR(VLOOKUP(A15,'BANCO DE DADOS'!$A$2:C4013,3,FALSE),"0")</f>
        <v>0.44080000000000003</v>
      </c>
      <c r="D15" s="24">
        <f>IFERROR(VLOOKUP(A15,'BANCO DE DADOS'!$A$2:D4013,4,FALSE),"0")</f>
        <v>0.44080000000000003</v>
      </c>
      <c r="E15" s="1" t="str">
        <f>IFERROR(VLOOKUP(A15,'BANCO DE DADOS'!$1:$1048576,5,FALSE),"0")</f>
        <v>FIXAR COBRE GOLA 22 CM</v>
      </c>
      <c r="F15" s="25">
        <f t="shared" si="0"/>
        <v>0.44080000000000003</v>
      </c>
    </row>
    <row r="16" spans="1:6" x14ac:dyDescent="0.25">
      <c r="A16" s="1" t="s">
        <v>423</v>
      </c>
      <c r="B16" s="1" t="str">
        <f>IFERROR(VLOOKUP(A16,'BANCO DE DADOS'!$1:$1048576,2,FALSE),"0")</f>
        <v>REBATER COBRE GOLA 22 CM</v>
      </c>
      <c r="C16" s="23">
        <f>IFERROR(VLOOKUP(A16,'BANCO DE DADOS'!$A$2:C4014,3,FALSE),"0")</f>
        <v>0.36330000000000001</v>
      </c>
      <c r="D16" s="24">
        <f>IFERROR(VLOOKUP(A16,'BANCO DE DADOS'!$A$2:D4014,4,FALSE),"0")</f>
        <v>0.36330000000000001</v>
      </c>
      <c r="E16" s="1" t="str">
        <f>IFERROR(VLOOKUP(A16,'BANCO DE DADOS'!$1:$1048576,5,FALSE),"0")</f>
        <v>REBATER COBRE GOLA 22 CM</v>
      </c>
      <c r="F16" s="25">
        <f t="shared" ref="F16:F19" si="1">D16</f>
        <v>0.36330000000000001</v>
      </c>
    </row>
    <row r="17" spans="1:6" x14ac:dyDescent="0.25">
      <c r="A17" s="1" t="s">
        <v>70</v>
      </c>
      <c r="B17" s="1" t="str">
        <f>IFERROR(VLOOKUP(A17,'BANCO DE DADOS'!$1:$1048576,2,FALSE),"0")</f>
        <v>BAINHA DA MANGA -44 CM *2</v>
      </c>
      <c r="C17" s="23">
        <f>IFERROR(VLOOKUP(A17,'BANCO DE DADOS'!$A$2:C4015,3,FALSE),"0")</f>
        <v>0.63970000000000005</v>
      </c>
      <c r="D17" s="24">
        <f>IFERROR(VLOOKUP(A17,'BANCO DE DADOS'!$A$2:D4015,4,FALSE),"0")</f>
        <v>0.63970000000000005</v>
      </c>
      <c r="E17" s="1" t="str">
        <f>IFERROR(VLOOKUP(A17,'BANCO DE DADOS'!$1:$1048576,5,FALSE),"0")</f>
        <v>BAINHA DA MANGA -44 CM *2</v>
      </c>
      <c r="F17" s="25">
        <f t="shared" si="1"/>
        <v>0.63970000000000005</v>
      </c>
    </row>
    <row r="18" spans="1:6" x14ac:dyDescent="0.25">
      <c r="A18" s="1" t="s">
        <v>56</v>
      </c>
      <c r="B18" s="1" t="str">
        <f>IFERROR(VLOOKUP(A18,'BANCO DE DADOS'!$1:$1048576,2,FALSE),"0")</f>
        <v>BAINHA DO CORPO 120 CM</v>
      </c>
      <c r="C18" s="23">
        <f>IFERROR(VLOOKUP(A18,'BANCO DE DADOS'!$A$2:C4016,3,FALSE),"0")</f>
        <v>0.55100000000000005</v>
      </c>
      <c r="D18" s="24">
        <f>IFERROR(VLOOKUP(A18,'BANCO DE DADOS'!$A$2:D4016,4,FALSE),"0")</f>
        <v>0.55100000000000005</v>
      </c>
      <c r="E18" s="1" t="str">
        <f>IFERROR(VLOOKUP(A18,'BANCO DE DADOS'!$1:$1048576,5,FALSE),"0")</f>
        <v>BAINHA DO CORPO 120 CM</v>
      </c>
      <c r="F18" s="25">
        <f t="shared" si="1"/>
        <v>0.55100000000000005</v>
      </c>
    </row>
    <row r="19" spans="1:6" x14ac:dyDescent="0.25">
      <c r="A19" s="1" t="s">
        <v>489</v>
      </c>
      <c r="B19" s="1" t="str">
        <f>IFERROR(VLOOKUP(A19,'BANCO DE DADOS'!$1:$1048576,2,FALSE),"0")</f>
        <v>BATER TRAVET 3x</v>
      </c>
      <c r="C19" s="23">
        <f>IFERROR(VLOOKUP(A19,'BANCO DE DADOS'!$A$2:C4017,3,FALSE),"0")</f>
        <v>0.48170000000000002</v>
      </c>
      <c r="D19" s="24">
        <f>IFERROR(VLOOKUP(A19,'BANCO DE DADOS'!$A$2:D4017,4,FALSE),"0")</f>
        <v>0.48170000000000002</v>
      </c>
      <c r="E19" s="1" t="str">
        <f>IFERROR(VLOOKUP(A19,'BANCO DE DADOS'!$1:$1048576,5,FALSE),"0")</f>
        <v>BATER TRAVET 3x</v>
      </c>
      <c r="F19" s="25">
        <f t="shared" si="1"/>
        <v>0.48170000000000002</v>
      </c>
    </row>
    <row r="20" spans="1:6" x14ac:dyDescent="0.25">
      <c r="A20" s="1"/>
      <c r="B20" s="1"/>
      <c r="C20" s="23"/>
      <c r="D20" s="24"/>
      <c r="E20" s="1"/>
      <c r="F20" s="25"/>
    </row>
    <row r="21" spans="1:6" x14ac:dyDescent="0.25">
      <c r="A21" s="1"/>
      <c r="B21" s="1"/>
      <c r="C21" s="23"/>
      <c r="D21" s="24"/>
      <c r="E21" s="1"/>
      <c r="F21" s="25"/>
    </row>
    <row r="22" spans="1:6" x14ac:dyDescent="0.25">
      <c r="A22" s="1"/>
      <c r="B22" s="1"/>
      <c r="C22" s="23"/>
      <c r="D22" s="24"/>
      <c r="E22" s="1"/>
      <c r="F22" s="25"/>
    </row>
    <row r="23" spans="1:6" x14ac:dyDescent="0.25">
      <c r="A23" s="1"/>
      <c r="B23" s="1"/>
      <c r="C23" s="23"/>
      <c r="D23" s="24"/>
      <c r="E23" s="1"/>
      <c r="F23" s="25"/>
    </row>
    <row r="24" spans="1:6" x14ac:dyDescent="0.25">
      <c r="A24" s="1"/>
      <c r="B24" s="1"/>
      <c r="C24" s="23"/>
      <c r="D24" s="24"/>
      <c r="E24" s="1"/>
      <c r="F24" s="25"/>
    </row>
    <row r="25" spans="1:6" x14ac:dyDescent="0.25">
      <c r="A25" s="1"/>
      <c r="B25" s="1"/>
      <c r="C25" s="23"/>
      <c r="D25" s="24"/>
      <c r="E25" s="1"/>
      <c r="F25" s="25"/>
    </row>
    <row r="26" spans="1:6" x14ac:dyDescent="0.25">
      <c r="A26" s="1"/>
      <c r="B26" s="1"/>
      <c r="C26" s="4"/>
      <c r="D26" s="8"/>
      <c r="E26" s="1"/>
      <c r="F26" s="5"/>
    </row>
    <row r="27" spans="1:6" x14ac:dyDescent="0.25">
      <c r="A27" s="1"/>
      <c r="B27" s="1"/>
      <c r="C27" s="4"/>
      <c r="D27" s="8"/>
      <c r="E27" s="1"/>
      <c r="F27" s="5"/>
    </row>
    <row r="28" spans="1:6" x14ac:dyDescent="0.25">
      <c r="A28" s="1"/>
      <c r="B28" s="1"/>
      <c r="C28" s="4">
        <f>SUM(C2:C27)</f>
        <v>6.936300000000001</v>
      </c>
      <c r="D28" s="8">
        <f>SUM(D2:D27)</f>
        <v>6.936300000000001</v>
      </c>
      <c r="E28" s="1"/>
      <c r="F28" s="5"/>
    </row>
    <row r="29" spans="1:6" x14ac:dyDescent="0.25">
      <c r="D29" s="9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2D3C-EB20-49F8-ADDA-9D183F89411F}">
  <dimension ref="A1:F37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599</v>
      </c>
      <c r="B3" s="1" t="str">
        <f>IFERROR(VLOOKUP(A3,'BANCO DE DADOS'!$1:$1048576,2,FALSE),"0")</f>
        <v>0</v>
      </c>
      <c r="C3" s="16" t="str">
        <f>IFERROR(VLOOKUP(A3,'BANCO DE DADOS'!$A$2:C4001,3,FALSE),"0")</f>
        <v>0</v>
      </c>
      <c r="D3" s="8" t="str">
        <f>IFERROR(VLOOKUP(A3,'BANCO DE DADOS'!$A$2:D4001,4,FALSE),"0")</f>
        <v>0</v>
      </c>
      <c r="E3" s="1" t="str">
        <f>IFERROR(VLOOKUP(A3,'BANCO DE DADOS'!$1:$1048576,5,FALSE),"0")</f>
        <v>0</v>
      </c>
      <c r="F3" s="5" t="str">
        <f t="shared" ref="F3:F15" si="0">D3</f>
        <v>0</v>
      </c>
    </row>
    <row r="4" spans="1:6" x14ac:dyDescent="0.25">
      <c r="A4" s="1" t="s">
        <v>118</v>
      </c>
      <c r="B4" s="1" t="str">
        <f>IFERROR(VLOOKUP(A4,'BANCO DE DADOS'!$1:$1048576,2,FALSE),"0")</f>
        <v xml:space="preserve">Destacar Galão </v>
      </c>
      <c r="C4" s="16">
        <f>IFERROR(VLOOKUP(A4,'BANCO DE DADOS'!$A$2:C4002,3,FALSE),"0")</f>
        <v>0.16039999999999999</v>
      </c>
      <c r="D4" s="8">
        <f>IFERROR(VLOOKUP(A4,'BANCO DE DADOS'!$A$2:D4002,4,FALSE),"0")</f>
        <v>0.16039999999999999</v>
      </c>
      <c r="E4" s="1" t="str">
        <f>IFERROR(VLOOKUP(A4,'BANCO DE DADOS'!$1:$1048576,5,FALSE),"0")</f>
        <v xml:space="preserve">Destacar Galão </v>
      </c>
      <c r="F4" s="5">
        <f t="shared" si="0"/>
        <v>0.16039999999999999</v>
      </c>
    </row>
    <row r="5" spans="1:6" x14ac:dyDescent="0.25">
      <c r="A5" s="1" t="s">
        <v>600</v>
      </c>
      <c r="B5" s="1" t="str">
        <f>IFERROR(VLOOKUP(A5,'BANCO DE DADOS'!$1:$1048576,2,FALSE),"0")</f>
        <v>0</v>
      </c>
      <c r="C5" s="16" t="str">
        <f>IFERROR(VLOOKUP(A5,'BANCO DE DADOS'!$A$2:C4003,3,FALSE),"0")</f>
        <v>0</v>
      </c>
      <c r="D5" s="8" t="str">
        <f>IFERROR(VLOOKUP(A5,'BANCO DE DADOS'!$A$2:D4003,4,FALSE),"0")</f>
        <v>0</v>
      </c>
      <c r="E5" s="1" t="str">
        <f>IFERROR(VLOOKUP(A5,'BANCO DE DADOS'!$1:$1048576,5,FALSE),"0")</f>
        <v>0</v>
      </c>
      <c r="F5" s="5" t="str">
        <f t="shared" si="0"/>
        <v>0</v>
      </c>
    </row>
    <row r="6" spans="1:6" x14ac:dyDescent="0.25">
      <c r="A6" s="1" t="s">
        <v>601</v>
      </c>
      <c r="B6" s="1" t="str">
        <f>IFERROR(VLOOKUP(A6,'BANCO DE DADOS'!$1:$1048576,2,FALSE),"0")</f>
        <v>0</v>
      </c>
      <c r="C6" s="16" t="str">
        <f>IFERROR(VLOOKUP(A6,'BANCO DE DADOS'!$A$2:C4004,3,FALSE),"0")</f>
        <v>0</v>
      </c>
      <c r="D6" s="8" t="str">
        <f>IFERROR(VLOOKUP(A6,'BANCO DE DADOS'!$A$2:D4004,4,FALSE),"0")</f>
        <v>0</v>
      </c>
      <c r="E6" s="1" t="str">
        <f>IFERROR(VLOOKUP(A6,'BANCO DE DADOS'!$1:$1048576,5,FALSE),"0")</f>
        <v>0</v>
      </c>
      <c r="F6" s="5" t="str">
        <f t="shared" si="0"/>
        <v>0</v>
      </c>
    </row>
    <row r="7" spans="1:6" x14ac:dyDescent="0.25">
      <c r="A7" s="1" t="s">
        <v>602</v>
      </c>
      <c r="B7" s="1" t="str">
        <f>IFERROR(VLOOKUP(A7,'BANCO DE DADOS'!$1:$1048576,2,FALSE),"0")</f>
        <v>0</v>
      </c>
      <c r="C7" s="16" t="str">
        <f>IFERROR(VLOOKUP(A7,'BANCO DE DADOS'!$A$2:C4005,3,FALSE),"0")</f>
        <v>0</v>
      </c>
      <c r="D7" s="8" t="str">
        <f>IFERROR(VLOOKUP(A7,'BANCO DE DADOS'!$A$2:D4005,4,FALSE),"0")</f>
        <v>0</v>
      </c>
      <c r="E7" s="1" t="str">
        <f>IFERROR(VLOOKUP(A7,'BANCO DE DADOS'!$1:$1048576,5,FALSE),"0")</f>
        <v>0</v>
      </c>
      <c r="F7" s="5" t="str">
        <f t="shared" si="0"/>
        <v>0</v>
      </c>
    </row>
    <row r="8" spans="1:6" x14ac:dyDescent="0.25">
      <c r="A8" s="1" t="s">
        <v>603</v>
      </c>
      <c r="B8" s="1" t="str">
        <f>IFERROR(VLOOKUP(A8,'BANCO DE DADOS'!$1:$1048576,2,FALSE),"0")</f>
        <v>0</v>
      </c>
      <c r="C8" s="16" t="str">
        <f>IFERROR(VLOOKUP(A8,'BANCO DE DADOS'!$A$2:C4006,3,FALSE),"0")</f>
        <v>0</v>
      </c>
      <c r="D8" s="8" t="str">
        <f>IFERROR(VLOOKUP(A8,'BANCO DE DADOS'!$A$2:D4006,4,FALSE),"0")</f>
        <v>0</v>
      </c>
      <c r="E8" s="1" t="str">
        <f>IFERROR(VLOOKUP(A8,'BANCO DE DADOS'!$1:$1048576,5,FALSE),"0")</f>
        <v>0</v>
      </c>
      <c r="F8" s="5" t="str">
        <f t="shared" si="0"/>
        <v>0</v>
      </c>
    </row>
    <row r="9" spans="1:6" x14ac:dyDescent="0.25">
      <c r="A9" s="1" t="s">
        <v>302</v>
      </c>
      <c r="B9" s="1" t="str">
        <f>IFERROR(VLOOKUP(A9,'BANCO DE DADOS'!$1:$1048576,2,FALSE),"0")</f>
        <v>OVERLOCAR POLO 4 CM 4OL 514</v>
      </c>
      <c r="C9" s="16">
        <f>IFERROR(VLOOKUP(A9,'BANCO DE DADOS'!$A$2:C4007,3,FALSE),"0")</f>
        <v>0.1197</v>
      </c>
      <c r="D9" s="8">
        <f>IFERROR(VLOOKUP(A9,'BANCO DE DADOS'!$A$2:D4007,4,FALSE),"0")</f>
        <v>0.1197</v>
      </c>
      <c r="E9" s="1" t="str">
        <f>IFERROR(VLOOKUP(A9,'BANCO DE DADOS'!$1:$1048576,5,FALSE),"0")</f>
        <v>OVERLOCAR POLO 4 CM 4OL 514</v>
      </c>
      <c r="F9" s="5">
        <f t="shared" si="0"/>
        <v>0.1197</v>
      </c>
    </row>
    <row r="10" spans="1:6" x14ac:dyDescent="0.25">
      <c r="A10" s="1" t="s">
        <v>292</v>
      </c>
      <c r="B10" s="1" t="str">
        <f>IFERROR(VLOOKUP(A10,'BANCO DE DADOS'!$1:$1048576,2,FALSE),"0")</f>
        <v>FECHAR OMBRO BASICO 16CM</v>
      </c>
      <c r="C10" s="16">
        <f>IFERROR(VLOOKUP(A10,'BANCO DE DADOS'!$A$2:C4008,3,FALSE),"0")</f>
        <v>0.36820000000000003</v>
      </c>
      <c r="D10" s="8">
        <f>IFERROR(VLOOKUP(A10,'BANCO DE DADOS'!$A$2:D4008,4,FALSE),"0")</f>
        <v>0.36820000000000003</v>
      </c>
      <c r="E10" s="1" t="str">
        <f>IFERROR(VLOOKUP(A10,'BANCO DE DADOS'!$1:$1048576,5,FALSE),"0")</f>
        <v>FECHAR OMBRO BASICO 16CM</v>
      </c>
      <c r="F10" s="5">
        <f t="shared" si="0"/>
        <v>0.36820000000000003</v>
      </c>
    </row>
    <row r="11" spans="1:6" x14ac:dyDescent="0.25">
      <c r="A11" s="1" t="s">
        <v>341</v>
      </c>
      <c r="B11" s="1" t="str">
        <f>IFERROR(VLOOKUP(A11,'BANCO DE DADOS'!$1:$1048576,2,FALSE),"0")</f>
        <v>PREGAR MANGA ABERTA 58 CM</v>
      </c>
      <c r="C11" s="16">
        <f>IFERROR(VLOOKUP(A11,'BANCO DE DADOS'!$A$2:C4009,3,FALSE),"0")</f>
        <v>0.59619999999999995</v>
      </c>
      <c r="D11" s="8">
        <f>IFERROR(VLOOKUP(A11,'BANCO DE DADOS'!$A$2:D4009,4,FALSE),"0")</f>
        <v>0.59619999999999995</v>
      </c>
      <c r="E11" s="1" t="str">
        <f>IFERROR(VLOOKUP(A11,'BANCO DE DADOS'!$1:$1048576,5,FALSE),"0")</f>
        <v>PREGAR MANGA ABERTA 58 CM</v>
      </c>
      <c r="F11" s="5">
        <f t="shared" si="0"/>
        <v>0.59619999999999995</v>
      </c>
    </row>
    <row r="12" spans="1:6" x14ac:dyDescent="0.25">
      <c r="A12" s="1" t="s">
        <v>131</v>
      </c>
      <c r="B12" s="1" t="str">
        <f>IFERROR(VLOOKUP(A12,'BANCO DE DADOS'!$1:$1048576,2,FALSE),"0")</f>
        <v>FECHAR LATERAL + MANGA 61CM *2</v>
      </c>
      <c r="C12" s="16">
        <f>IFERROR(VLOOKUP(A12,'BANCO DE DADOS'!$A$2:C4010,3,FALSE),"0")</f>
        <v>0.72140000000000004</v>
      </c>
      <c r="D12" s="8">
        <f>IFERROR(VLOOKUP(A12,'BANCO DE DADOS'!$A$2:D4010,4,FALSE),"0")</f>
        <v>0.72140000000000004</v>
      </c>
      <c r="E12" s="1" t="str">
        <f>IFERROR(VLOOKUP(A12,'BANCO DE DADOS'!$1:$1048576,5,FALSE),"0")</f>
        <v>FECHAR LATERAL + MANGA 61CM *2</v>
      </c>
      <c r="F12" s="5">
        <f t="shared" si="0"/>
        <v>0.72140000000000004</v>
      </c>
    </row>
    <row r="13" spans="1:6" x14ac:dyDescent="0.25">
      <c r="A13" s="1" t="s">
        <v>157</v>
      </c>
      <c r="B13" s="1" t="str">
        <f>IFERROR(VLOOKUP(A13,'BANCO DE DADOS'!$1:$1048576,2,FALSE),"0")</f>
        <v>FECHAR PUNHO 6 CM 4OL 514</v>
      </c>
      <c r="C13" s="16">
        <f>IFERROR(VLOOKUP(A13,'BANCO DE DADOS'!$A$2:C4011,3,FALSE),"0")</f>
        <v>0.24229999999999999</v>
      </c>
      <c r="D13" s="8">
        <f>IFERROR(VLOOKUP(A13,'BANCO DE DADOS'!$A$2:D4011,4,FALSE),"0")</f>
        <v>0.24229999999999999</v>
      </c>
      <c r="E13" s="1" t="str">
        <f>IFERROR(VLOOKUP(A13,'BANCO DE DADOS'!$1:$1048576,5,FALSE),"0")</f>
        <v>FECHAR PUNHO 6 CM 4OL 514</v>
      </c>
      <c r="F13" s="5">
        <f t="shared" si="0"/>
        <v>0.24229999999999999</v>
      </c>
    </row>
    <row r="14" spans="1:6" x14ac:dyDescent="0.25">
      <c r="A14" s="1" t="s">
        <v>356</v>
      </c>
      <c r="B14" s="1" t="str">
        <f>IFERROR(VLOOKUP(A14,'BANCO DE DADOS'!$1:$1048576,2,FALSE),"0")</f>
        <v>PREGAR PUNHO 39 CM 4OL 514</v>
      </c>
      <c r="C14" s="16">
        <f>IFERROR(VLOOKUP(A14,'BANCO DE DADOS'!$A$2:C4012,3,FALSE),"0")</f>
        <v>0.74009999999999998</v>
      </c>
      <c r="D14" s="8">
        <f>IFERROR(VLOOKUP(A14,'BANCO DE DADOS'!$A$2:D4012,4,FALSE),"0")</f>
        <v>0.74009999999999998</v>
      </c>
      <c r="E14" s="1" t="str">
        <f>IFERROR(VLOOKUP(A14,'BANCO DE DADOS'!$1:$1048576,5,FALSE),"0")</f>
        <v>PREGAR PUNHO 39 CM 4OL 514</v>
      </c>
      <c r="F14" s="5">
        <f t="shared" si="0"/>
        <v>0.74009999999999998</v>
      </c>
    </row>
    <row r="15" spans="1:6" x14ac:dyDescent="0.25">
      <c r="A15" s="1" t="s">
        <v>604</v>
      </c>
      <c r="B15" s="1" t="str">
        <f>IFERROR(VLOOKUP(A15,'BANCO DE DADOS'!$1:$1048576,2,FALSE),"0")</f>
        <v>0</v>
      </c>
      <c r="C15" s="16" t="str">
        <f>IFERROR(VLOOKUP(A15,'BANCO DE DADOS'!$A$2:C4013,3,FALSE),"0")</f>
        <v>0</v>
      </c>
      <c r="D15" s="8" t="str">
        <f>IFERROR(VLOOKUP(A15,'BANCO DE DADOS'!$A$2:D4013,4,FALSE),"0")</f>
        <v>0</v>
      </c>
      <c r="E15" s="1" t="str">
        <f>IFERROR(VLOOKUP(A15,'BANCO DE DADOS'!$1:$1048576,5,FALSE),"0")</f>
        <v>0</v>
      </c>
      <c r="F15" s="5" t="str">
        <f t="shared" si="0"/>
        <v>0</v>
      </c>
    </row>
    <row r="16" spans="1:6" x14ac:dyDescent="0.25">
      <c r="A16" s="1" t="s">
        <v>605</v>
      </c>
      <c r="B16" s="1" t="str">
        <f>IFERROR(VLOOKUP(A16,'BANCO DE DADOS'!$1:$1048576,2,FALSE),"0")</f>
        <v>0</v>
      </c>
      <c r="C16" s="16" t="str">
        <f>IFERROR(VLOOKUP(A16,'BANCO DE DADOS'!$A$2:C4014,3,FALSE),"0")</f>
        <v>0</v>
      </c>
      <c r="D16" s="8" t="str">
        <f>IFERROR(VLOOKUP(A16,'BANCO DE DADOS'!$A$2:D4014,4,FALSE),"0")</f>
        <v>0</v>
      </c>
      <c r="E16" s="1" t="str">
        <f>IFERROR(VLOOKUP(A16,'BANCO DE DADOS'!$1:$1048576,5,FALSE),"0")</f>
        <v>0</v>
      </c>
      <c r="F16" s="5" t="str">
        <f t="shared" ref="F16:F27" si="1">D16</f>
        <v>0</v>
      </c>
    </row>
    <row r="17" spans="1:6" x14ac:dyDescent="0.25">
      <c r="A17" s="1" t="s">
        <v>606</v>
      </c>
      <c r="B17" s="1" t="str">
        <f>IFERROR(VLOOKUP(A17,'BANCO DE DADOS'!$1:$1048576,2,FALSE),"0")</f>
        <v>0</v>
      </c>
      <c r="C17" s="16" t="str">
        <f>IFERROR(VLOOKUP(A17,'BANCO DE DADOS'!$A$2:C4015,3,FALSE),"0")</f>
        <v>0</v>
      </c>
      <c r="D17" s="8" t="str">
        <f>IFERROR(VLOOKUP(A17,'BANCO DE DADOS'!$A$2:D4015,4,FALSE),"0")</f>
        <v>0</v>
      </c>
      <c r="E17" s="1" t="str">
        <f>IFERROR(VLOOKUP(A17,'BANCO DE DADOS'!$1:$1048576,5,FALSE),"0")</f>
        <v>0</v>
      </c>
      <c r="F17" s="5" t="str">
        <f t="shared" si="1"/>
        <v>0</v>
      </c>
    </row>
    <row r="18" spans="1:6" x14ac:dyDescent="0.25">
      <c r="A18" s="1" t="s">
        <v>607</v>
      </c>
      <c r="B18" s="1" t="str">
        <f>IFERROR(VLOOKUP(A18,'BANCO DE DADOS'!$1:$1048576,2,FALSE),"0")</f>
        <v>0</v>
      </c>
      <c r="C18" s="16" t="str">
        <f>IFERROR(VLOOKUP(A18,'BANCO DE DADOS'!$A$2:C4016,3,FALSE),"0")</f>
        <v>0</v>
      </c>
      <c r="D18" s="8" t="str">
        <f>IFERROR(VLOOKUP(A18,'BANCO DE DADOS'!$A$2:D4016,4,FALSE),"0")</f>
        <v>0</v>
      </c>
      <c r="E18" s="1" t="str">
        <f>IFERROR(VLOOKUP(A18,'BANCO DE DADOS'!$1:$1048576,5,FALSE),"0")</f>
        <v>0</v>
      </c>
      <c r="F18" s="5" t="str">
        <f t="shared" si="1"/>
        <v>0</v>
      </c>
    </row>
    <row r="19" spans="1:6" x14ac:dyDescent="0.25">
      <c r="A19" s="1" t="s">
        <v>237</v>
      </c>
      <c r="B19" s="1" t="str">
        <f>IFERROR(VLOOKUP(A19,'BANCO DE DADOS'!$1:$1048576,2,FALSE),"0")</f>
        <v>GABARITAR ETIQUETA DO CENTRO DO DECOTE - MANUAL</v>
      </c>
      <c r="C19" s="16">
        <f>IFERROR(VLOOKUP(A19,'BANCO DE DADOS'!$A$2:C4017,3,FALSE),"0")</f>
        <v>0.126</v>
      </c>
      <c r="D19" s="8">
        <f>IFERROR(VLOOKUP(A19,'BANCO DE DADOS'!$A$2:D4017,4,FALSE),"0")</f>
        <v>0.126</v>
      </c>
      <c r="E19" s="1" t="str">
        <f>IFERROR(VLOOKUP(A19,'BANCO DE DADOS'!$1:$1048576,5,FALSE),"0")</f>
        <v>GABARITAR ETIQUETA DO CENTRO DO DECOTE - MANUAL</v>
      </c>
      <c r="F19" s="5">
        <f t="shared" si="1"/>
        <v>0.126</v>
      </c>
    </row>
    <row r="20" spans="1:6" x14ac:dyDescent="0.25">
      <c r="A20" s="1" t="s">
        <v>227</v>
      </c>
      <c r="B20" s="1" t="str">
        <f>IFERROR(VLOOKUP(A20,'BANCO DE DADOS'!$1:$1048576,2,FALSE),"0")</f>
        <v>FIXAR ETIQUETA NO DECOTE 1L 301</v>
      </c>
      <c r="C20" s="16">
        <f>IFERROR(VLOOKUP(A20,'BANCO DE DADOS'!$A$2:C4018,3,FALSE),"0")</f>
        <v>0.16489999999999999</v>
      </c>
      <c r="D20" s="8">
        <f>IFERROR(VLOOKUP(A20,'BANCO DE DADOS'!$A$2:D4018,4,FALSE),"0")</f>
        <v>0.16489999999999999</v>
      </c>
      <c r="E20" s="1" t="str">
        <f>IFERROR(VLOOKUP(A20,'BANCO DE DADOS'!$1:$1048576,5,FALSE),"0")</f>
        <v>FIXAR ETIQUETA NO DECOTE 1L 301</v>
      </c>
      <c r="F20" s="5">
        <f t="shared" si="1"/>
        <v>0.16489999999999999</v>
      </c>
    </row>
    <row r="21" spans="1:6" x14ac:dyDescent="0.25">
      <c r="A21" s="1" t="s">
        <v>80</v>
      </c>
      <c r="B21" s="1" t="str">
        <f>IFERROR(VLOOKUP(A21,'BANCO DE DADOS'!$1:$1048576,2,FALSE),"0")</f>
        <v>BAINHA DO CORPO FRENTE 68 CM</v>
      </c>
      <c r="C21" s="16">
        <f>IFERROR(VLOOKUP(A21,'BANCO DE DADOS'!$A$2:C4019,3,FALSE),"0")</f>
        <v>0.40600000000000003</v>
      </c>
      <c r="D21" s="8">
        <f>IFERROR(VLOOKUP(A21,'BANCO DE DADOS'!$A$2:D4019,4,FALSE),"0")</f>
        <v>0.40600000000000003</v>
      </c>
      <c r="E21" s="1" t="str">
        <f>IFERROR(VLOOKUP(A21,'BANCO DE DADOS'!$1:$1048576,5,FALSE),"0")</f>
        <v>BAINHA DO CORPO FRENTE 68 CM</v>
      </c>
      <c r="F21" s="5">
        <f t="shared" si="1"/>
        <v>0.40600000000000003</v>
      </c>
    </row>
    <row r="22" spans="1:6" x14ac:dyDescent="0.25">
      <c r="A22" s="1" t="s">
        <v>68</v>
      </c>
      <c r="B22" s="1" t="str">
        <f>IFERROR(VLOOKUP(A22,'BANCO DE DADOS'!$1:$1048576,2,FALSE),"0")</f>
        <v>BAINHA DO CORPO COSTAS 69 CM</v>
      </c>
      <c r="C22" s="16">
        <f>IFERROR(VLOOKUP(A22,'BANCO DE DADOS'!$A$2:C4020,3,FALSE),"0")</f>
        <v>0.43530000000000002</v>
      </c>
      <c r="D22" s="8">
        <f>IFERROR(VLOOKUP(A22,'BANCO DE DADOS'!$A$2:D4020,4,FALSE),"0")</f>
        <v>0.43530000000000002</v>
      </c>
      <c r="E22" s="1" t="str">
        <f>IFERROR(VLOOKUP(A22,'BANCO DE DADOS'!$1:$1048576,5,FALSE),"0")</f>
        <v>BAINHA DO CORPO COSTAS 69 CM</v>
      </c>
      <c r="F22" s="5">
        <f t="shared" si="1"/>
        <v>0.43530000000000002</v>
      </c>
    </row>
    <row r="23" spans="1:6" x14ac:dyDescent="0.25">
      <c r="A23" s="1" t="s">
        <v>283</v>
      </c>
      <c r="B23" s="1" t="str">
        <f>IFERROR(VLOOKUP(A23,'BANCO DE DADOS'!$1:$1048576,2,FALSE),"0")</f>
        <v>OVERLOCKAR ABERTURA LATERAL 26 CM</v>
      </c>
      <c r="C23" s="16">
        <f>IFERROR(VLOOKUP(A23,'BANCO DE DADOS'!$A$2:C4021,3,FALSE),"0")</f>
        <v>0.45</v>
      </c>
      <c r="D23" s="8">
        <f>IFERROR(VLOOKUP(A23,'BANCO DE DADOS'!$A$2:D4021,4,FALSE),"0")</f>
        <v>0.45</v>
      </c>
      <c r="E23" s="1" t="str">
        <f>IFERROR(VLOOKUP(A23,'BANCO DE DADOS'!$1:$1048576,5,FALSE),"0")</f>
        <v>OVERLOCKAR ABERTURA LATERAL 26 CM</v>
      </c>
      <c r="F23" s="5">
        <f t="shared" si="1"/>
        <v>0.45</v>
      </c>
    </row>
    <row r="24" spans="1:6" x14ac:dyDescent="0.25">
      <c r="A24" s="1" t="s">
        <v>431</v>
      </c>
      <c r="B24" s="1" t="str">
        <f>IFERROR(VLOOKUP(A24,'BANCO DE DADOS'!$1:$1048576,2,FALSE),"0")</f>
        <v>RETROCESSO ABERTURA LATERAL 6 CM 2*</v>
      </c>
      <c r="C24" s="16">
        <f>IFERROR(VLOOKUP(A24,'BANCO DE DADOS'!$A$2:C4022,3,FALSE),"0")</f>
        <v>0.36530000000000001</v>
      </c>
      <c r="D24" s="8">
        <f>IFERROR(VLOOKUP(A24,'BANCO DE DADOS'!$A$2:D4022,4,FALSE),"0")</f>
        <v>0.36530000000000001</v>
      </c>
      <c r="E24" s="1" t="str">
        <f>IFERROR(VLOOKUP(A24,'BANCO DE DADOS'!$1:$1048576,5,FALSE),"0")</f>
        <v>RETROCESSO ABERTURA LATERAL 6 CM 2*</v>
      </c>
      <c r="F24" s="5">
        <f t="shared" si="1"/>
        <v>0.36530000000000001</v>
      </c>
    </row>
    <row r="25" spans="1:6" x14ac:dyDescent="0.25">
      <c r="A25" s="1" t="s">
        <v>382</v>
      </c>
      <c r="B25" s="1" t="str">
        <f>IFERROR(VLOOKUP(A25,'BANCO DE DADOS'!$1:$1048576,2,FALSE),"0")</f>
        <v>REBATER ABERTURA LATERAL 24 CM (2 lados)</v>
      </c>
      <c r="C25" s="16">
        <f>IFERROR(VLOOKUP(A25,'BANCO DE DADOS'!$A$2:C4023,3,FALSE),"0")</f>
        <v>0.95330000000000004</v>
      </c>
      <c r="D25" s="8">
        <f>IFERROR(VLOOKUP(A25,'BANCO DE DADOS'!$A$2:D4023,4,FALSE),"0")</f>
        <v>0.95330000000000004</v>
      </c>
      <c r="E25" s="1" t="str">
        <f>IFERROR(VLOOKUP(A25,'BANCO DE DADOS'!$1:$1048576,5,FALSE),"0")</f>
        <v>REBATER ABERTURA LATERAL 24 CM (2 lados)</v>
      </c>
      <c r="F25" s="5">
        <f t="shared" si="1"/>
        <v>0.95330000000000004</v>
      </c>
    </row>
    <row r="26" spans="1:6" x14ac:dyDescent="0.25">
      <c r="A26" s="1" t="s">
        <v>608</v>
      </c>
      <c r="B26" s="1" t="str">
        <f>IFERROR(VLOOKUP(A26,'BANCO DE DADOS'!$1:$1048576,2,FALSE),"0")</f>
        <v>0</v>
      </c>
      <c r="C26" s="16" t="str">
        <f>IFERROR(VLOOKUP(A26,'BANCO DE DADOS'!$A$2:C4024,3,FALSE),"0")</f>
        <v>0</v>
      </c>
      <c r="D26" s="8" t="str">
        <f>IFERROR(VLOOKUP(A26,'BANCO DE DADOS'!$A$2:D4024,4,FALSE),"0")</f>
        <v>0</v>
      </c>
      <c r="E26" s="1" t="str">
        <f>IFERROR(VLOOKUP(A26,'BANCO DE DADOS'!$1:$1048576,5,FALSE),"0")</f>
        <v>0</v>
      </c>
      <c r="F26" s="5" t="str">
        <f t="shared" si="1"/>
        <v>0</v>
      </c>
    </row>
    <row r="27" spans="1:6" x14ac:dyDescent="0.25">
      <c r="A27" s="1" t="s">
        <v>609</v>
      </c>
      <c r="B27" s="1" t="str">
        <f>IFERROR(VLOOKUP(A27,'BANCO DE DADOS'!$1:$1048576,2,FALSE),"0")</f>
        <v>0</v>
      </c>
      <c r="C27" s="16" t="str">
        <f>IFERROR(VLOOKUP(A27,'BANCO DE DADOS'!$A$2:C4025,3,FALSE),"0")</f>
        <v>0</v>
      </c>
      <c r="D27" s="8" t="str">
        <f>IFERROR(VLOOKUP(A27,'BANCO DE DADOS'!$A$2:D4025,4,FALSE),"0")</f>
        <v>0</v>
      </c>
      <c r="E27" s="1" t="str">
        <f>IFERROR(VLOOKUP(A27,'BANCO DE DADOS'!$1:$1048576,5,FALSE),"0")</f>
        <v>0</v>
      </c>
      <c r="F27" s="5" t="str">
        <f t="shared" si="1"/>
        <v>0</v>
      </c>
    </row>
    <row r="28" spans="1:6" x14ac:dyDescent="0.25">
      <c r="A28" s="1" t="s">
        <v>610</v>
      </c>
      <c r="B28" s="1" t="str">
        <f>IFERROR(VLOOKUP(A28,'BANCO DE DADOS'!$1:$1048576,2,FALSE),"0")</f>
        <v>0</v>
      </c>
      <c r="C28" s="16" t="str">
        <f>IFERROR(VLOOKUP(A28,'BANCO DE DADOS'!$A$2:C4026,3,FALSE),"0")</f>
        <v>0</v>
      </c>
      <c r="D28" s="8" t="str">
        <f>IFERROR(VLOOKUP(A28,'BANCO DE DADOS'!$A$2:D4026,4,FALSE),"0")</f>
        <v>0</v>
      </c>
      <c r="E28" s="1" t="str">
        <f>IFERROR(VLOOKUP(A28,'BANCO DE DADOS'!$1:$1048576,5,FALSE),"0")</f>
        <v>0</v>
      </c>
      <c r="F28" s="5" t="str">
        <f t="shared" ref="F28:F32" si="2">D28</f>
        <v>0</v>
      </c>
    </row>
    <row r="29" spans="1:6" x14ac:dyDescent="0.25">
      <c r="A29" s="1" t="s">
        <v>611</v>
      </c>
      <c r="B29" s="1" t="str">
        <f>IFERROR(VLOOKUP(A29,'BANCO DE DADOS'!$1:$1048576,2,FALSE),"0")</f>
        <v>0</v>
      </c>
      <c r="C29" s="16" t="str">
        <f>IFERROR(VLOOKUP(A29,'BANCO DE DADOS'!$A$2:C4027,3,FALSE),"0")</f>
        <v>0</v>
      </c>
      <c r="D29" s="8" t="str">
        <f>IFERROR(VLOOKUP(A29,'BANCO DE DADOS'!$A$2:D4027,4,FALSE),"0")</f>
        <v>0</v>
      </c>
      <c r="E29" s="1" t="str">
        <f>IFERROR(VLOOKUP(A29,'BANCO DE DADOS'!$1:$1048576,5,FALSE),"0")</f>
        <v>0</v>
      </c>
      <c r="F29" s="5" t="str">
        <f t="shared" si="2"/>
        <v>0</v>
      </c>
    </row>
    <row r="30" spans="1:6" x14ac:dyDescent="0.25">
      <c r="A30" s="1" t="s">
        <v>612</v>
      </c>
      <c r="B30" s="1" t="str">
        <f>IFERROR(VLOOKUP(A30,'BANCO DE DADOS'!$1:$1048576,2,FALSE),"0")</f>
        <v>0</v>
      </c>
      <c r="C30" s="16" t="str">
        <f>IFERROR(VLOOKUP(A30,'BANCO DE DADOS'!$A$2:C4028,3,FALSE),"0")</f>
        <v>0</v>
      </c>
      <c r="D30" s="8" t="str">
        <f>IFERROR(VLOOKUP(A30,'BANCO DE DADOS'!$A$2:D4028,4,FALSE),"0")</f>
        <v>0</v>
      </c>
      <c r="E30" s="1" t="str">
        <f>IFERROR(VLOOKUP(A30,'BANCO DE DADOS'!$1:$1048576,5,FALSE),"0")</f>
        <v>0</v>
      </c>
      <c r="F30" s="5" t="str">
        <f t="shared" si="2"/>
        <v>0</v>
      </c>
    </row>
    <row r="31" spans="1:6" x14ac:dyDescent="0.25">
      <c r="A31" s="1" t="s">
        <v>84</v>
      </c>
      <c r="B31" s="1" t="str">
        <f>IFERROR(VLOOKUP(A31,'BANCO DE DADOS'!$1:$1048576,2,FALSE),"0")</f>
        <v>BOTÃO RESERVA</v>
      </c>
      <c r="C31" s="16">
        <f>IFERROR(VLOOKUP(A31,'BANCO DE DADOS'!$A$2:C4029,3,FALSE),"0")</f>
        <v>0.19139999999999999</v>
      </c>
      <c r="D31" s="8">
        <f>IFERROR(VLOOKUP(A31,'BANCO DE DADOS'!$A$2:D4029,4,FALSE),"0")</f>
        <v>0.19139999999999999</v>
      </c>
      <c r="E31" s="1" t="str">
        <f>IFERROR(VLOOKUP(A31,'BANCO DE DADOS'!$1:$1048576,5,FALSE),"0")</f>
        <v>BOTÃO RESERVA</v>
      </c>
      <c r="F31" s="5">
        <f t="shared" si="2"/>
        <v>0.19139999999999999</v>
      </c>
    </row>
    <row r="32" spans="1:6" x14ac:dyDescent="0.25">
      <c r="A32" s="1" t="s">
        <v>613</v>
      </c>
      <c r="B32" s="1" t="str">
        <f>IFERROR(VLOOKUP(A32,'BANCO DE DADOS'!$1:$1048576,2,FALSE),"0")</f>
        <v>0</v>
      </c>
      <c r="C32" s="16" t="str">
        <f>IFERROR(VLOOKUP(A32,'BANCO DE DADOS'!$A$2:C4030,3,FALSE),"0")</f>
        <v>0</v>
      </c>
      <c r="D32" s="8" t="str">
        <f>IFERROR(VLOOKUP(A32,'BANCO DE DADOS'!$A$2:D4030,4,FALSE),"0")</f>
        <v>0</v>
      </c>
      <c r="E32" s="1" t="str">
        <f>IFERROR(VLOOKUP(A32,'BANCO DE DADOS'!$1:$1048576,5,FALSE),"0")</f>
        <v>0</v>
      </c>
      <c r="F32" s="5" t="str">
        <f t="shared" si="2"/>
        <v>0</v>
      </c>
    </row>
    <row r="33" spans="1:6" x14ac:dyDescent="0.25">
      <c r="A33" s="1"/>
      <c r="B33" s="1"/>
      <c r="C33" s="16"/>
      <c r="D33" s="8"/>
      <c r="E33" s="1"/>
      <c r="F33" s="5"/>
    </row>
    <row r="34" spans="1:6" x14ac:dyDescent="0.25">
      <c r="A34" s="1"/>
      <c r="B34" s="1"/>
      <c r="C34" s="16"/>
      <c r="D34" s="8"/>
      <c r="E34" s="1"/>
      <c r="F34" s="5"/>
    </row>
    <row r="35" spans="1:6" x14ac:dyDescent="0.25">
      <c r="A35" s="1"/>
      <c r="B35" s="1"/>
      <c r="C35" s="26"/>
      <c r="D35" s="8"/>
      <c r="E35" s="1"/>
      <c r="F35" s="5"/>
    </row>
    <row r="36" spans="1:6" x14ac:dyDescent="0.25">
      <c r="A36" s="1"/>
      <c r="B36" s="1"/>
      <c r="C36" s="26">
        <f>SUM(C2:C35)</f>
        <v>6.2407000000000004</v>
      </c>
      <c r="D36" s="8">
        <f>SUM(D2:D35)</f>
        <v>6.2407000000000004</v>
      </c>
      <c r="E36" s="1"/>
      <c r="F36" s="5">
        <f>SUM(F2:F35)</f>
        <v>6.2407000000000004</v>
      </c>
    </row>
    <row r="37" spans="1:6" x14ac:dyDescent="0.25">
      <c r="D37" s="9"/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F3D7-B0A4-414D-A526-1FC39871140B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5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6</v>
      </c>
      <c r="B7" s="1" t="str">
        <f>IFERROR(VLOOKUP(A7,'BANCO DE DADOS'!$1:$1048576,2,FALSE),"0")</f>
        <v>ALINHAVAR GOLA 56 CM</v>
      </c>
      <c r="C7" s="16">
        <f>IFERROR(VLOOKUP(A7,'BANCO DE DADOS'!$A$2:C4005,3,FALSE),"0")</f>
        <v>0.40649999999999997</v>
      </c>
      <c r="D7" s="8">
        <f>IFERROR(VLOOKUP(A7,'BANCO DE DADOS'!$A$2:D4005,4,FALSE),"0")</f>
        <v>0.40649999999999997</v>
      </c>
      <c r="E7" s="1" t="str">
        <f>IFERROR(VLOOKUP(A7,'BANCO DE DADOS'!$1:$1048576,5,FALSE),"0")</f>
        <v>ALINHAVAR GOLA 56 CM</v>
      </c>
      <c r="F7" s="5">
        <f t="shared" si="0"/>
        <v>0.40649999999999997</v>
      </c>
    </row>
    <row r="8" spans="1:6" x14ac:dyDescent="0.25">
      <c r="A8" s="1" t="s">
        <v>330</v>
      </c>
      <c r="B8" s="1" t="str">
        <f>IFERROR(VLOOKUP(A8,'BANCO DE DADOS'!$1:$1048576,2,FALSE),"0")</f>
        <v>PREGAR GOLA 59 CM</v>
      </c>
      <c r="C8" s="16">
        <f>IFERROR(VLOOKUP(A8,'BANCO DE DADOS'!$A$2:C4006,3,FALSE),"0")</f>
        <v>0.70040000000000002</v>
      </c>
      <c r="D8" s="8">
        <f>IFERROR(VLOOKUP(A8,'BANCO DE DADOS'!$A$2:D4006,4,FALSE),"0")</f>
        <v>0.70040000000000002</v>
      </c>
      <c r="E8" s="1" t="str">
        <f>IFERROR(VLOOKUP(A8,'BANCO DE DADOS'!$1:$1048576,5,FALSE),"0")</f>
        <v>PREGAR GOLA 59 CM</v>
      </c>
      <c r="F8" s="5">
        <f t="shared" si="0"/>
        <v>0.70040000000000002</v>
      </c>
    </row>
    <row r="9" spans="1:6" x14ac:dyDescent="0.25">
      <c r="A9" s="1" t="s">
        <v>510</v>
      </c>
      <c r="B9" s="1" t="str">
        <f>IFERROR(VLOOKUP(A9,'BANCO DE DADOS'!$1:$1048576,2,FALSE),"0")</f>
        <v>GABARITAR COBRE GOLA -MANUAL</v>
      </c>
      <c r="C9" s="16">
        <f>IFERROR(VLOOKUP(A9,'BANCO DE DADOS'!$A$2:C4007,3,FALSE),"0")</f>
        <v>0.18440000000000001</v>
      </c>
      <c r="D9" s="8">
        <f>IFERROR(VLOOKUP(A9,'BANCO DE DADOS'!$A$2:D4007,4,FALSE),"0")</f>
        <v>0.18440000000000001</v>
      </c>
      <c r="E9" s="1" t="str">
        <f>IFERROR(VLOOKUP(A9,'BANCO DE DADOS'!$1:$1048576,5,FALSE),"0")</f>
        <v>GABARITAR COBRE GOLA -MANUAL</v>
      </c>
      <c r="F9" s="5">
        <f t="shared" si="0"/>
        <v>0.18440000000000001</v>
      </c>
    </row>
    <row r="10" spans="1:6" x14ac:dyDescent="0.25">
      <c r="A10" s="1" t="s">
        <v>513</v>
      </c>
      <c r="B10" s="1" t="str">
        <f>IFERROR(VLOOKUP(A10,'BANCO DE DADOS'!$1:$1048576,2,FALSE),"0")</f>
        <v>UNIR COBRE GOLA 22 CM</v>
      </c>
      <c r="C10" s="16">
        <f>IFERROR(VLOOKUP(A10,'BANCO DE DADOS'!$A$2:C4008,3,FALSE),"0")</f>
        <v>0.18290000000000001</v>
      </c>
      <c r="D10" s="8">
        <f>IFERROR(VLOOKUP(A10,'BANCO DE DADOS'!$A$2:D4008,4,FALSE),"0")</f>
        <v>0.18290000000000001</v>
      </c>
      <c r="E10" s="1" t="str">
        <f>IFERROR(VLOOKUP(A10,'BANCO DE DADOS'!$1:$1048576,5,FALSE),"0")</f>
        <v>UNIR COBRE GOLA 22 CM</v>
      </c>
      <c r="F10" s="5">
        <f t="shared" si="0"/>
        <v>0.18290000000000001</v>
      </c>
    </row>
    <row r="11" spans="1:6" x14ac:dyDescent="0.25">
      <c r="A11" s="1" t="s">
        <v>129</v>
      </c>
      <c r="B11" s="1" t="str">
        <f>IFERROR(VLOOKUP(A11,'BANCO DE DADOS'!$1:$1048576,2,FALSE),"0")</f>
        <v>FIXAR COBRE GOLA 22 CM</v>
      </c>
      <c r="C11" s="16">
        <f>IFERROR(VLOOKUP(A11,'BANCO DE DADOS'!$A$2:C4009,3,FALSE),"0")</f>
        <v>0.44080000000000003</v>
      </c>
      <c r="D11" s="8">
        <f>IFERROR(VLOOKUP(A11,'BANCO DE DADOS'!$A$2:D4009,4,FALSE),"0")</f>
        <v>0.44080000000000003</v>
      </c>
      <c r="E11" s="1" t="str">
        <f>IFERROR(VLOOKUP(A11,'BANCO DE DADOS'!$1:$1048576,5,FALSE),"0")</f>
        <v>FIXAR COBRE GOLA 22 CM</v>
      </c>
      <c r="F11" s="5">
        <f t="shared" si="0"/>
        <v>0.44080000000000003</v>
      </c>
    </row>
    <row r="12" spans="1:6" x14ac:dyDescent="0.25">
      <c r="A12" s="1" t="s">
        <v>423</v>
      </c>
      <c r="B12" s="1" t="str">
        <f>IFERROR(VLOOKUP(A12,'BANCO DE DADOS'!$1:$1048576,2,FALSE),"0")</f>
        <v>REBATER COBRE GOLA 22 CM</v>
      </c>
      <c r="C12" s="16">
        <f>IFERROR(VLOOKUP(A12,'BANCO DE DADOS'!$A$2:C4010,3,FALSE),"0")</f>
        <v>0.36330000000000001</v>
      </c>
      <c r="D12" s="8">
        <f>IFERROR(VLOOKUP(A12,'BANCO DE DADOS'!$A$2:D4010,4,FALSE),"0")</f>
        <v>0.36330000000000001</v>
      </c>
      <c r="E12" s="1" t="str">
        <f>IFERROR(VLOOKUP(A12,'BANCO DE DADOS'!$1:$1048576,5,FALSE),"0")</f>
        <v>REBATER COBRE GOLA 22 CM</v>
      </c>
      <c r="F12" s="5">
        <f t="shared" si="0"/>
        <v>0.36330000000000001</v>
      </c>
    </row>
    <row r="13" spans="1:6" x14ac:dyDescent="0.25">
      <c r="A13" s="1" t="s">
        <v>72</v>
      </c>
      <c r="B13" s="1" t="str">
        <f>IFERROR(VLOOKUP(A13,'BANCO DE DADOS'!$1:$1048576,2,FALSE),"0")</f>
        <v>BAINHA DA MANGA COM ADCIONAL COSTA-46 CM</v>
      </c>
      <c r="C13" s="16">
        <f>IFERROR(VLOOKUP(A13,'BANCO DE DADOS'!$A$2:C4011,3,FALSE),"0")</f>
        <v>0.72189999999999999</v>
      </c>
      <c r="D13" s="8">
        <f>IFERROR(VLOOKUP(A13,'BANCO DE DADOS'!$A$2:D4011,4,FALSE),"0")</f>
        <v>0.72189999999999999</v>
      </c>
      <c r="E13" s="1" t="str">
        <f>IFERROR(VLOOKUP(A13,'BANCO DE DADOS'!$1:$1048576,5,FALSE),"0")</f>
        <v>BAINHA DA MANGA COM ADCIONAL COSTA-46 CM</v>
      </c>
      <c r="F13" s="5">
        <f t="shared" si="0"/>
        <v>0.72189999999999999</v>
      </c>
    </row>
    <row r="14" spans="1:6" x14ac:dyDescent="0.25">
      <c r="A14" s="1" t="s">
        <v>58</v>
      </c>
      <c r="B14" s="1" t="str">
        <f>IFERROR(VLOOKUP(A14,'BANCO DE DADOS'!$1:$1048576,2,FALSE),"0")</f>
        <v>BAINHA DO CORPO COM ADCIONAL COSTA- 123 CM</v>
      </c>
      <c r="C14" s="16">
        <f>IFERROR(VLOOKUP(A14,'BANCO DE DADOS'!$A$2:C4012,3,FALSE),"0")</f>
        <v>0.69979999999999998</v>
      </c>
      <c r="D14" s="8">
        <f>IFERROR(VLOOKUP(A14,'BANCO DE DADOS'!$A$2:D4012,4,FALSE),"0")</f>
        <v>0.69979999999999998</v>
      </c>
      <c r="E14" s="1" t="str">
        <f>IFERROR(VLOOKUP(A14,'BANCO DE DADOS'!$1:$1048576,5,FALSE),"0")</f>
        <v>BAINHA DO CORPO COM ADCIONAL COSTA- 123 CM</v>
      </c>
      <c r="F14" s="5">
        <f t="shared" si="0"/>
        <v>0.69979999999999998</v>
      </c>
    </row>
    <row r="15" spans="1:6" x14ac:dyDescent="0.25">
      <c r="A15" s="1" t="s">
        <v>489</v>
      </c>
      <c r="B15" s="1" t="str">
        <f>IFERROR(VLOOKUP(A15,'BANCO DE DADOS'!$1:$1048576,2,FALSE),"0")</f>
        <v>BATER TRAVET 3x</v>
      </c>
      <c r="C15" s="16">
        <f>IFERROR(VLOOKUP(A15,'BANCO DE DADOS'!$A$2:C4013,3,FALSE),"0")</f>
        <v>0.48170000000000002</v>
      </c>
      <c r="D15" s="8">
        <f>IFERROR(VLOOKUP(A15,'BANCO DE DADOS'!$A$2:D4013,4,FALSE),"0")</f>
        <v>0.48170000000000002</v>
      </c>
      <c r="E15" s="1" t="str">
        <f>IFERROR(VLOOKUP(A15,'BANCO DE DADOS'!$1:$1048576,5,FALSE),"0")</f>
        <v>BATER TRAVET 3x</v>
      </c>
      <c r="F15" s="5">
        <f t="shared" si="0"/>
        <v>0.48170000000000002</v>
      </c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6.1898</v>
      </c>
      <c r="D18" s="8">
        <f>SUM(D2:D17)</f>
        <v>6.1898</v>
      </c>
      <c r="E18" s="1"/>
      <c r="F18" s="5">
        <f>SUM(F2:F17)</f>
        <v>6.1898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2D68-58BC-4BC6-AF53-C4A9EE3F6E47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237</v>
      </c>
      <c r="B12" s="1" t="str">
        <f>IFERROR(VLOOKUP(A12,'BANCO DE DADOS'!$1:$1048576,2,FALSE),"0")</f>
        <v>GABARITAR ETIQUETA DO CENTRO DO DECOTE - MANUAL</v>
      </c>
      <c r="C12" s="16">
        <f>IFERROR(VLOOKUP(A12,'BANCO DE DADOS'!$A$2:C4010,3,FALSE),"0")</f>
        <v>0.126</v>
      </c>
      <c r="D12" s="8">
        <f>IFERROR(VLOOKUP(A12,'BANCO DE DADOS'!$A$2:D4010,4,FALSE),"0")</f>
        <v>0.126</v>
      </c>
      <c r="E12" s="1" t="str">
        <f>IFERROR(VLOOKUP(A12,'BANCO DE DADOS'!$1:$1048576,5,FALSE),"0")</f>
        <v>GABARITAR ETIQUETA DO CENTRO DO DECOTE - MANUAL</v>
      </c>
      <c r="F12" s="5">
        <f t="shared" si="0"/>
        <v>0.126</v>
      </c>
    </row>
    <row r="13" spans="1:6" x14ac:dyDescent="0.25">
      <c r="A13" s="1" t="s">
        <v>227</v>
      </c>
      <c r="B13" s="1" t="str">
        <f>IFERROR(VLOOKUP(A13,'BANCO DE DADOS'!$1:$1048576,2,FALSE),"0")</f>
        <v>FIXAR ETIQUETA NO DECOTE 1L 301</v>
      </c>
      <c r="C13" s="16">
        <f>IFERROR(VLOOKUP(A13,'BANCO DE DADOS'!$A$2:C4011,3,FALSE),"0")</f>
        <v>0.16489999999999999</v>
      </c>
      <c r="D13" s="8">
        <f>IFERROR(VLOOKUP(A13,'BANCO DE DADOS'!$A$2:D4011,4,FALSE),"0")</f>
        <v>0.16489999999999999</v>
      </c>
      <c r="E13" s="1" t="str">
        <f>IFERROR(VLOOKUP(A13,'BANCO DE DADOS'!$1:$1048576,5,FALSE),"0")</f>
        <v>FIXAR ETIQUETA NO DECOTE 1L 301</v>
      </c>
      <c r="F13" s="5">
        <f t="shared" si="0"/>
        <v>0.16489999999999999</v>
      </c>
    </row>
    <row r="14" spans="1:6" x14ac:dyDescent="0.25">
      <c r="A14" s="1" t="s">
        <v>70</v>
      </c>
      <c r="B14" s="1" t="str">
        <f>IFERROR(VLOOKUP(A14,'BANCO DE DADOS'!$1:$1048576,2,FALSE),"0")</f>
        <v>BAINHA DA MANGA -44 CM *2</v>
      </c>
      <c r="C14" s="16">
        <f>IFERROR(VLOOKUP(A14,'BANCO DE DADOS'!$A$2:C4012,3,FALSE),"0")</f>
        <v>0.63970000000000005</v>
      </c>
      <c r="D14" s="8">
        <f>IFERROR(VLOOKUP(A14,'BANCO DE DADOS'!$A$2:D4012,4,FALSE),"0")</f>
        <v>0.63970000000000005</v>
      </c>
      <c r="E14" s="1" t="str">
        <f>IFERROR(VLOOKUP(A14,'BANCO DE DADOS'!$1:$1048576,5,FALSE),"0")</f>
        <v>BAINHA DA MANGA -44 CM *2</v>
      </c>
      <c r="F14" s="5">
        <f t="shared" si="0"/>
        <v>0.63970000000000005</v>
      </c>
    </row>
    <row r="15" spans="1:6" x14ac:dyDescent="0.25">
      <c r="A15" s="1" t="s">
        <v>56</v>
      </c>
      <c r="B15" s="1" t="str">
        <f>IFERROR(VLOOKUP(A15,'BANCO DE DADOS'!$1:$1048576,2,FALSE),"0")</f>
        <v>BAINHA DO CORPO 120 CM</v>
      </c>
      <c r="C15" s="16">
        <f>IFERROR(VLOOKUP(A15,'BANCO DE DADOS'!$A$2:C4013,3,FALSE),"0")</f>
        <v>0.55100000000000005</v>
      </c>
      <c r="D15" s="8">
        <f>IFERROR(VLOOKUP(A15,'BANCO DE DADOS'!$A$2:D4013,4,FALSE),"0")</f>
        <v>0.55100000000000005</v>
      </c>
      <c r="E15" s="1" t="str">
        <f>IFERROR(VLOOKUP(A15,'BANCO DE DADOS'!$1:$1048576,5,FALSE),"0")</f>
        <v>BAINHA DO CORPO 120 CM</v>
      </c>
      <c r="F15" s="5">
        <f>D15</f>
        <v>0.55100000000000005</v>
      </c>
    </row>
    <row r="16" spans="1:6" x14ac:dyDescent="0.25">
      <c r="A16" s="1" t="s">
        <v>489</v>
      </c>
      <c r="B16" s="1" t="str">
        <f>IFERROR(VLOOKUP(A16,'BANCO DE DADOS'!$1:$1048576,2,FALSE),"0")</f>
        <v>BATER TRAVET 3x</v>
      </c>
      <c r="C16" s="16">
        <f>IFERROR(VLOOKUP(A16,'BANCO DE DADOS'!$A$2:C4014,3,FALSE),"0")</f>
        <v>0.48170000000000002</v>
      </c>
      <c r="D16" s="8">
        <f>IFERROR(VLOOKUP(A16,'BANCO DE DADOS'!$A$2:D4014,4,FALSE),"0")</f>
        <v>0.48170000000000002</v>
      </c>
      <c r="E16" s="1" t="str">
        <f>IFERROR(VLOOKUP(A16,'BANCO DE DADOS'!$1:$1048576,5,FALSE),"0")</f>
        <v>BATER TRAVET 3x</v>
      </c>
      <c r="F16" s="5">
        <f>D16</f>
        <v>0.48170000000000002</v>
      </c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5.8432000000000013</v>
      </c>
      <c r="D18" s="8">
        <f>SUM(D2:D17)</f>
        <v>5.8432000000000013</v>
      </c>
      <c r="E18" s="1"/>
      <c r="F18" s="5">
        <f>SUM(F2:F17)</f>
        <v>5.8432000000000013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7C5F-8553-4D40-A8E3-31CA72E9DF02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23">
        <f>IFERROR(VLOOKUP(A2,'BANCO DE DADOS'!$A$2:C4000,3,FALSE),"0")</f>
        <v>0.20019999999999999</v>
      </c>
      <c r="D2" s="24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2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23">
        <f>IFERROR(VLOOKUP(A3,'BANCO DE DADOS'!$A$2:C4001,3,FALSE),"0")</f>
        <v>0.36820000000000003</v>
      </c>
      <c r="D3" s="24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25">
        <f t="shared" ref="F3:F15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23">
        <f>IFERROR(VLOOKUP(A4,'BANCO DE DADOS'!$A$2:C4002,3,FALSE),"0")</f>
        <v>0.59619999999999995</v>
      </c>
      <c r="D4" s="24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2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23">
        <f>IFERROR(VLOOKUP(A5,'BANCO DE DADOS'!$A$2:C4003,3,FALSE),"0")</f>
        <v>0.72140000000000004</v>
      </c>
      <c r="D5" s="24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2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23">
        <f>IFERROR(VLOOKUP(A6,'BANCO DE DADOS'!$A$2:C4004,3,FALSE),"0")</f>
        <v>0.1221</v>
      </c>
      <c r="D6" s="24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2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23">
        <f>IFERROR(VLOOKUP(A7,'BANCO DE DADOS'!$A$2:C4005,3,FALSE),"0")</f>
        <v>0.70040000000000002</v>
      </c>
      <c r="D7" s="24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2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23">
        <f>IFERROR(VLOOKUP(A8,'BANCO DE DADOS'!$A$2:C4006,3,FALSE),"0")</f>
        <v>0.18440000000000001</v>
      </c>
      <c r="D8" s="24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2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23">
        <f>IFERROR(VLOOKUP(A9,'BANCO DE DADOS'!$A$2:C4007,3,FALSE),"0")</f>
        <v>0.18290000000000001</v>
      </c>
      <c r="D9" s="24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2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23">
        <f>IFERROR(VLOOKUP(A10,'BANCO DE DADOS'!$A$2:C4008,3,FALSE),"0")</f>
        <v>0.44080000000000003</v>
      </c>
      <c r="D10" s="24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2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23">
        <f>IFERROR(VLOOKUP(A11,'BANCO DE DADOS'!$A$2:C4009,3,FALSE),"0")</f>
        <v>0.36330000000000001</v>
      </c>
      <c r="D11" s="24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25">
        <f t="shared" si="0"/>
        <v>0.36330000000000001</v>
      </c>
    </row>
    <row r="12" spans="1:6" x14ac:dyDescent="0.25">
      <c r="A12" s="1" t="s">
        <v>237</v>
      </c>
      <c r="B12" s="1" t="str">
        <f>IFERROR(VLOOKUP(A12,'BANCO DE DADOS'!$1:$1048576,2,FALSE),"0")</f>
        <v>GABARITAR ETIQUETA DO CENTRO DO DECOTE - MANUAL</v>
      </c>
      <c r="C12" s="23">
        <f>IFERROR(VLOOKUP(A12,'BANCO DE DADOS'!$A$2:C4010,3,FALSE),"0")</f>
        <v>0.126</v>
      </c>
      <c r="D12" s="24">
        <f>IFERROR(VLOOKUP(A12,'BANCO DE DADOS'!$A$2:D4010,4,FALSE),"0")</f>
        <v>0.126</v>
      </c>
      <c r="E12" s="1" t="str">
        <f>IFERROR(VLOOKUP(A12,'BANCO DE DADOS'!$1:$1048576,5,FALSE),"0")</f>
        <v>GABARITAR ETIQUETA DO CENTRO DO DECOTE - MANUAL</v>
      </c>
      <c r="F12" s="25">
        <f t="shared" si="0"/>
        <v>0.126</v>
      </c>
    </row>
    <row r="13" spans="1:6" x14ac:dyDescent="0.25">
      <c r="A13" s="1" t="s">
        <v>227</v>
      </c>
      <c r="B13" s="1" t="str">
        <f>IFERROR(VLOOKUP(A13,'BANCO DE DADOS'!$1:$1048576,2,FALSE),"0")</f>
        <v>FIXAR ETIQUETA NO DECOTE 1L 301</v>
      </c>
      <c r="C13" s="23">
        <f>IFERROR(VLOOKUP(A13,'BANCO DE DADOS'!$A$2:C4011,3,FALSE),"0")</f>
        <v>0.16489999999999999</v>
      </c>
      <c r="D13" s="24">
        <f>IFERROR(VLOOKUP(A13,'BANCO DE DADOS'!$A$2:D4011,4,FALSE),"0")</f>
        <v>0.16489999999999999</v>
      </c>
      <c r="E13" s="1" t="str">
        <f>IFERROR(VLOOKUP(A13,'BANCO DE DADOS'!$1:$1048576,5,FALSE),"0")</f>
        <v>FIXAR ETIQUETA NO DECOTE 1L 301</v>
      </c>
      <c r="F13" s="25">
        <f t="shared" si="0"/>
        <v>0.16489999999999999</v>
      </c>
    </row>
    <row r="14" spans="1:6" x14ac:dyDescent="0.25">
      <c r="A14" s="1" t="s">
        <v>70</v>
      </c>
      <c r="B14" s="1" t="str">
        <f>IFERROR(VLOOKUP(A14,'BANCO DE DADOS'!$1:$1048576,2,FALSE),"0")</f>
        <v>BAINHA DA MANGA -44 CM *2</v>
      </c>
      <c r="C14" s="23">
        <f>IFERROR(VLOOKUP(A14,'BANCO DE DADOS'!$A$2:C4012,3,FALSE),"0")</f>
        <v>0.63970000000000005</v>
      </c>
      <c r="D14" s="24">
        <f>IFERROR(VLOOKUP(A14,'BANCO DE DADOS'!$A$2:D4012,4,FALSE),"0")</f>
        <v>0.63970000000000005</v>
      </c>
      <c r="E14" s="1" t="str">
        <f>IFERROR(VLOOKUP(A14,'BANCO DE DADOS'!$1:$1048576,5,FALSE),"0")</f>
        <v>BAINHA DA MANGA -44 CM *2</v>
      </c>
      <c r="F14" s="25">
        <f t="shared" si="0"/>
        <v>0.63970000000000005</v>
      </c>
    </row>
    <row r="15" spans="1:6" x14ac:dyDescent="0.25">
      <c r="A15" s="1" t="s">
        <v>56</v>
      </c>
      <c r="B15" s="1" t="str">
        <f>IFERROR(VLOOKUP(A15,'BANCO DE DADOS'!$1:$1048576,2,FALSE),"0")</f>
        <v>BAINHA DO CORPO 120 CM</v>
      </c>
      <c r="C15" s="23">
        <f>IFERROR(VLOOKUP(A15,'BANCO DE DADOS'!$A$2:C4013,3,FALSE),"0")</f>
        <v>0.55100000000000005</v>
      </c>
      <c r="D15" s="24">
        <f>IFERROR(VLOOKUP(A15,'BANCO DE DADOS'!$A$2:D4013,4,FALSE),"0")</f>
        <v>0.55100000000000005</v>
      </c>
      <c r="E15" s="1" t="str">
        <f>IFERROR(VLOOKUP(A15,'BANCO DE DADOS'!$1:$1048576,5,FALSE),"0")</f>
        <v>BAINHA DO CORPO 120 CM</v>
      </c>
      <c r="F15" s="25">
        <f t="shared" si="0"/>
        <v>0.55100000000000005</v>
      </c>
    </row>
    <row r="16" spans="1:6" x14ac:dyDescent="0.25">
      <c r="A16" s="1" t="s">
        <v>489</v>
      </c>
      <c r="B16" s="1" t="str">
        <f>IFERROR(VLOOKUP(A16,'BANCO DE DADOS'!$1:$1048576,2,FALSE),"0")</f>
        <v>BATER TRAVET 3x</v>
      </c>
      <c r="C16" s="23">
        <f>IFERROR(VLOOKUP(A16,'BANCO DE DADOS'!$A$2:C4014,3,FALSE),"0")</f>
        <v>0.48170000000000002</v>
      </c>
      <c r="D16" s="24">
        <f>IFERROR(VLOOKUP(A16,'BANCO DE DADOS'!$A$2:D4014,4,FALSE),"0")</f>
        <v>0.48170000000000002</v>
      </c>
      <c r="E16" s="1" t="str">
        <f>IFERROR(VLOOKUP(A16,'BANCO DE DADOS'!$1:$1048576,5,FALSE),"0")</f>
        <v>BATER TRAVET 3x</v>
      </c>
      <c r="F16" s="25">
        <f t="shared" ref="F16" si="1">D16</f>
        <v>0.48170000000000002</v>
      </c>
    </row>
    <row r="17" spans="1:6" x14ac:dyDescent="0.25">
      <c r="A17" s="1"/>
      <c r="B17" s="1"/>
      <c r="C17" s="4"/>
      <c r="D17" s="8"/>
      <c r="E17" s="1"/>
      <c r="F17" s="5"/>
    </row>
    <row r="18" spans="1:6" x14ac:dyDescent="0.25">
      <c r="A18" s="1"/>
      <c r="B18" s="1"/>
      <c r="C18" s="4">
        <f>SUM(C2:C17)</f>
        <v>5.8432000000000013</v>
      </c>
      <c r="D18" s="8">
        <f>SUM(D2:D17)</f>
        <v>5.8432000000000013</v>
      </c>
      <c r="E18" s="1"/>
      <c r="F18" s="5"/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4AB0-2164-49BE-A2E1-44894A90B6E6}">
  <dimension ref="A1:F30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5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6</v>
      </c>
      <c r="B7" s="1" t="str">
        <f>IFERROR(VLOOKUP(A7,'BANCO DE DADOS'!$1:$1048576,2,FALSE),"0")</f>
        <v>ALINHAVAR GOLA 56 CM</v>
      </c>
      <c r="C7" s="16">
        <f>IFERROR(VLOOKUP(A7,'BANCO DE DADOS'!$A$2:C4005,3,FALSE),"0")</f>
        <v>0.40649999999999997</v>
      </c>
      <c r="D7" s="8">
        <f>IFERROR(VLOOKUP(A7,'BANCO DE DADOS'!$A$2:D4005,4,FALSE),"0")</f>
        <v>0.40649999999999997</v>
      </c>
      <c r="E7" s="1" t="str">
        <f>IFERROR(VLOOKUP(A7,'BANCO DE DADOS'!$1:$1048576,5,FALSE),"0")</f>
        <v>ALINHAVAR GOLA 56 CM</v>
      </c>
      <c r="F7" s="5">
        <f t="shared" si="0"/>
        <v>0.40649999999999997</v>
      </c>
    </row>
    <row r="8" spans="1:6" x14ac:dyDescent="0.25">
      <c r="A8" s="1" t="s">
        <v>330</v>
      </c>
      <c r="B8" s="1" t="str">
        <f>IFERROR(VLOOKUP(A8,'BANCO DE DADOS'!$1:$1048576,2,FALSE),"0")</f>
        <v>PREGAR GOLA 59 CM</v>
      </c>
      <c r="C8" s="16">
        <f>IFERROR(VLOOKUP(A8,'BANCO DE DADOS'!$A$2:C4006,3,FALSE),"0")</f>
        <v>0.70040000000000002</v>
      </c>
      <c r="D8" s="8">
        <f>IFERROR(VLOOKUP(A8,'BANCO DE DADOS'!$A$2:D4006,4,FALSE),"0")</f>
        <v>0.70040000000000002</v>
      </c>
      <c r="E8" s="1" t="str">
        <f>IFERROR(VLOOKUP(A8,'BANCO DE DADOS'!$1:$1048576,5,FALSE),"0")</f>
        <v>PREGAR GOLA 59 CM</v>
      </c>
      <c r="F8" s="5">
        <f t="shared" si="0"/>
        <v>0.70040000000000002</v>
      </c>
    </row>
    <row r="9" spans="1:6" x14ac:dyDescent="0.25">
      <c r="A9" s="1" t="s">
        <v>511</v>
      </c>
      <c r="B9" s="1" t="str">
        <f>IFERROR(VLOOKUP(A9,'BANCO DE DADOS'!$1:$1048576,2,FALSE),"0")</f>
        <v>GABARITAR ETIQUETA DO CENTRO DO DECOTE MANUAL</v>
      </c>
      <c r="C9" s="16">
        <f>IFERROR(VLOOKUP(A9,'BANCO DE DADOS'!$A$2:C4007,3,FALSE),"0")</f>
        <v>0.126</v>
      </c>
      <c r="D9" s="8">
        <f>IFERROR(VLOOKUP(A9,'BANCO DE DADOS'!$A$2:D4007,4,FALSE),"0")</f>
        <v>0.126</v>
      </c>
      <c r="E9" s="1" t="str">
        <f>IFERROR(VLOOKUP(A9,'BANCO DE DADOS'!$1:$1048576,5,FALSE),"0")</f>
        <v>GABARITAR ETIQUETA DO CENTRO DO DECOTE MANUAL</v>
      </c>
      <c r="F9" s="5">
        <f t="shared" si="0"/>
        <v>0.126</v>
      </c>
    </row>
    <row r="10" spans="1:6" x14ac:dyDescent="0.25">
      <c r="A10" s="1" t="s">
        <v>227</v>
      </c>
      <c r="B10" s="1" t="str">
        <f>IFERROR(VLOOKUP(A10,'BANCO DE DADOS'!$1:$1048576,2,FALSE),"0")</f>
        <v>FIXAR ETIQUETA NO DECOTE 1L 301</v>
      </c>
      <c r="C10" s="16">
        <f>IFERROR(VLOOKUP(A10,'BANCO DE DADOS'!$A$2:C4008,3,FALSE),"0")</f>
        <v>0.16489999999999999</v>
      </c>
      <c r="D10" s="8">
        <f>IFERROR(VLOOKUP(A10,'BANCO DE DADOS'!$A$2:D4008,4,FALSE),"0")</f>
        <v>0.16489999999999999</v>
      </c>
      <c r="E10" s="1" t="str">
        <f>IFERROR(VLOOKUP(A10,'BANCO DE DADOS'!$1:$1048576,5,FALSE),"0")</f>
        <v>FIXAR ETIQUETA NO DECOTE 1L 301</v>
      </c>
      <c r="F10" s="5">
        <f t="shared" si="0"/>
        <v>0.16489999999999999</v>
      </c>
    </row>
    <row r="11" spans="1:6" x14ac:dyDescent="0.25">
      <c r="A11" s="1" t="s">
        <v>510</v>
      </c>
      <c r="B11" s="1" t="str">
        <f>IFERROR(VLOOKUP(A11,'BANCO DE DADOS'!$1:$1048576,2,FALSE),"0")</f>
        <v>GABARITAR COBRE GOLA -MANUAL</v>
      </c>
      <c r="C11" s="16">
        <f>IFERROR(VLOOKUP(A11,'BANCO DE DADOS'!$A$2:C4009,3,FALSE),"0")</f>
        <v>0.18440000000000001</v>
      </c>
      <c r="D11" s="8">
        <f>IFERROR(VLOOKUP(A11,'BANCO DE DADOS'!$A$2:D4009,4,FALSE),"0")</f>
        <v>0.18440000000000001</v>
      </c>
      <c r="E11" s="1" t="str">
        <f>IFERROR(VLOOKUP(A11,'BANCO DE DADOS'!$1:$1048576,5,FALSE),"0")</f>
        <v>GABARITAR COBRE GOLA -MANUAL</v>
      </c>
      <c r="F11" s="5">
        <f t="shared" si="0"/>
        <v>0.18440000000000001</v>
      </c>
    </row>
    <row r="12" spans="1:6" x14ac:dyDescent="0.25">
      <c r="A12" s="1" t="s">
        <v>513</v>
      </c>
      <c r="B12" s="1" t="str">
        <f>IFERROR(VLOOKUP(A12,'BANCO DE DADOS'!$1:$1048576,2,FALSE),"0")</f>
        <v>UNIR COBRE GOLA 22 CM</v>
      </c>
      <c r="C12" s="16">
        <f>IFERROR(VLOOKUP(A12,'BANCO DE DADOS'!$A$2:C4010,3,FALSE),"0")</f>
        <v>0.18290000000000001</v>
      </c>
      <c r="D12" s="8">
        <f>IFERROR(VLOOKUP(A12,'BANCO DE DADOS'!$A$2:D4010,4,FALSE),"0")</f>
        <v>0.18290000000000001</v>
      </c>
      <c r="E12" s="1" t="str">
        <f>IFERROR(VLOOKUP(A12,'BANCO DE DADOS'!$1:$1048576,5,FALSE),"0")</f>
        <v>UNIR COBRE GOLA 22 CM</v>
      </c>
      <c r="F12" s="5">
        <f t="shared" si="0"/>
        <v>0.18290000000000001</v>
      </c>
    </row>
    <row r="13" spans="1:6" x14ac:dyDescent="0.25">
      <c r="A13" s="1" t="s">
        <v>129</v>
      </c>
      <c r="B13" s="1" t="str">
        <f>IFERROR(VLOOKUP(A13,'BANCO DE DADOS'!$1:$1048576,2,FALSE),"0")</f>
        <v>FIXAR COBRE GOLA 22 CM</v>
      </c>
      <c r="C13" s="16">
        <f>IFERROR(VLOOKUP(A13,'BANCO DE DADOS'!$A$2:C4011,3,FALSE),"0")</f>
        <v>0.44080000000000003</v>
      </c>
      <c r="D13" s="8">
        <f>IFERROR(VLOOKUP(A13,'BANCO DE DADOS'!$A$2:D4011,4,FALSE),"0")</f>
        <v>0.44080000000000003</v>
      </c>
      <c r="E13" s="1" t="str">
        <f>IFERROR(VLOOKUP(A13,'BANCO DE DADOS'!$1:$1048576,5,FALSE),"0")</f>
        <v>FIXAR COBRE GOLA 22 CM</v>
      </c>
      <c r="F13" s="5">
        <f t="shared" si="0"/>
        <v>0.44080000000000003</v>
      </c>
    </row>
    <row r="14" spans="1:6" x14ac:dyDescent="0.25">
      <c r="A14" s="1" t="s">
        <v>423</v>
      </c>
      <c r="B14" s="1" t="str">
        <f>IFERROR(VLOOKUP(A14,'BANCO DE DADOS'!$1:$1048576,2,FALSE),"0")</f>
        <v>REBATER COBRE GOLA 22 CM</v>
      </c>
      <c r="C14" s="16">
        <f>IFERROR(VLOOKUP(A14,'BANCO DE DADOS'!$A$2:C4012,3,FALSE),"0")</f>
        <v>0.36330000000000001</v>
      </c>
      <c r="D14" s="8">
        <f>IFERROR(VLOOKUP(A14,'BANCO DE DADOS'!$A$2:D4012,4,FALSE),"0")</f>
        <v>0.36330000000000001</v>
      </c>
      <c r="E14" s="1" t="str">
        <f>IFERROR(VLOOKUP(A14,'BANCO DE DADOS'!$1:$1048576,5,FALSE),"0")</f>
        <v>REBATER COBRE GOLA 22 CM</v>
      </c>
      <c r="F14" s="5">
        <f t="shared" si="0"/>
        <v>0.36330000000000001</v>
      </c>
    </row>
    <row r="15" spans="1:6" x14ac:dyDescent="0.25">
      <c r="A15" s="1" t="s">
        <v>318</v>
      </c>
      <c r="B15" s="1" t="str">
        <f>IFERROR(VLOOKUP(A15,'BANCO DE DADOS'!$1:$1048576,2,FALSE),"0")</f>
        <v>PASSAR GALÃO NO PUNHO DA MANGA 61CM *2 1C 401</v>
      </c>
      <c r="C15" s="16">
        <f>IFERROR(VLOOKUP(A15,'BANCO DE DADOS'!$A$2:C4013,3,FALSE),"0")</f>
        <v>0.65100000000000002</v>
      </c>
      <c r="D15" s="8">
        <f>IFERROR(VLOOKUP(A15,'BANCO DE DADOS'!$A$2:D4013,4,FALSE),"0")</f>
        <v>0.65100000000000002</v>
      </c>
      <c r="E15" s="1" t="str">
        <f>IFERROR(VLOOKUP(A15,'BANCO DE DADOS'!$1:$1048576,5,FALSE),"0")</f>
        <v>PASSAR GALÃO NO PUNHO DA MANGA 61CM *2 1C 401</v>
      </c>
      <c r="F15" s="5">
        <f t="shared" si="0"/>
        <v>0.65100000000000002</v>
      </c>
    </row>
    <row r="16" spans="1:6" x14ac:dyDescent="0.25">
      <c r="A16" s="1" t="s">
        <v>316</v>
      </c>
      <c r="B16" s="1" t="str">
        <f>IFERROR(VLOOKUP(A16,'BANCO DE DADOS'!$1:$1048576,2,FALSE),"0")</f>
        <v>RETROCESSO NAS CAVAS 3CM *2 1L 301</v>
      </c>
      <c r="C16" s="16">
        <f>IFERROR(VLOOKUP(A16,'BANCO DE DADOS'!$A$2:C4014,3,FALSE),"0")</f>
        <v>0.82399999999999995</v>
      </c>
      <c r="D16" s="8">
        <f>IFERROR(VLOOKUP(A16,'BANCO DE DADOS'!$A$2:D4014,4,FALSE),"0")</f>
        <v>0.82399999999999995</v>
      </c>
      <c r="E16" s="1" t="str">
        <f>IFERROR(VLOOKUP(A16,'BANCO DE DADOS'!$1:$1048576,5,FALSE),"0")</f>
        <v>RETROCESSO NAS CAVAS 3CM *2 1L 301</v>
      </c>
      <c r="F16" s="5">
        <f t="shared" ref="F16:F22" si="1">D16</f>
        <v>0.82399999999999995</v>
      </c>
    </row>
    <row r="17" spans="1:6" x14ac:dyDescent="0.25">
      <c r="A17" s="1" t="s">
        <v>283</v>
      </c>
      <c r="B17" s="1" t="str">
        <f>IFERROR(VLOOKUP(A17,'BANCO DE DADOS'!$1:$1048576,2,FALSE),"0")</f>
        <v>OVERLOCKAR ABERTURA LATERAL 26 CM</v>
      </c>
      <c r="C17" s="16">
        <f>IFERROR(VLOOKUP(A17,'BANCO DE DADOS'!$A$2:C4015,3,FALSE),"0")</f>
        <v>0.45</v>
      </c>
      <c r="D17" s="8">
        <f>IFERROR(VLOOKUP(A17,'BANCO DE DADOS'!$A$2:D4015,4,FALSE),"0")</f>
        <v>0.45</v>
      </c>
      <c r="E17" s="1" t="str">
        <f>IFERROR(VLOOKUP(A17,'BANCO DE DADOS'!$1:$1048576,5,FALSE),"0")</f>
        <v>OVERLOCKAR ABERTURA LATERAL 26 CM</v>
      </c>
      <c r="F17" s="5">
        <f t="shared" si="1"/>
        <v>0.45</v>
      </c>
    </row>
    <row r="18" spans="1:6" x14ac:dyDescent="0.25">
      <c r="A18" s="1" t="s">
        <v>431</v>
      </c>
      <c r="B18" s="1" t="str">
        <f>IFERROR(VLOOKUP(A18,'BANCO DE DADOS'!$1:$1048576,2,FALSE),"0")</f>
        <v>RETROCESSO ABERTURA LATERAL 6 CM 2*</v>
      </c>
      <c r="C18" s="16">
        <f>IFERROR(VLOOKUP(A18,'BANCO DE DADOS'!$A$2:C4016,3,FALSE),"0")</f>
        <v>0.36530000000000001</v>
      </c>
      <c r="D18" s="8">
        <f>IFERROR(VLOOKUP(A18,'BANCO DE DADOS'!$A$2:D4016,4,FALSE),"0")</f>
        <v>0.36530000000000001</v>
      </c>
      <c r="E18" s="1" t="str">
        <f>IFERROR(VLOOKUP(A18,'BANCO DE DADOS'!$1:$1048576,5,FALSE),"0")</f>
        <v>RETROCESSO ABERTURA LATERAL 6 CM 2*</v>
      </c>
      <c r="F18" s="5">
        <f t="shared" si="1"/>
        <v>0.36530000000000001</v>
      </c>
    </row>
    <row r="19" spans="1:6" x14ac:dyDescent="0.25">
      <c r="A19" s="1" t="s">
        <v>382</v>
      </c>
      <c r="B19" s="1" t="str">
        <f>IFERROR(VLOOKUP(A19,'BANCO DE DADOS'!$1:$1048576,2,FALSE),"0")</f>
        <v>REBATER ABERTURA LATERAL 24 CM (2 lados)</v>
      </c>
      <c r="C19" s="16">
        <f>IFERROR(VLOOKUP(A19,'BANCO DE DADOS'!$A$2:C4017,3,FALSE),"0")</f>
        <v>0.95330000000000004</v>
      </c>
      <c r="D19" s="8">
        <f>IFERROR(VLOOKUP(A19,'BANCO DE DADOS'!$A$2:D4017,4,FALSE),"0")</f>
        <v>0.95330000000000004</v>
      </c>
      <c r="E19" s="1" t="str">
        <f>IFERROR(VLOOKUP(A19,'BANCO DE DADOS'!$1:$1048576,5,FALSE),"0")</f>
        <v>REBATER ABERTURA LATERAL 24 CM (2 lados)</v>
      </c>
      <c r="F19" s="5">
        <f t="shared" si="1"/>
        <v>0.95330000000000004</v>
      </c>
    </row>
    <row r="20" spans="1:6" x14ac:dyDescent="0.25">
      <c r="A20" s="1" t="s">
        <v>80</v>
      </c>
      <c r="B20" s="1" t="str">
        <f>IFERROR(VLOOKUP(A20,'BANCO DE DADOS'!$1:$1048576,2,FALSE),"0")</f>
        <v>BAINHA DO CORPO FRENTE 68 CM</v>
      </c>
      <c r="C20" s="16">
        <f>IFERROR(VLOOKUP(A20,'BANCO DE DADOS'!$A$2:C4018,3,FALSE),"0")</f>
        <v>0.40600000000000003</v>
      </c>
      <c r="D20" s="8">
        <f>IFERROR(VLOOKUP(A20,'BANCO DE DADOS'!$A$2:D4018,4,FALSE),"0")</f>
        <v>0.40600000000000003</v>
      </c>
      <c r="E20" s="1" t="str">
        <f>IFERROR(VLOOKUP(A20,'BANCO DE DADOS'!$1:$1048576,5,FALSE),"0")</f>
        <v>BAINHA DO CORPO FRENTE 68 CM</v>
      </c>
      <c r="F20" s="5">
        <f t="shared" si="1"/>
        <v>0.40600000000000003</v>
      </c>
    </row>
    <row r="21" spans="1:6" x14ac:dyDescent="0.25">
      <c r="A21" s="1" t="s">
        <v>68</v>
      </c>
      <c r="B21" s="1" t="str">
        <f>IFERROR(VLOOKUP(A21,'BANCO DE DADOS'!$1:$1048576,2,FALSE),"0")</f>
        <v>BAINHA DO CORPO COSTAS 69 CM</v>
      </c>
      <c r="C21" s="16">
        <f>IFERROR(VLOOKUP(A21,'BANCO DE DADOS'!$A$2:C4019,3,FALSE),"0")</f>
        <v>0.43530000000000002</v>
      </c>
      <c r="D21" s="8">
        <f>IFERROR(VLOOKUP(A21,'BANCO DE DADOS'!$A$2:D4019,4,FALSE),"0")</f>
        <v>0.43530000000000002</v>
      </c>
      <c r="E21" s="1" t="str">
        <f>IFERROR(VLOOKUP(A21,'BANCO DE DADOS'!$1:$1048576,5,FALSE),"0")</f>
        <v>BAINHA DO CORPO COSTAS 69 CM</v>
      </c>
      <c r="F21" s="5">
        <f t="shared" si="1"/>
        <v>0.43530000000000002</v>
      </c>
    </row>
    <row r="22" spans="1:6" x14ac:dyDescent="0.25">
      <c r="A22" s="1" t="s">
        <v>241</v>
      </c>
      <c r="B22" s="1" t="str">
        <f>IFERROR(VLOOKUP(A22,'BANCO DE DADOS'!$1:$1048576,2,FALSE),"0")</f>
        <v xml:space="preserve">GABARITAR ETIQUETA DECORATIVA - MANUAL </v>
      </c>
      <c r="C22" s="16">
        <f>IFERROR(VLOOKUP(A22,'BANCO DE DADOS'!$A$2:C4020,3,FALSE),"0")</f>
        <v>9.5500000000000002E-2</v>
      </c>
      <c r="D22" s="8">
        <f>IFERROR(VLOOKUP(A22,'BANCO DE DADOS'!$A$2:D4020,4,FALSE),"0")</f>
        <v>9.5500000000000002E-2</v>
      </c>
      <c r="E22" s="1" t="str">
        <f>IFERROR(VLOOKUP(A22,'BANCO DE DADOS'!$1:$1048576,5,FALSE),"0")</f>
        <v xml:space="preserve">GABARITAR ETIQUETA DECORATIVA - MANUAL </v>
      </c>
      <c r="F22" s="5">
        <f t="shared" si="1"/>
        <v>9.5500000000000002E-2</v>
      </c>
    </row>
    <row r="23" spans="1:6" x14ac:dyDescent="0.25">
      <c r="A23" s="1" t="s">
        <v>231</v>
      </c>
      <c r="B23" s="1" t="str">
        <f>IFERROR(VLOOKUP(A23,'BANCO DE DADOS'!$1:$1048576,2,FALSE),"0")</f>
        <v>PREGAR ETIQTEA BARRA 2 CM</v>
      </c>
      <c r="C23" s="16">
        <f>IFERROR(VLOOKUP(A23,'BANCO DE DADOS'!$A$2:C4021,3,FALSE),"0")</f>
        <v>0.27750000000000002</v>
      </c>
      <c r="D23" s="8">
        <f>IFERROR(VLOOKUP(A23,'BANCO DE DADOS'!$A$2:D4021,4,FALSE),"0")</f>
        <v>0.27750000000000002</v>
      </c>
      <c r="E23" s="1" t="str">
        <f>IFERROR(VLOOKUP(A23,'BANCO DE DADOS'!$1:$1048576,5,FALSE),"0")</f>
        <v>PREGAR ETIQTEA BARRA 2 CM</v>
      </c>
      <c r="F23" s="5">
        <f t="shared" ref="F23:F24" si="2">D23</f>
        <v>0.27750000000000002</v>
      </c>
    </row>
    <row r="24" spans="1:6" x14ac:dyDescent="0.25">
      <c r="A24" s="1" t="s">
        <v>495</v>
      </c>
      <c r="B24" s="1" t="str">
        <f>IFERROR(VLOOKUP(A24,'BANCO DE DADOS'!$1:$1048576,2,FALSE),"0")</f>
        <v>BATER TRAVET NAS ABERTURAS LATERAIS -2x</v>
      </c>
      <c r="C24" s="16">
        <f>IFERROR(VLOOKUP(A24,'BANCO DE DADOS'!$A$2:C4022,3,FALSE),"0")</f>
        <v>0.31669999999999998</v>
      </c>
      <c r="D24" s="8">
        <f>IFERROR(VLOOKUP(A24,'BANCO DE DADOS'!$A$2:D4022,4,FALSE),"0")</f>
        <v>0.31669999999999998</v>
      </c>
      <c r="E24" s="1" t="str">
        <f>IFERROR(VLOOKUP(A24,'BANCO DE DADOS'!$1:$1048576,5,FALSE),"0")</f>
        <v>BATER TRAVET NAS ABERTURAS LATERAIS -2x</v>
      </c>
      <c r="F24" s="5">
        <f t="shared" si="2"/>
        <v>0.31669999999999998</v>
      </c>
    </row>
    <row r="25" spans="1:6" x14ac:dyDescent="0.25">
      <c r="A25" s="1"/>
      <c r="B25" s="1"/>
      <c r="C25" s="16"/>
      <c r="D25" s="8"/>
      <c r="E25" s="1"/>
      <c r="F25" s="5"/>
    </row>
    <row r="26" spans="1:6" x14ac:dyDescent="0.25">
      <c r="A26" s="1"/>
      <c r="B26" s="1"/>
      <c r="C26" s="16"/>
      <c r="D26" s="8"/>
      <c r="E26" s="1"/>
      <c r="F26" s="5"/>
    </row>
    <row r="27" spans="1:6" x14ac:dyDescent="0.25">
      <c r="A27" s="1"/>
      <c r="B27" s="1"/>
      <c r="C27" s="16"/>
      <c r="D27" s="8"/>
      <c r="E27" s="1"/>
      <c r="F27" s="5"/>
    </row>
    <row r="28" spans="1:6" x14ac:dyDescent="0.25">
      <c r="A28" s="1"/>
      <c r="B28" s="1"/>
      <c r="C28" s="26"/>
      <c r="D28" s="8"/>
      <c r="E28" s="1"/>
      <c r="F28" s="5"/>
    </row>
    <row r="29" spans="1:6" x14ac:dyDescent="0.25">
      <c r="A29" s="1"/>
      <c r="B29" s="1"/>
      <c r="C29" s="26">
        <f>SUM(C2:C28)</f>
        <v>9.3519000000000005</v>
      </c>
      <c r="D29" s="8">
        <f>SUM(D2:D28)</f>
        <v>9.3519000000000005</v>
      </c>
      <c r="E29" s="1"/>
      <c r="F29" s="5">
        <f>SUM(F2:F28)</f>
        <v>9.3519000000000005</v>
      </c>
    </row>
    <row r="30" spans="1:6" x14ac:dyDescent="0.25">
      <c r="D30" s="9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38E7-39AA-4A5F-B4DA-9ACC03F2711C}">
  <dimension ref="A1:F2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614</v>
      </c>
      <c r="B3" s="1" t="str">
        <f>IFERROR(VLOOKUP(A3,'BANCO DE DADOS'!$1:$1048576,2,FALSE),"0")</f>
        <v>0</v>
      </c>
      <c r="C3" s="16" t="str">
        <f>IFERROR(VLOOKUP(A3,'BANCO DE DADOS'!$A$2:C4001,3,FALSE),"0")</f>
        <v>0</v>
      </c>
      <c r="D3" s="8" t="str">
        <f>IFERROR(VLOOKUP(A3,'BANCO DE DADOS'!$A$2:D4001,4,FALSE),"0")</f>
        <v>0</v>
      </c>
      <c r="E3" s="1" t="str">
        <f>IFERROR(VLOOKUP(A3,'BANCO DE DADOS'!$1:$1048576,5,FALSE),"0")</f>
        <v>0</v>
      </c>
      <c r="F3" s="5" t="str">
        <f t="shared" ref="F3:F15" si="0">D3</f>
        <v>0</v>
      </c>
    </row>
    <row r="4" spans="1:6" x14ac:dyDescent="0.25">
      <c r="A4" s="1" t="s">
        <v>615</v>
      </c>
      <c r="B4" s="1" t="str">
        <f>IFERROR(VLOOKUP(A4,'BANCO DE DADOS'!$1:$1048576,2,FALSE),"0")</f>
        <v>0</v>
      </c>
      <c r="C4" s="16" t="str">
        <f>IFERROR(VLOOKUP(A4,'BANCO DE DADOS'!$A$2:C4002,3,FALSE),"0")</f>
        <v>0</v>
      </c>
      <c r="D4" s="8" t="str">
        <f>IFERROR(VLOOKUP(A4,'BANCO DE DADOS'!$A$2:D4002,4,FALSE),"0")</f>
        <v>0</v>
      </c>
      <c r="E4" s="1" t="str">
        <f>IFERROR(VLOOKUP(A4,'BANCO DE DADOS'!$1:$1048576,5,FALSE),"0")</f>
        <v>0</v>
      </c>
      <c r="F4" s="5" t="str">
        <f t="shared" si="0"/>
        <v>0</v>
      </c>
    </row>
    <row r="5" spans="1:6" x14ac:dyDescent="0.25">
      <c r="A5" s="1" t="s">
        <v>135</v>
      </c>
      <c r="B5" s="1" t="str">
        <f>IFERROR(VLOOKUP(A5,'BANCO DE DADOS'!$1:$1048576,2,FALSE),"0")</f>
        <v>FECHAR LATERAL +MANGA 61 CM -FLAT</v>
      </c>
      <c r="C5" s="16">
        <f>IFERROR(VLOOKUP(A5,'BANCO DE DADOS'!$A$2:C4003,3,FALSE),"0")</f>
        <v>0.96109999999999995</v>
      </c>
      <c r="D5" s="8">
        <f>IFERROR(VLOOKUP(A5,'BANCO DE DADOS'!$A$2:D4003,4,FALSE),"0")</f>
        <v>0.96109999999999995</v>
      </c>
      <c r="E5" s="1" t="str">
        <f>IFERROR(VLOOKUP(A5,'BANCO DE DADOS'!$1:$1048576,5,FALSE),"0")</f>
        <v>FECHAR LATERAL +MANGA 61 CM -FLAT</v>
      </c>
      <c r="F5" s="5">
        <f t="shared" si="0"/>
        <v>0.96109999999999995</v>
      </c>
    </row>
    <row r="6" spans="1:6" x14ac:dyDescent="0.25">
      <c r="A6" s="1" t="s">
        <v>229</v>
      </c>
      <c r="B6" s="1" t="str">
        <f>IFERROR(VLOOKUP(A6,'BANCO DE DADOS'!$1:$1048576,2,FALSE),"0")</f>
        <v>FIXAR ETIQUETA NA LATERAL 7 CM</v>
      </c>
      <c r="C6" s="16">
        <f>IFERROR(VLOOKUP(A6,'BANCO DE DADOS'!$A$2:C4004,3,FALSE),"0")</f>
        <v>0.19489999999999999</v>
      </c>
      <c r="D6" s="8">
        <f>IFERROR(VLOOKUP(A6,'BANCO DE DADOS'!$A$2:D4004,4,FALSE),"0")</f>
        <v>0.19489999999999999</v>
      </c>
      <c r="E6" s="1" t="str">
        <f>IFERROR(VLOOKUP(A6,'BANCO DE DADOS'!$1:$1048576,5,FALSE),"0")</f>
        <v>FIXAR ETIQUETA NA LATERAL 7 CM</v>
      </c>
      <c r="F6" s="5">
        <f t="shared" si="0"/>
        <v>0.19489999999999999</v>
      </c>
    </row>
    <row r="7" spans="1:6" x14ac:dyDescent="0.25">
      <c r="A7" s="1" t="s">
        <v>169</v>
      </c>
      <c r="B7" s="1" t="str">
        <f>IFERROR(VLOOKUP(A7,'BANCO DE DADOS'!$1:$1048576,2,FALSE),"0")</f>
        <v>FECHAR GOLA 6 CM</v>
      </c>
      <c r="C7" s="16">
        <f>IFERROR(VLOOKUP(A7,'BANCO DE DADOS'!$A$2:C4005,3,FALSE),"0")</f>
        <v>0.1221</v>
      </c>
      <c r="D7" s="8">
        <f>IFERROR(VLOOKUP(A7,'BANCO DE DADOS'!$A$2:D4005,4,FALSE),"0")</f>
        <v>0.1221</v>
      </c>
      <c r="E7" s="1" t="str">
        <f>IFERROR(VLOOKUP(A7,'BANCO DE DADOS'!$1:$1048576,5,FALSE),"0")</f>
        <v>FECHAR GOLA 6 CM</v>
      </c>
      <c r="F7" s="5">
        <f t="shared" si="0"/>
        <v>0.1221</v>
      </c>
    </row>
    <row r="8" spans="1:6" x14ac:dyDescent="0.25">
      <c r="A8" s="1" t="s">
        <v>6</v>
      </c>
      <c r="B8" s="1" t="str">
        <f>IFERROR(VLOOKUP(A8,'BANCO DE DADOS'!$1:$1048576,2,FALSE),"0")</f>
        <v>ALINHAVAR GOLA 56 CM</v>
      </c>
      <c r="C8" s="16">
        <f>IFERROR(VLOOKUP(A8,'BANCO DE DADOS'!$A$2:C4006,3,FALSE),"0")</f>
        <v>0.40649999999999997</v>
      </c>
      <c r="D8" s="8">
        <f>IFERROR(VLOOKUP(A8,'BANCO DE DADOS'!$A$2:D4006,4,FALSE),"0")</f>
        <v>0.40649999999999997</v>
      </c>
      <c r="E8" s="1" t="str">
        <f>IFERROR(VLOOKUP(A8,'BANCO DE DADOS'!$1:$1048576,5,FALSE),"0")</f>
        <v>ALINHAVAR GOLA 56 CM</v>
      </c>
      <c r="F8" s="5">
        <f t="shared" si="0"/>
        <v>0.40649999999999997</v>
      </c>
    </row>
    <row r="9" spans="1:6" x14ac:dyDescent="0.25">
      <c r="A9" s="1" t="s">
        <v>330</v>
      </c>
      <c r="B9" s="1" t="str">
        <f>IFERROR(VLOOKUP(A9,'BANCO DE DADOS'!$1:$1048576,2,FALSE),"0")</f>
        <v>PREGAR GOLA 59 CM</v>
      </c>
      <c r="C9" s="16">
        <f>IFERROR(VLOOKUP(A9,'BANCO DE DADOS'!$A$2:C4007,3,FALSE),"0")</f>
        <v>0.70040000000000002</v>
      </c>
      <c r="D9" s="8">
        <f>IFERROR(VLOOKUP(A9,'BANCO DE DADOS'!$A$2:D4007,4,FALSE),"0")</f>
        <v>0.70040000000000002</v>
      </c>
      <c r="E9" s="1" t="str">
        <f>IFERROR(VLOOKUP(A9,'BANCO DE DADOS'!$1:$1048576,5,FALSE),"0")</f>
        <v>PREGAR GOLA 59 CM</v>
      </c>
      <c r="F9" s="5">
        <f t="shared" si="0"/>
        <v>0.70040000000000002</v>
      </c>
    </row>
    <row r="10" spans="1:6" x14ac:dyDescent="0.25">
      <c r="A10" s="1" t="s">
        <v>510</v>
      </c>
      <c r="B10" s="1" t="str">
        <f>IFERROR(VLOOKUP(A10,'BANCO DE DADOS'!$1:$1048576,2,FALSE),"0")</f>
        <v>GABARITAR COBRE GOLA -MANUAL</v>
      </c>
      <c r="C10" s="16">
        <f>IFERROR(VLOOKUP(A10,'BANCO DE DADOS'!$A$2:C4008,3,FALSE),"0")</f>
        <v>0.18440000000000001</v>
      </c>
      <c r="D10" s="8">
        <f>IFERROR(VLOOKUP(A10,'BANCO DE DADOS'!$A$2:D4008,4,FALSE),"0")</f>
        <v>0.18440000000000001</v>
      </c>
      <c r="E10" s="1" t="str">
        <f>IFERROR(VLOOKUP(A10,'BANCO DE DADOS'!$1:$1048576,5,FALSE),"0")</f>
        <v>GABARITAR COBRE GOLA -MANUAL</v>
      </c>
      <c r="F10" s="5">
        <f t="shared" si="0"/>
        <v>0.18440000000000001</v>
      </c>
    </row>
    <row r="11" spans="1:6" x14ac:dyDescent="0.25">
      <c r="A11" s="1" t="s">
        <v>513</v>
      </c>
      <c r="B11" s="1" t="str">
        <f>IFERROR(VLOOKUP(A11,'BANCO DE DADOS'!$1:$1048576,2,FALSE),"0")</f>
        <v>UNIR COBRE GOLA 22 CM</v>
      </c>
      <c r="C11" s="16">
        <f>IFERROR(VLOOKUP(A11,'BANCO DE DADOS'!$A$2:C4009,3,FALSE),"0")</f>
        <v>0.18290000000000001</v>
      </c>
      <c r="D11" s="8">
        <f>IFERROR(VLOOKUP(A11,'BANCO DE DADOS'!$A$2:D4009,4,FALSE),"0")</f>
        <v>0.18290000000000001</v>
      </c>
      <c r="E11" s="1" t="str">
        <f>IFERROR(VLOOKUP(A11,'BANCO DE DADOS'!$1:$1048576,5,FALSE),"0")</f>
        <v>UNIR COBRE GOLA 22 CM</v>
      </c>
      <c r="F11" s="5">
        <f t="shared" si="0"/>
        <v>0.18290000000000001</v>
      </c>
    </row>
    <row r="12" spans="1:6" x14ac:dyDescent="0.25">
      <c r="A12" s="1" t="s">
        <v>129</v>
      </c>
      <c r="B12" s="1" t="str">
        <f>IFERROR(VLOOKUP(A12,'BANCO DE DADOS'!$1:$1048576,2,FALSE),"0")</f>
        <v>FIXAR COBRE GOLA 22 CM</v>
      </c>
      <c r="C12" s="16">
        <f>IFERROR(VLOOKUP(A12,'BANCO DE DADOS'!$A$2:C4010,3,FALSE),"0")</f>
        <v>0.44080000000000003</v>
      </c>
      <c r="D12" s="8">
        <f>IFERROR(VLOOKUP(A12,'BANCO DE DADOS'!$A$2:D4010,4,FALSE),"0")</f>
        <v>0.44080000000000003</v>
      </c>
      <c r="E12" s="1" t="str">
        <f>IFERROR(VLOOKUP(A12,'BANCO DE DADOS'!$1:$1048576,5,FALSE),"0")</f>
        <v>FIXAR COBRE GOLA 22 CM</v>
      </c>
      <c r="F12" s="5">
        <f t="shared" si="0"/>
        <v>0.44080000000000003</v>
      </c>
    </row>
    <row r="13" spans="1:6" x14ac:dyDescent="0.25">
      <c r="A13" s="1" t="s">
        <v>423</v>
      </c>
      <c r="B13" s="1" t="str">
        <f>IFERROR(VLOOKUP(A13,'BANCO DE DADOS'!$1:$1048576,2,FALSE),"0")</f>
        <v>REBATER COBRE GOLA 22 CM</v>
      </c>
      <c r="C13" s="16">
        <f>IFERROR(VLOOKUP(A13,'BANCO DE DADOS'!$A$2:C4011,3,FALSE),"0")</f>
        <v>0.36330000000000001</v>
      </c>
      <c r="D13" s="8">
        <f>IFERROR(VLOOKUP(A13,'BANCO DE DADOS'!$A$2:D4011,4,FALSE),"0")</f>
        <v>0.36330000000000001</v>
      </c>
      <c r="E13" s="1" t="str">
        <f>IFERROR(VLOOKUP(A13,'BANCO DE DADOS'!$1:$1048576,5,FALSE),"0")</f>
        <v>REBATER COBRE GOLA 22 CM</v>
      </c>
      <c r="F13" s="5">
        <f t="shared" si="0"/>
        <v>0.36330000000000001</v>
      </c>
    </row>
    <row r="14" spans="1:6" x14ac:dyDescent="0.25">
      <c r="A14" s="1" t="s">
        <v>443</v>
      </c>
      <c r="B14" s="1" t="str">
        <f>IFERROR(VLOOKUP(A14,'BANCO DE DADOS'!$1:$1048576,2,FALSE),"0")</f>
        <v>REBATER GOLA 40 CM 1L</v>
      </c>
      <c r="C14" s="16">
        <f>IFERROR(VLOOKUP(A14,'BANCO DE DADOS'!$A$2:C4012,3,FALSE),"0")</f>
        <v>0.50339999999999996</v>
      </c>
      <c r="D14" s="8">
        <f>IFERROR(VLOOKUP(A14,'BANCO DE DADOS'!$A$2:D4012,4,FALSE),"0")</f>
        <v>0.50339999999999996</v>
      </c>
      <c r="E14" s="1" t="str">
        <f>IFERROR(VLOOKUP(A14,'BANCO DE DADOS'!$1:$1048576,5,FALSE),"0")</f>
        <v>REBATER GOLA 40 CM 1L</v>
      </c>
      <c r="F14" s="5">
        <f t="shared" si="0"/>
        <v>0.50339999999999996</v>
      </c>
    </row>
    <row r="15" spans="1:6" x14ac:dyDescent="0.25">
      <c r="A15" s="1" t="s">
        <v>70</v>
      </c>
      <c r="B15" s="1" t="str">
        <f>IFERROR(VLOOKUP(A15,'BANCO DE DADOS'!$1:$1048576,2,FALSE),"0")</f>
        <v>BAINHA DA MANGA -44 CM *2</v>
      </c>
      <c r="C15" s="16">
        <f>IFERROR(VLOOKUP(A15,'BANCO DE DADOS'!$A$2:C4013,3,FALSE),"0")</f>
        <v>0.63970000000000005</v>
      </c>
      <c r="D15" s="8">
        <f>IFERROR(VLOOKUP(A15,'BANCO DE DADOS'!$A$2:D4013,4,FALSE),"0")</f>
        <v>0.63970000000000005</v>
      </c>
      <c r="E15" s="1" t="str">
        <f>IFERROR(VLOOKUP(A15,'BANCO DE DADOS'!$1:$1048576,5,FALSE),"0")</f>
        <v>BAINHA DA MANGA -44 CM *2</v>
      </c>
      <c r="F15" s="5">
        <f t="shared" si="0"/>
        <v>0.63970000000000005</v>
      </c>
    </row>
    <row r="16" spans="1:6" x14ac:dyDescent="0.25">
      <c r="A16" s="1" t="s">
        <v>58</v>
      </c>
      <c r="B16" s="1" t="str">
        <f>IFERROR(VLOOKUP(A16,'BANCO DE DADOS'!$1:$1048576,2,FALSE),"0")</f>
        <v>BAINHA DO CORPO COM ADCIONAL COSTA- 123 CM</v>
      </c>
      <c r="C16" s="16">
        <f>IFERROR(VLOOKUP(A16,'BANCO DE DADOS'!$A$2:C4014,3,FALSE),"0")</f>
        <v>0.69979999999999998</v>
      </c>
      <c r="D16" s="8">
        <f>IFERROR(VLOOKUP(A16,'BANCO DE DADOS'!$A$2:D4014,4,FALSE),"0")</f>
        <v>0.69979999999999998</v>
      </c>
      <c r="E16" s="1" t="str">
        <f>IFERROR(VLOOKUP(A16,'BANCO DE DADOS'!$1:$1048576,5,FALSE),"0")</f>
        <v>BAINHA DO CORPO COM ADCIONAL COSTA- 123 CM</v>
      </c>
      <c r="F16" s="5">
        <f t="shared" ref="F16:F17" si="1">D16</f>
        <v>0.69979999999999998</v>
      </c>
    </row>
    <row r="17" spans="1:6" x14ac:dyDescent="0.25">
      <c r="A17" s="1" t="s">
        <v>489</v>
      </c>
      <c r="B17" s="1" t="str">
        <f>IFERROR(VLOOKUP(A17,'BANCO DE DADOS'!$1:$1048576,2,FALSE),"0")</f>
        <v>BATER TRAVET 3x</v>
      </c>
      <c r="C17" s="16">
        <f>IFERROR(VLOOKUP(A17,'BANCO DE DADOS'!$A$2:C4015,3,FALSE),"0")</f>
        <v>0.48170000000000002</v>
      </c>
      <c r="D17" s="8">
        <f>IFERROR(VLOOKUP(A17,'BANCO DE DADOS'!$A$2:D4015,4,FALSE),"0")</f>
        <v>0.48170000000000002</v>
      </c>
      <c r="E17" s="1" t="str">
        <f>IFERROR(VLOOKUP(A17,'BANCO DE DADOS'!$1:$1048576,5,FALSE),"0")</f>
        <v>BATER TRAVET 3x</v>
      </c>
      <c r="F17" s="5">
        <f t="shared" si="1"/>
        <v>0.48170000000000002</v>
      </c>
    </row>
    <row r="18" spans="1:6" x14ac:dyDescent="0.25">
      <c r="A18" s="1"/>
      <c r="B18" s="1"/>
      <c r="C18" s="16"/>
      <c r="D18" s="8"/>
      <c r="E18" s="1"/>
      <c r="F18" s="5"/>
    </row>
    <row r="19" spans="1:6" x14ac:dyDescent="0.25">
      <c r="A19" s="1"/>
      <c r="B19" s="1"/>
      <c r="C19" s="16"/>
      <c r="D19" s="8"/>
      <c r="E19" s="1"/>
      <c r="F19" s="5"/>
    </row>
    <row r="20" spans="1:6" x14ac:dyDescent="0.25">
      <c r="A20" s="1"/>
      <c r="B20" s="1"/>
      <c r="C20" s="26"/>
      <c r="D20" s="8"/>
      <c r="E20" s="1"/>
      <c r="F20" s="5"/>
    </row>
    <row r="21" spans="1:6" x14ac:dyDescent="0.25">
      <c r="A21" s="1"/>
      <c r="B21" s="1"/>
      <c r="C21" s="26"/>
      <c r="D21" s="8"/>
      <c r="E21" s="1"/>
      <c r="F21" s="5"/>
    </row>
    <row r="22" spans="1:6" x14ac:dyDescent="0.25">
      <c r="A22" s="1"/>
      <c r="B22" s="1"/>
      <c r="C22" s="26">
        <f>SUM(C2:C21)</f>
        <v>6.0812000000000008</v>
      </c>
      <c r="D22" s="8">
        <f>SUM(D2:D21)</f>
        <v>6.0812000000000008</v>
      </c>
      <c r="E22" s="1"/>
      <c r="F22" s="5">
        <f>SUM(F2:F21)</f>
        <v>6.0812000000000008</v>
      </c>
    </row>
    <row r="23" spans="1:6" x14ac:dyDescent="0.25">
      <c r="D23" s="9"/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27AE-4EA9-4CD1-9E08-3E5787A0BA9D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5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616</v>
      </c>
      <c r="B5" s="1" t="str">
        <f>IFERROR(VLOOKUP(A5,'BANCO DE DADOS'!$1:$1048576,2,FALSE),"0")</f>
        <v>0</v>
      </c>
      <c r="C5" s="16" t="str">
        <f>IFERROR(VLOOKUP(A5,'BANCO DE DADOS'!$A$2:C4003,3,FALSE),"0")</f>
        <v>0</v>
      </c>
      <c r="D5" s="8" t="str">
        <f>IFERROR(VLOOKUP(A5,'BANCO DE DADOS'!$A$2:D4003,4,FALSE),"0")</f>
        <v>0</v>
      </c>
      <c r="E5" s="1" t="str">
        <f>IFERROR(VLOOKUP(A5,'BANCO DE DADOS'!$1:$1048576,5,FALSE),"0")</f>
        <v>0</v>
      </c>
      <c r="F5" s="5" t="str">
        <f t="shared" si="0"/>
        <v>0</v>
      </c>
    </row>
    <row r="6" spans="1:6" x14ac:dyDescent="0.25">
      <c r="A6" s="1" t="s">
        <v>131</v>
      </c>
      <c r="B6" s="1" t="str">
        <f>IFERROR(VLOOKUP(A6,'BANCO DE DADOS'!$1:$1048576,2,FALSE),"0")</f>
        <v>FECHAR LATERAL + MANGA 61CM *2</v>
      </c>
      <c r="C6" s="16">
        <f>IFERROR(VLOOKUP(A6,'BANCO DE DADOS'!$A$2:C4004,3,FALSE),"0")</f>
        <v>0.72140000000000004</v>
      </c>
      <c r="D6" s="8">
        <f>IFERROR(VLOOKUP(A6,'BANCO DE DADOS'!$A$2:D4004,4,FALSE),"0")</f>
        <v>0.72140000000000004</v>
      </c>
      <c r="E6" s="1" t="str">
        <f>IFERROR(VLOOKUP(A6,'BANCO DE DADOS'!$1:$1048576,5,FALSE),"0")</f>
        <v>FECHAR LATERAL + MANGA 61CM *2</v>
      </c>
      <c r="F6" s="5">
        <f t="shared" si="0"/>
        <v>0.72140000000000004</v>
      </c>
    </row>
    <row r="7" spans="1:6" x14ac:dyDescent="0.25">
      <c r="A7" s="1" t="s">
        <v>169</v>
      </c>
      <c r="B7" s="1" t="str">
        <f>IFERROR(VLOOKUP(A7,'BANCO DE DADOS'!$1:$1048576,2,FALSE),"0")</f>
        <v>FECHAR GOLA 6 CM</v>
      </c>
      <c r="C7" s="16">
        <f>IFERROR(VLOOKUP(A7,'BANCO DE DADOS'!$A$2:C4005,3,FALSE),"0")</f>
        <v>0.1221</v>
      </c>
      <c r="D7" s="8">
        <f>IFERROR(VLOOKUP(A7,'BANCO DE DADOS'!$A$2:D4005,4,FALSE),"0")</f>
        <v>0.1221</v>
      </c>
      <c r="E7" s="1" t="str">
        <f>IFERROR(VLOOKUP(A7,'BANCO DE DADOS'!$1:$1048576,5,FALSE),"0")</f>
        <v>FECHAR GOLA 6 CM</v>
      </c>
      <c r="F7" s="5">
        <f t="shared" si="0"/>
        <v>0.1221</v>
      </c>
    </row>
    <row r="8" spans="1:6" x14ac:dyDescent="0.25">
      <c r="A8" s="1" t="s">
        <v>330</v>
      </c>
      <c r="B8" s="1" t="str">
        <f>IFERROR(VLOOKUP(A8,'BANCO DE DADOS'!$1:$1048576,2,FALSE),"0")</f>
        <v>PREGAR GOLA 59 CM</v>
      </c>
      <c r="C8" s="16">
        <f>IFERROR(VLOOKUP(A8,'BANCO DE DADOS'!$A$2:C4006,3,FALSE),"0")</f>
        <v>0.70040000000000002</v>
      </c>
      <c r="D8" s="8">
        <f>IFERROR(VLOOKUP(A8,'BANCO DE DADOS'!$A$2:D4006,4,FALSE),"0")</f>
        <v>0.70040000000000002</v>
      </c>
      <c r="E8" s="1" t="str">
        <f>IFERROR(VLOOKUP(A8,'BANCO DE DADOS'!$1:$1048576,5,FALSE),"0")</f>
        <v>PREGAR GOLA 59 CM</v>
      </c>
      <c r="F8" s="5">
        <f t="shared" si="0"/>
        <v>0.70040000000000002</v>
      </c>
    </row>
    <row r="9" spans="1:6" x14ac:dyDescent="0.25">
      <c r="A9" s="1" t="s">
        <v>511</v>
      </c>
      <c r="B9" s="1" t="str">
        <f>IFERROR(VLOOKUP(A9,'BANCO DE DADOS'!$1:$1048576,2,FALSE),"0")</f>
        <v>GABARITAR ETIQUETA DO CENTRO DO DECOTE MANUAL</v>
      </c>
      <c r="C9" s="16">
        <f>IFERROR(VLOOKUP(A9,'BANCO DE DADOS'!$A$2:C4007,3,FALSE),"0")</f>
        <v>0.126</v>
      </c>
      <c r="D9" s="8">
        <f>IFERROR(VLOOKUP(A9,'BANCO DE DADOS'!$A$2:D4007,4,FALSE),"0")</f>
        <v>0.126</v>
      </c>
      <c r="E9" s="1" t="str">
        <f>IFERROR(VLOOKUP(A9,'BANCO DE DADOS'!$1:$1048576,5,FALSE),"0")</f>
        <v>GABARITAR ETIQUETA DO CENTRO DO DECOTE MANUAL</v>
      </c>
      <c r="F9" s="5">
        <f t="shared" si="0"/>
        <v>0.126</v>
      </c>
    </row>
    <row r="10" spans="1:6" x14ac:dyDescent="0.25">
      <c r="A10" s="1" t="s">
        <v>227</v>
      </c>
      <c r="B10" s="1" t="str">
        <f>IFERROR(VLOOKUP(A10,'BANCO DE DADOS'!$1:$1048576,2,FALSE),"0")</f>
        <v>FIXAR ETIQUETA NO DECOTE 1L 301</v>
      </c>
      <c r="C10" s="16">
        <f>IFERROR(VLOOKUP(A10,'BANCO DE DADOS'!$A$2:C4008,3,FALSE),"0")</f>
        <v>0.16489999999999999</v>
      </c>
      <c r="D10" s="8">
        <f>IFERROR(VLOOKUP(A10,'BANCO DE DADOS'!$A$2:D4008,4,FALSE),"0")</f>
        <v>0.16489999999999999</v>
      </c>
      <c r="E10" s="1" t="str">
        <f>IFERROR(VLOOKUP(A10,'BANCO DE DADOS'!$1:$1048576,5,FALSE),"0")</f>
        <v>FIXAR ETIQUETA NO DECOTE 1L 301</v>
      </c>
      <c r="F10" s="5">
        <f t="shared" si="0"/>
        <v>0.16489999999999999</v>
      </c>
    </row>
    <row r="11" spans="1:6" x14ac:dyDescent="0.25">
      <c r="A11" s="1" t="s">
        <v>104</v>
      </c>
      <c r="B11" s="1" t="str">
        <f>IFERROR(VLOOKUP(A11,'BANCO DE DADOS'!$1:$1048576,2,FALSE),"0")</f>
        <v xml:space="preserve">FIXAR COBRE GOLA PERSONALIZADO 1L 301 22 CM </v>
      </c>
      <c r="C11" s="16">
        <f>IFERROR(VLOOKUP(A11,'BANCO DE DADOS'!$A$2:C4009,3,FALSE),"0")</f>
        <v>0.53220000000000001</v>
      </c>
      <c r="D11" s="8">
        <f>IFERROR(VLOOKUP(A11,'BANCO DE DADOS'!$A$2:D4009,4,FALSE),"0")</f>
        <v>0.53220000000000001</v>
      </c>
      <c r="E11" s="1" t="str">
        <f>IFERROR(VLOOKUP(A11,'BANCO DE DADOS'!$1:$1048576,5,FALSE),"0")</f>
        <v xml:space="preserve">FIXAR COBRE GOLA PERSONALIZADO 1L 301 22 CM </v>
      </c>
      <c r="F11" s="5">
        <f t="shared" si="0"/>
        <v>0.53220000000000001</v>
      </c>
    </row>
    <row r="12" spans="1:6" x14ac:dyDescent="0.25">
      <c r="A12" s="1" t="s">
        <v>106</v>
      </c>
      <c r="B12" s="1" t="str">
        <f>IFERROR(VLOOKUP(A12,'BANCO DE DADOS'!$1:$1048576,2,FALSE),"0")</f>
        <v xml:space="preserve">REBATER COBRE GOLA PERSONALIZADO 1L 301 22 CM </v>
      </c>
      <c r="C12" s="16">
        <f>IFERROR(VLOOKUP(A12,'BANCO DE DADOS'!$A$2:C4010,3,FALSE),"0")</f>
        <v>0.50609999999999999</v>
      </c>
      <c r="D12" s="8">
        <f>IFERROR(VLOOKUP(A12,'BANCO DE DADOS'!$A$2:D4010,4,FALSE),"0")</f>
        <v>0.50609999999999999</v>
      </c>
      <c r="E12" s="1" t="str">
        <f>IFERROR(VLOOKUP(A12,'BANCO DE DADOS'!$1:$1048576,5,FALSE),"0")</f>
        <v xml:space="preserve">REBATER COBRE GOLA PERSONALIZADO 1L 301 22 CM </v>
      </c>
      <c r="F12" s="5">
        <f t="shared" si="0"/>
        <v>0.50609999999999999</v>
      </c>
    </row>
    <row r="13" spans="1:6" x14ac:dyDescent="0.25">
      <c r="A13" s="1" t="s">
        <v>70</v>
      </c>
      <c r="B13" s="1" t="str">
        <f>IFERROR(VLOOKUP(A13,'BANCO DE DADOS'!$1:$1048576,2,FALSE),"0")</f>
        <v>BAINHA DA MANGA -44 CM *2</v>
      </c>
      <c r="C13" s="16">
        <f>IFERROR(VLOOKUP(A13,'BANCO DE DADOS'!$A$2:C4011,3,FALSE),"0")</f>
        <v>0.63970000000000005</v>
      </c>
      <c r="D13" s="8">
        <f>IFERROR(VLOOKUP(A13,'BANCO DE DADOS'!$A$2:D4011,4,FALSE),"0")</f>
        <v>0.63970000000000005</v>
      </c>
      <c r="E13" s="1" t="str">
        <f>IFERROR(VLOOKUP(A13,'BANCO DE DADOS'!$1:$1048576,5,FALSE),"0")</f>
        <v>BAINHA DA MANGA -44 CM *2</v>
      </c>
      <c r="F13" s="5">
        <f t="shared" si="0"/>
        <v>0.63970000000000005</v>
      </c>
    </row>
    <row r="14" spans="1:6" x14ac:dyDescent="0.25">
      <c r="A14" s="1" t="s">
        <v>56</v>
      </c>
      <c r="B14" s="1" t="str">
        <f>IFERROR(VLOOKUP(A14,'BANCO DE DADOS'!$1:$1048576,2,FALSE),"0")</f>
        <v>BAINHA DO CORPO 120 CM</v>
      </c>
      <c r="C14" s="16">
        <f>IFERROR(VLOOKUP(A14,'BANCO DE DADOS'!$A$2:C4012,3,FALSE),"0")</f>
        <v>0.55100000000000005</v>
      </c>
      <c r="D14" s="8">
        <f>IFERROR(VLOOKUP(A14,'BANCO DE DADOS'!$A$2:D4012,4,FALSE),"0")</f>
        <v>0.55100000000000005</v>
      </c>
      <c r="E14" s="1" t="str">
        <f>IFERROR(VLOOKUP(A14,'BANCO DE DADOS'!$1:$1048576,5,FALSE),"0")</f>
        <v>BAINHA DO CORPO 120 CM</v>
      </c>
      <c r="F14" s="5">
        <f t="shared" si="0"/>
        <v>0.55100000000000005</v>
      </c>
    </row>
    <row r="15" spans="1:6" x14ac:dyDescent="0.25">
      <c r="A15" s="1" t="s">
        <v>489</v>
      </c>
      <c r="B15" s="1" t="str">
        <f>IFERROR(VLOOKUP(A15,'BANCO DE DADOS'!$1:$1048576,2,FALSE),"0")</f>
        <v>BATER TRAVET 3x</v>
      </c>
      <c r="C15" s="16">
        <f>IFERROR(VLOOKUP(A15,'BANCO DE DADOS'!$A$2:C4013,3,FALSE),"0")</f>
        <v>0.48170000000000002</v>
      </c>
      <c r="D15" s="8">
        <f>IFERROR(VLOOKUP(A15,'BANCO DE DADOS'!$A$2:D4013,4,FALSE),"0")</f>
        <v>0.48170000000000002</v>
      </c>
      <c r="E15" s="1" t="str">
        <f>IFERROR(VLOOKUP(A15,'BANCO DE DADOS'!$1:$1048576,5,FALSE),"0")</f>
        <v>BATER TRAVET 3x</v>
      </c>
      <c r="F15" s="5">
        <f t="shared" si="0"/>
        <v>0.48170000000000002</v>
      </c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4"/>
      <c r="D17" s="8"/>
      <c r="E17" s="1"/>
      <c r="F17" s="5"/>
    </row>
    <row r="18" spans="1:6" x14ac:dyDescent="0.25">
      <c r="A18" s="1"/>
      <c r="B18" s="1"/>
      <c r="C18" s="26">
        <f>SUM(C2:C17)</f>
        <v>5.7101000000000006</v>
      </c>
      <c r="D18" s="8">
        <f>SUM(D2:D17)</f>
        <v>5.7101000000000006</v>
      </c>
      <c r="E18" s="1"/>
      <c r="F18" s="5">
        <f>SUM(F2:F17)</f>
        <v>5.7101000000000006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D67-84E5-41DC-B96D-8336C72C916F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5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DADOS'!$A$2:D4010,4,FALSE),"0")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241</v>
      </c>
      <c r="B14" s="1" t="str">
        <f>IFERROR(VLOOKUP(A14,'BANCO DE DADOS'!$1:$1048576,2,FALSE),"0")</f>
        <v xml:space="preserve">GABARITAR ETIQUETA DECORATIVA - MANUAL </v>
      </c>
      <c r="C14" s="16">
        <f>IFERROR(VLOOKUP(A14,'BANCO DE DADOS'!$A$2:C4012,3,FALSE),"0")</f>
        <v>9.5500000000000002E-2</v>
      </c>
      <c r="D14" s="8">
        <f>IFERROR(VLOOKUP(A14,'BANCO DE DADOS'!$A$2:D4012,4,FALSE),"0")</f>
        <v>9.5500000000000002E-2</v>
      </c>
      <c r="E14" s="1" t="str">
        <f>IFERROR(VLOOKUP(A14,'BANCO DE DADOS'!$1:$1048576,5,FALSE),"0")</f>
        <v xml:space="preserve">GABARITAR ETIQUETA DECORATIVA - MANUAL </v>
      </c>
      <c r="F14" s="5">
        <f t="shared" si="0"/>
        <v>9.5500000000000002E-2</v>
      </c>
    </row>
    <row r="15" spans="1:6" x14ac:dyDescent="0.25">
      <c r="A15" s="1" t="s">
        <v>231</v>
      </c>
      <c r="B15" s="1" t="str">
        <f>IFERROR(VLOOKUP(A15,'BANCO DE DADOS'!$1:$1048576,2,FALSE),"0")</f>
        <v>PREGAR ETIQTEA BARRA 2 CM</v>
      </c>
      <c r="C15" s="16">
        <f>IFERROR(VLOOKUP(A15,'BANCO DE DADOS'!$A$2:C4013,3,FALSE),"0")</f>
        <v>0.27750000000000002</v>
      </c>
      <c r="D15" s="8">
        <f>IFERROR(VLOOKUP(A15,'BANCO DE DADOS'!$A$2:D4013,4,FALSE),"0")</f>
        <v>0.27750000000000002</v>
      </c>
      <c r="E15" s="1" t="str">
        <f>IFERROR(VLOOKUP(A15,'BANCO DE DADOS'!$1:$1048576,5,FALSE),"0")</f>
        <v>PREGAR ETIQTEA BARRA 2 CM</v>
      </c>
      <c r="F15" s="5">
        <f t="shared" si="0"/>
        <v>0.27750000000000002</v>
      </c>
    </row>
    <row r="16" spans="1:6" x14ac:dyDescent="0.25">
      <c r="A16" s="1" t="s">
        <v>489</v>
      </c>
      <c r="B16" s="1" t="str">
        <f>IFERROR(VLOOKUP(A16,'BANCO DE DADOS'!$1:$1048576,2,FALSE),"0")</f>
        <v>BATER TRAVET 3x</v>
      </c>
      <c r="C16" s="16">
        <f>IFERROR(VLOOKUP(A16,'BANCO DE DADOS'!$A$2:C4014,3,FALSE),"0")</f>
        <v>0.48170000000000002</v>
      </c>
      <c r="D16" s="8">
        <f>IFERROR(VLOOKUP(A16,'BANCO DE DADOS'!$A$2:D4014,4,FALSE),"0")</f>
        <v>0.48170000000000002</v>
      </c>
      <c r="E16" s="1" t="str">
        <f>IFERROR(VLOOKUP(A16,'BANCO DE DADOS'!$1:$1048576,5,FALSE),"0")</f>
        <v>BATER TRAVET 3x</v>
      </c>
      <c r="F16" s="5">
        <f t="shared" ref="F16" si="1">D16</f>
        <v>0.48170000000000002</v>
      </c>
    </row>
    <row r="17" spans="1:6" x14ac:dyDescent="0.25">
      <c r="A17" s="1"/>
      <c r="B17" s="1"/>
      <c r="C17" s="4"/>
      <c r="D17" s="8"/>
      <c r="E17" s="1"/>
      <c r="F17" s="5"/>
    </row>
    <row r="18" spans="1:6" x14ac:dyDescent="0.25">
      <c r="A18" s="1"/>
      <c r="B18" s="1"/>
      <c r="C18" s="26">
        <f>SUM(C2:C17)</f>
        <v>5.9253000000000009</v>
      </c>
      <c r="D18" s="8">
        <f>SUM(D2:D17)</f>
        <v>5.9253000000000009</v>
      </c>
      <c r="E18" s="1"/>
      <c r="F18" s="5">
        <f>SUM(F2:F17)</f>
        <v>5.9253000000000009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55D3-CF9F-4E69-AA66-86874401646F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1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108</v>
      </c>
      <c r="B8" s="1" t="str">
        <f>IFERROR(VLOOKUP(A8,'BANCO DE DADOS'!$1:$1048576,2,FALSE),"0")</f>
        <v>PASSAR COBRE GOLA OMBRO A OMBRO - 54 cm</v>
      </c>
      <c r="C8" s="16">
        <f>IFERROR(VLOOKUP(A8,'BANCO DE DADOS'!$A$2:C4006,3,FALSE),"0")</f>
        <v>0.71299999999999997</v>
      </c>
      <c r="D8" s="8">
        <f>IFERROR(VLOOKUP(A8,'BANCO DE DADOS'!$A$2:D4006,4,FALSE),"0")</f>
        <v>0.71299999999999997</v>
      </c>
      <c r="E8" s="1" t="str">
        <f>IFERROR(VLOOKUP(A8,'BANCO DE DADOS'!$1:$1048576,5,FALSE),"0")</f>
        <v>PASSAR COBRE GOLA OMBRO A OMBRO - 54 cm</v>
      </c>
      <c r="F8" s="5">
        <f t="shared" si="0"/>
        <v>0.71299999999999997</v>
      </c>
    </row>
    <row r="9" spans="1:6" x14ac:dyDescent="0.25">
      <c r="A9" s="1" t="s">
        <v>70</v>
      </c>
      <c r="B9" s="1" t="str">
        <f>IFERROR(VLOOKUP(A9,'BANCO DE DADOS'!$1:$1048576,2,FALSE),"0")</f>
        <v>BAINHA DA MANGA -44 CM *2</v>
      </c>
      <c r="C9" s="16">
        <f>IFERROR(VLOOKUP(A9,'BANCO DE DADOS'!$A$2:C4007,3,FALSE),"0")</f>
        <v>0.63970000000000005</v>
      </c>
      <c r="D9" s="8">
        <f>IFERROR(VLOOKUP(A9,'BANCO DE DADOS'!$A$2:D4007,4,FALSE),"0")</f>
        <v>0.63970000000000005</v>
      </c>
      <c r="E9" s="1" t="str">
        <f>IFERROR(VLOOKUP(A9,'BANCO DE DADOS'!$1:$1048576,5,FALSE),"0")</f>
        <v>BAINHA DA MANGA -44 CM *2</v>
      </c>
      <c r="F9" s="5">
        <f t="shared" si="0"/>
        <v>0.63970000000000005</v>
      </c>
    </row>
    <row r="10" spans="1:6" x14ac:dyDescent="0.25">
      <c r="A10" s="1" t="s">
        <v>56</v>
      </c>
      <c r="B10" s="1" t="str">
        <f>IFERROR(VLOOKUP(A10,'BANCO DE DADOS'!$1:$1048576,2,FALSE),"0")</f>
        <v>BAINHA DO CORPO 120 CM</v>
      </c>
      <c r="C10" s="16">
        <f>IFERROR(VLOOKUP(A10,'BANCO DE DADOS'!$A$2:C4008,3,FALSE),"0")</f>
        <v>0.55100000000000005</v>
      </c>
      <c r="D10" s="8">
        <f>IFERROR(VLOOKUP(A10,'BANCO DE DADOS'!$A$2:D4008,4,FALSE),"0")</f>
        <v>0.55100000000000005</v>
      </c>
      <c r="E10" s="1" t="str">
        <f>IFERROR(VLOOKUP(A10,'BANCO DE DADOS'!$1:$1048576,5,FALSE),"0")</f>
        <v>BAINHA DO CORPO 120 CM</v>
      </c>
      <c r="F10" s="5">
        <f t="shared" si="0"/>
        <v>0.55100000000000005</v>
      </c>
    </row>
    <row r="11" spans="1:6" x14ac:dyDescent="0.25">
      <c r="A11" s="1" t="s">
        <v>489</v>
      </c>
      <c r="B11" s="1" t="str">
        <f>IFERROR(VLOOKUP(A11,'BANCO DE DADOS'!$1:$1048576,2,FALSE),"0")</f>
        <v>BATER TRAVET 3x</v>
      </c>
      <c r="C11" s="16">
        <f>IFERROR(VLOOKUP(A11,'BANCO DE DADOS'!$A$2:C4009,3,FALSE),"0")</f>
        <v>0.48170000000000002</v>
      </c>
      <c r="D11" s="8">
        <f>IFERROR(VLOOKUP(A11,'BANCO DE DADOS'!$A$2:D4009,4,FALSE),"0")</f>
        <v>0.48170000000000002</v>
      </c>
      <c r="E11" s="1" t="str">
        <f>IFERROR(VLOOKUP(A11,'BANCO DE DADOS'!$1:$1048576,5,FALSE),"0")</f>
        <v>BATER TRAVET 3x</v>
      </c>
      <c r="F11" s="5">
        <f t="shared" si="0"/>
        <v>0.48170000000000002</v>
      </c>
    </row>
    <row r="12" spans="1:6" x14ac:dyDescent="0.25">
      <c r="A12" s="1"/>
      <c r="B12" s="1"/>
      <c r="C12" s="16"/>
      <c r="D12" s="8"/>
      <c r="E12" s="1"/>
      <c r="F12" s="5"/>
    </row>
    <row r="13" spans="1:6" x14ac:dyDescent="0.25">
      <c r="A13" s="1"/>
      <c r="B13" s="1"/>
      <c r="C13" s="16"/>
      <c r="D13" s="8"/>
      <c r="E13" s="1"/>
      <c r="F13" s="5"/>
    </row>
    <row r="14" spans="1:6" x14ac:dyDescent="0.25">
      <c r="A14" s="1"/>
      <c r="B14" s="1"/>
      <c r="C14" s="16"/>
      <c r="D14" s="8"/>
      <c r="E14" s="1"/>
      <c r="F14" s="5"/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5.0939000000000005</v>
      </c>
      <c r="D18" s="8">
        <f>SUM(D2:D17)</f>
        <v>5.0939000000000005</v>
      </c>
      <c r="E18" s="1"/>
      <c r="F18" s="5">
        <f>SUM(F2:F17)</f>
        <v>5.0939000000000005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4557-5E91-49E6-818F-B9D09C2A0ED0}">
  <dimension ref="A1:J24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510</v>
      </c>
      <c r="B2" s="1" t="str">
        <f>IFERROR(VLOOKUP(A2,'BANCO DE DADOS'!$1:$1048576,2,FALSE),"0")</f>
        <v>GABARITAR COBRE GOLA -MANUAL</v>
      </c>
      <c r="C2" s="16">
        <f>IFERROR(VLOOKUP(A2,'BANCO DE DADOS'!$A$2:C4000,3,FALSE),"0")</f>
        <v>0.18440000000000001</v>
      </c>
      <c r="D2" s="8">
        <f>IFERROR(VLOOKUP(A2,'BANCO DE DADOS'!$A$2:$D$4000,4,FALSE),"0")</f>
        <v>0.18440000000000001</v>
      </c>
      <c r="E2" s="1" t="str">
        <f>IFERROR(VLOOKUP(A2,'BANCO DE DADOS'!$1:$1048576,5,FALSE),"0")</f>
        <v>GABARITAR COBRE GOLA -MANUAL</v>
      </c>
      <c r="F2" s="25">
        <f>D2</f>
        <v>0.18440000000000001</v>
      </c>
      <c r="I2" s="32" t="s">
        <v>2</v>
      </c>
      <c r="J2" s="32" t="s">
        <v>573</v>
      </c>
    </row>
    <row r="3" spans="1:10" x14ac:dyDescent="0.25">
      <c r="A3" s="10" t="s">
        <v>237</v>
      </c>
      <c r="B3" s="1" t="str">
        <f>IFERROR(VLOOKUP(A3,'BANCO DE DADOS'!$1:$1048576,2,FALSE),"0")</f>
        <v>GABARITAR ETIQUETA DO CENTRO DO DECOTE - MANUAL</v>
      </c>
      <c r="C3" s="16">
        <f>IFERROR(VLOOKUP(A3,'BANCO DE DADOS'!$A$2:C4001,3,FALSE),"0")</f>
        <v>0.126</v>
      </c>
      <c r="D3" s="8">
        <f>IFERROR(VLOOKUP(A3,'BANCO DE DADOS'!$A$2:$D$4000,4,FALSE),"0")</f>
        <v>0.126</v>
      </c>
      <c r="E3" s="1" t="str">
        <f>IFERROR(VLOOKUP(A3,'BANCO DE DADOS'!$1:$1048576,5,FALSE),"0")</f>
        <v>GABARITAR ETIQUETA DO CENTRO DO DECOTE - MANUAL</v>
      </c>
      <c r="F3" s="25">
        <f t="shared" ref="F3:F17" si="0">D3</f>
        <v>0.126</v>
      </c>
      <c r="I3" s="1">
        <v>5.6501999999999999</v>
      </c>
      <c r="J3" s="1">
        <v>0.20019999999999999</v>
      </c>
    </row>
    <row r="4" spans="1:10" x14ac:dyDescent="0.25">
      <c r="A4" s="1" t="s">
        <v>279</v>
      </c>
      <c r="B4" s="1" t="str">
        <f>IFERROR(VLOOKUP(A4,'BANCO DE DADOS'!$1:$1048576,2,FALSE),"0")</f>
        <v>MONTAR ETIQUETA 3.5 CM</v>
      </c>
      <c r="C4" s="16">
        <f>IFERROR(VLOOKUP(A4,'BANCO DE DADOS'!$A$2:C4002,3,FALSE),"0")</f>
        <v>0.20019999999999999</v>
      </c>
      <c r="D4" s="8">
        <f>IFERROR(VLOOKUP(A4,'BANCO DE DADOS'!$A$2:$D$4000,4,FALSE),"0")</f>
        <v>0.20019999999999999</v>
      </c>
      <c r="E4" s="1" t="str">
        <f>IFERROR(VLOOKUP(A4,'BANCO DE DADOS'!$1:$1048576,5,FALSE),"0")</f>
        <v>MONTAR ETIQUETA 3.5 CM</v>
      </c>
      <c r="F4" s="25">
        <f t="shared" si="0"/>
        <v>0.20019999999999999</v>
      </c>
    </row>
    <row r="5" spans="1:10" x14ac:dyDescent="0.25">
      <c r="A5" s="1" t="s">
        <v>292</v>
      </c>
      <c r="B5" s="1" t="str">
        <f>IFERROR(VLOOKUP(A5,'BANCO DE DADOS'!$1:$1048576,2,FALSE),"0")</f>
        <v>FECHAR OMBRO BASICO 16CM</v>
      </c>
      <c r="C5" s="16">
        <f>IFERROR(VLOOKUP(A5,'BANCO DE DADOS'!$A$2:C4003,3,FALSE),"0")</f>
        <v>0.36820000000000003</v>
      </c>
      <c r="D5" s="8">
        <f>IFERROR(VLOOKUP(A5,'BANCO DE DADOS'!$A$2:$D$4000,4,FALSE),"0")</f>
        <v>0.36820000000000003</v>
      </c>
      <c r="E5" s="1" t="str">
        <f>IFERROR(VLOOKUP(A5,'BANCO DE DADOS'!$1:$1048576,5,FALSE),"0")</f>
        <v>FECHAR OMBRO BASICO 16CM</v>
      </c>
      <c r="F5" s="25">
        <f t="shared" si="0"/>
        <v>0.36820000000000003</v>
      </c>
    </row>
    <row r="6" spans="1:10" x14ac:dyDescent="0.25">
      <c r="A6" s="1" t="s">
        <v>131</v>
      </c>
      <c r="B6" s="1" t="str">
        <f>IFERROR(VLOOKUP(A6,'BANCO DE DADOS'!$1:$1048576,2,FALSE),"0")</f>
        <v>FECHAR LATERAL + MANGA 61CM *2</v>
      </c>
      <c r="C6" s="16">
        <f>IFERROR(VLOOKUP(A6,'BANCO DE DADOS'!$A$2:C4004,3,FALSE),"0")</f>
        <v>0.72140000000000004</v>
      </c>
      <c r="D6" s="8">
        <f>IFERROR(VLOOKUP(A6,'BANCO DE DADOS'!$A$2:$D$4000,4,FALSE),"0")</f>
        <v>0.72140000000000004</v>
      </c>
      <c r="E6" s="1" t="str">
        <f>IFERROR(VLOOKUP(A6,'BANCO DE DADOS'!$1:$1048576,5,FALSE),"0")</f>
        <v>FECHAR LATERAL + MANGA 61CM *2</v>
      </c>
      <c r="F6" s="25">
        <f t="shared" si="0"/>
        <v>0.72140000000000004</v>
      </c>
    </row>
    <row r="7" spans="1:10" x14ac:dyDescent="0.25">
      <c r="A7" s="1" t="s">
        <v>341</v>
      </c>
      <c r="B7" s="1" t="str">
        <f>IFERROR(VLOOKUP(A7,'BANCO DE DADOS'!$1:$1048576,2,FALSE),"0")</f>
        <v>PREGAR MANGA ABERTA 58 CM</v>
      </c>
      <c r="C7" s="16">
        <f>IFERROR(VLOOKUP(A7,'BANCO DE DADOS'!$A$2:C4005,3,FALSE),"0")</f>
        <v>0.59619999999999995</v>
      </c>
      <c r="D7" s="8">
        <f>IFERROR(VLOOKUP(A7,'BANCO DE DADOS'!$A$2:$D$4000,4,FALSE),"0")</f>
        <v>0.59619999999999995</v>
      </c>
      <c r="E7" s="1" t="str">
        <f>IFERROR(VLOOKUP(A7,'BANCO DE DADOS'!$1:$1048576,5,FALSE),"0")</f>
        <v>PREGAR MANGA ABERTA 58 CM</v>
      </c>
      <c r="F7" s="25">
        <f t="shared" si="0"/>
        <v>0.59619999999999995</v>
      </c>
    </row>
    <row r="8" spans="1:10" x14ac:dyDescent="0.25">
      <c r="A8" s="1" t="s">
        <v>70</v>
      </c>
      <c r="B8" s="1" t="str">
        <f>IFERROR(VLOOKUP(A8,'BANCO DE DADOS'!$1:$1048576,2,FALSE),"0")</f>
        <v>BAINHA DA MANGA -44 CM *2</v>
      </c>
      <c r="C8" s="16">
        <f>IFERROR(VLOOKUP(A8,'BANCO DE DADOS'!$A$2:C4006,3,FALSE),"0")</f>
        <v>0.63970000000000005</v>
      </c>
      <c r="D8" s="8">
        <f>IFERROR(VLOOKUP(A8,'BANCO DE DADOS'!$A$2:$D$4000,4,FALSE),"0")</f>
        <v>0.63970000000000005</v>
      </c>
      <c r="E8" s="1" t="str">
        <f>IFERROR(VLOOKUP(A8,'BANCO DE DADOS'!$1:$1048576,5,FALSE),"0")</f>
        <v>BAINHA DA MANGA -44 CM *2</v>
      </c>
      <c r="F8" s="25">
        <f t="shared" si="0"/>
        <v>0.63970000000000005</v>
      </c>
    </row>
    <row r="9" spans="1:10" x14ac:dyDescent="0.25">
      <c r="A9" s="1" t="s">
        <v>504</v>
      </c>
      <c r="B9" s="1" t="str">
        <f>IFERROR(VLOOKUP(A9,'BANCO DE DADOS'!$1:$1048576,2,FALSE),"0")</f>
        <v>BATER TRAVET MANGA *2 Código BT 107 - x2 Bartack verticalmente</v>
      </c>
      <c r="C9" s="16">
        <f>IFERROR(VLOOKUP(A9,'BANCO DE DADOS'!$A$2:C4007,3,FALSE),"0")</f>
        <v>0.33500000000000002</v>
      </c>
      <c r="D9" s="8">
        <f>IFERROR(VLOOKUP(A9,'BANCO DE DADOS'!$A$2:$D$4000,4,FALSE),"0")</f>
        <v>0.33500000000000002</v>
      </c>
      <c r="E9" s="1" t="str">
        <f>IFERROR(VLOOKUP(A9,'BANCO DE DADOS'!$1:$1048576,5,FALSE),"0")</f>
        <v>BATER TRAVET MANGA *2 Código BT 107 - x2 Bartack verticalmente</v>
      </c>
      <c r="F9" s="25">
        <f t="shared" si="0"/>
        <v>0.33500000000000002</v>
      </c>
    </row>
    <row r="10" spans="1:10" x14ac:dyDescent="0.25">
      <c r="A10" s="1" t="s">
        <v>169</v>
      </c>
      <c r="B10" s="1" t="str">
        <f>IFERROR(VLOOKUP(A10,'BANCO DE DADOS'!$1:$1048576,2,FALSE),"0")</f>
        <v>FECHAR GOLA 6 CM</v>
      </c>
      <c r="C10" s="16">
        <f>IFERROR(VLOOKUP(A10,'BANCO DE DADOS'!$A$2:C4008,3,FALSE),"0")</f>
        <v>0.1221</v>
      </c>
      <c r="D10" s="8">
        <f>IFERROR(VLOOKUP(A10,'BANCO DE DADOS'!$A$2:$D$4000,4,FALSE),"0")</f>
        <v>0.1221</v>
      </c>
      <c r="E10" s="1" t="str">
        <f>IFERROR(VLOOKUP(A10,'BANCO DE DADOS'!$1:$1048576,5,FALSE),"0")</f>
        <v>FECHAR GOLA 6 CM</v>
      </c>
      <c r="F10" s="25">
        <f t="shared" si="0"/>
        <v>0.1221</v>
      </c>
    </row>
    <row r="11" spans="1:10" x14ac:dyDescent="0.25">
      <c r="A11" s="1" t="s">
        <v>330</v>
      </c>
      <c r="B11" s="1" t="str">
        <f>IFERROR(VLOOKUP(A11,'BANCO DE DADOS'!$1:$1048576,2,FALSE),"0")</f>
        <v>PREGAR GOLA 59 CM</v>
      </c>
      <c r="C11" s="16">
        <f>IFERROR(VLOOKUP(A11,'BANCO DE DADOS'!$A$2:C4009,3,FALSE),"0")</f>
        <v>0.70040000000000002</v>
      </c>
      <c r="D11" s="8">
        <f>IFERROR(VLOOKUP(A11,'BANCO DE DADOS'!$A$2:$D$4000,4,FALSE),"0")</f>
        <v>0.70040000000000002</v>
      </c>
      <c r="E11" s="1" t="str">
        <f>IFERROR(VLOOKUP(A11,'BANCO DE DADOS'!$1:$1048576,5,FALSE),"0")</f>
        <v>PREGAR GOLA 59 CM</v>
      </c>
      <c r="F11" s="25">
        <f t="shared" si="0"/>
        <v>0.70040000000000002</v>
      </c>
    </row>
    <row r="12" spans="1:10" x14ac:dyDescent="0.25">
      <c r="A12" s="1" t="s">
        <v>513</v>
      </c>
      <c r="B12" s="1" t="str">
        <f>IFERROR(VLOOKUP(A12,'BANCO DE DADOS'!$1:$1048576,2,FALSE),"0")</f>
        <v>UNIR COBRE GOLA 22 CM</v>
      </c>
      <c r="C12" s="16">
        <f>IFERROR(VLOOKUP(A12,'BANCO DE DADOS'!$A$2:C4010,3,FALSE),"0")</f>
        <v>0.18290000000000001</v>
      </c>
      <c r="D12" s="8">
        <f>IFERROR(VLOOKUP(A12,'BANCO DE DADOS'!$A$2:$D$4000,4,FALSE),"0")</f>
        <v>0.18290000000000001</v>
      </c>
      <c r="E12" s="1" t="str">
        <f>IFERROR(VLOOKUP(A12,'BANCO DE DADOS'!$1:$1048576,5,FALSE),"0")</f>
        <v>UNIR COBRE GOLA 22 CM</v>
      </c>
      <c r="F12" s="25">
        <f t="shared" si="0"/>
        <v>0.18290000000000001</v>
      </c>
    </row>
    <row r="13" spans="1:10" x14ac:dyDescent="0.25">
      <c r="A13" s="1" t="s">
        <v>129</v>
      </c>
      <c r="B13" s="1" t="str">
        <f>IFERROR(VLOOKUP(A13,'BANCO DE DADOS'!$1:$1048576,2,FALSE),"0")</f>
        <v>FIXAR COBRE GOLA 22 CM</v>
      </c>
      <c r="C13" s="16">
        <f>IFERROR(VLOOKUP(A13,'BANCO DE DADOS'!$A$2:C4011,3,FALSE),"0")</f>
        <v>0.44080000000000003</v>
      </c>
      <c r="D13" s="8">
        <f>IFERROR(VLOOKUP(A13,'BANCO DE DADOS'!$A$2:$D$4000,4,FALSE),"0")</f>
        <v>0.44080000000000003</v>
      </c>
      <c r="E13" s="1" t="str">
        <f>IFERROR(VLOOKUP(A13,'BANCO DE DADOS'!$1:$1048576,5,FALSE),"0")</f>
        <v>FIXAR COBRE GOLA 22 CM</v>
      </c>
      <c r="F13" s="25">
        <f t="shared" si="0"/>
        <v>0.44080000000000003</v>
      </c>
    </row>
    <row r="14" spans="1:10" x14ac:dyDescent="0.25">
      <c r="A14" s="1" t="s">
        <v>423</v>
      </c>
      <c r="B14" s="1" t="str">
        <f>IFERROR(VLOOKUP(A14,'BANCO DE DADOS'!$1:$1048576,2,FALSE),"0")</f>
        <v>REBATER COBRE GOLA 22 CM</v>
      </c>
      <c r="C14" s="16">
        <f>IFERROR(VLOOKUP(A14,'BANCO DE DADOS'!$A$2:C4012,3,FALSE),"0")</f>
        <v>0.36330000000000001</v>
      </c>
      <c r="D14" s="8">
        <f>IFERROR(VLOOKUP(A14,'BANCO DE DADOS'!$A$2:$D$4000,4,FALSE),"0")</f>
        <v>0.36330000000000001</v>
      </c>
      <c r="E14" s="1" t="str">
        <f>IFERROR(VLOOKUP(A14,'BANCO DE DADOS'!$1:$1048576,5,FALSE),"0")</f>
        <v>REBATER COBRE GOLA 22 CM</v>
      </c>
      <c r="F14" s="25">
        <f t="shared" si="0"/>
        <v>0.36330000000000001</v>
      </c>
    </row>
    <row r="15" spans="1:10" x14ac:dyDescent="0.25">
      <c r="A15" s="1" t="s">
        <v>227</v>
      </c>
      <c r="B15" s="1" t="str">
        <f>IFERROR(VLOOKUP(A15,'BANCO DE DADOS'!$1:$1048576,2,FALSE),"0")</f>
        <v>FIXAR ETIQUETA NO DECOTE 1L 301</v>
      </c>
      <c r="C15" s="16">
        <f>IFERROR(VLOOKUP(A15,'BANCO DE DADOS'!$A$2:C4013,3,FALSE),"0")</f>
        <v>0.16489999999999999</v>
      </c>
      <c r="D15" s="8">
        <f>IFERROR(VLOOKUP(A15,'BANCO DE DADOS'!$A$2:$D$4000,4,FALSE),"0")</f>
        <v>0.16489999999999999</v>
      </c>
      <c r="E15" s="1" t="str">
        <f>IFERROR(VLOOKUP(A15,'BANCO DE DADOS'!$1:$1048576,5,FALSE),"0")</f>
        <v>FIXAR ETIQUETA NO DECOTE 1L 301</v>
      </c>
      <c r="F15" s="25">
        <f t="shared" si="0"/>
        <v>0.16489999999999999</v>
      </c>
    </row>
    <row r="16" spans="1:10" x14ac:dyDescent="0.25">
      <c r="A16" s="1" t="s">
        <v>56</v>
      </c>
      <c r="B16" s="1" t="str">
        <f>IFERROR(VLOOKUP(A16,'BANCO DE DADOS'!$1:$1048576,2,FALSE),"0")</f>
        <v>BAINHA DO CORPO 120 CM</v>
      </c>
      <c r="C16" s="16">
        <f>IFERROR(VLOOKUP(A16,'BANCO DE DADOS'!$A$2:C4014,3,FALSE),"0")</f>
        <v>0.55100000000000005</v>
      </c>
      <c r="D16" s="8">
        <f>IFERROR(VLOOKUP(A16,'BANCO DE DADOS'!$A$2:$D$4000,4,FALSE),"0")</f>
        <v>0.55100000000000005</v>
      </c>
      <c r="E16" s="1" t="str">
        <f>IFERROR(VLOOKUP(A16,'BANCO DE DADOS'!$1:$1048576,5,FALSE),"0")</f>
        <v>BAINHA DO CORPO 120 CM</v>
      </c>
      <c r="F16" s="25">
        <f t="shared" si="0"/>
        <v>0.55100000000000005</v>
      </c>
    </row>
    <row r="17" spans="1:6" x14ac:dyDescent="0.25">
      <c r="A17" s="1" t="s">
        <v>500</v>
      </c>
      <c r="B17" s="1" t="str">
        <f>IFERROR(VLOOKUP(A17,'BANCO DE DADOS'!$1:$1048576,2,FALSE),"0")</f>
        <v>BATER TRAVET NA BARRA Código BT 107 - x1 Bartack verticalmente</v>
      </c>
      <c r="C17" s="16">
        <f>IFERROR(VLOOKUP(A17,'BANCO DE DADOS'!$A$2:C4015,3,FALSE),"0")</f>
        <v>0.15390000000000001</v>
      </c>
      <c r="D17" s="8">
        <f>IFERROR(VLOOKUP(A17,'BANCO DE DADOS'!$A$2:$D$4000,4,FALSE),"0")</f>
        <v>0.15390000000000001</v>
      </c>
      <c r="E17" s="1" t="str">
        <f>IFERROR(VLOOKUP(A17,'BANCO DE DADOS'!$1:$1048576,5,FALSE),"0")</f>
        <v>BATER TRAVET NA BARRA Código BT 107 - x1 Bartack verticalmente</v>
      </c>
      <c r="F17" s="25">
        <f t="shared" si="0"/>
        <v>0.15390000000000001</v>
      </c>
    </row>
    <row r="18" spans="1:6" x14ac:dyDescent="0.25">
      <c r="A18" s="1"/>
      <c r="B18" s="1"/>
      <c r="C18" s="16"/>
      <c r="D18" s="8"/>
      <c r="E18" s="1"/>
      <c r="F18" s="25"/>
    </row>
    <row r="19" spans="1:6" x14ac:dyDescent="0.25">
      <c r="A19" s="1"/>
      <c r="B19" s="1"/>
      <c r="C19" s="16"/>
      <c r="D19" s="8"/>
      <c r="E19" s="1"/>
      <c r="F19" s="25"/>
    </row>
    <row r="20" spans="1:6" x14ac:dyDescent="0.25">
      <c r="A20" s="1"/>
      <c r="B20" s="1"/>
      <c r="C20" s="16"/>
      <c r="D20" s="8"/>
      <c r="E20" s="1"/>
      <c r="F20" s="25"/>
    </row>
    <row r="21" spans="1:6" x14ac:dyDescent="0.25">
      <c r="A21" s="1"/>
      <c r="B21" s="1"/>
      <c r="C21" s="16"/>
      <c r="D21" s="8"/>
      <c r="E21" s="1"/>
      <c r="F21" s="25"/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5.8504000000000005</v>
      </c>
      <c r="D23" s="8">
        <f>SUM(D2:D22)</f>
        <v>5.8504000000000005</v>
      </c>
      <c r="E23" s="1"/>
      <c r="F23" s="5">
        <f>SUM(F2:F22)</f>
        <v>5.8504000000000005</v>
      </c>
    </row>
    <row r="24" spans="1:6" x14ac:dyDescent="0.25">
      <c r="D24" s="9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F37B-06C8-4122-9F6A-EE745B0EEB26}">
  <dimension ref="A1:F21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5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157</v>
      </c>
      <c r="B8" s="1" t="str">
        <f>IFERROR(VLOOKUP(A8,'BANCO DE DADOS'!$1:$1048576,2,FALSE),"0")</f>
        <v>FECHAR PUNHO 6 CM 4OL 514</v>
      </c>
      <c r="C8" s="16">
        <f>IFERROR(VLOOKUP(A8,'BANCO DE DADOS'!$A$2:C4006,3,FALSE),"0")</f>
        <v>0.24229999999999999</v>
      </c>
      <c r="D8" s="8">
        <f>IFERROR(VLOOKUP(A8,'BANCO DE DADOS'!$A$2:D4006,4,FALSE),"0")</f>
        <v>0.24229999999999999</v>
      </c>
      <c r="E8" s="1" t="str">
        <f>IFERROR(VLOOKUP(A8,'BANCO DE DADOS'!$1:$1048576,5,FALSE),"0")</f>
        <v>FECHAR PUNHO 6 CM 4OL 514</v>
      </c>
      <c r="F8" s="5">
        <f t="shared" si="0"/>
        <v>0.24229999999999999</v>
      </c>
    </row>
    <row r="9" spans="1:6" x14ac:dyDescent="0.25">
      <c r="A9" s="1" t="s">
        <v>356</v>
      </c>
      <c r="B9" s="1" t="str">
        <f>IFERROR(VLOOKUP(A9,'BANCO DE DADOS'!$1:$1048576,2,FALSE),"0")</f>
        <v>PREGAR PUNHO 39 CM 4OL 514</v>
      </c>
      <c r="C9" s="16">
        <f>IFERROR(VLOOKUP(A9,'BANCO DE DADOS'!$A$2:C4007,3,FALSE),"0")</f>
        <v>0.74009999999999998</v>
      </c>
      <c r="D9" s="8">
        <f>IFERROR(VLOOKUP(A9,'BANCO DE DADOS'!$A$2:D4007,4,FALSE),"0")</f>
        <v>0.74009999999999998</v>
      </c>
      <c r="E9" s="1" t="str">
        <f>IFERROR(VLOOKUP(A9,'BANCO DE DADOS'!$1:$1048576,5,FALSE),"0")</f>
        <v>PREGAR PUNHO 39 CM 4OL 514</v>
      </c>
      <c r="F9" s="5">
        <f t="shared" si="0"/>
        <v>0.74009999999999998</v>
      </c>
    </row>
    <row r="10" spans="1:6" x14ac:dyDescent="0.25">
      <c r="A10" s="1" t="s">
        <v>617</v>
      </c>
      <c r="B10" s="1" t="str">
        <f>IFERROR(VLOOKUP(A10,'BANCO DE DADOS'!$1:$1048576,2,FALSE),"0")</f>
        <v>0</v>
      </c>
      <c r="C10" s="16" t="str">
        <f>IFERROR(VLOOKUP(A10,'BANCO DE DADOS'!$A$2:C4008,3,FALSE),"0")</f>
        <v>0</v>
      </c>
      <c r="D10" s="8" t="str">
        <f>IFERROR(VLOOKUP(A10,'BANCO DE DADOS'!$A$2:D4008,4,FALSE),"0")</f>
        <v>0</v>
      </c>
      <c r="E10" s="1" t="str">
        <f>IFERROR(VLOOKUP(A10,'BANCO DE DADOS'!$1:$1048576,5,FALSE),"0")</f>
        <v>0</v>
      </c>
      <c r="F10" s="5" t="str">
        <f t="shared" si="0"/>
        <v>0</v>
      </c>
    </row>
    <row r="11" spans="1:6" x14ac:dyDescent="0.25">
      <c r="A11" s="1" t="s">
        <v>104</v>
      </c>
      <c r="B11" s="1" t="str">
        <f>IFERROR(VLOOKUP(A11,'BANCO DE DADOS'!$1:$1048576,2,FALSE),"0")</f>
        <v xml:space="preserve">FIXAR COBRE GOLA PERSONALIZADO 1L 301 22 CM </v>
      </c>
      <c r="C11" s="16">
        <f>IFERROR(VLOOKUP(A11,'BANCO DE DADOS'!$A$2:C4009,3,FALSE),"0")</f>
        <v>0.53220000000000001</v>
      </c>
      <c r="D11" s="8">
        <f>IFERROR(VLOOKUP(A11,'BANCO DE DADOS'!$A$2:D4009,4,FALSE),"0")</f>
        <v>0.53220000000000001</v>
      </c>
      <c r="E11" s="1" t="str">
        <f>IFERROR(VLOOKUP(A11,'BANCO DE DADOS'!$1:$1048576,5,FALSE),"0")</f>
        <v xml:space="preserve">FIXAR COBRE GOLA PERSONALIZADO 1L 301 22 CM </v>
      </c>
      <c r="F11" s="5">
        <f t="shared" si="0"/>
        <v>0.53220000000000001</v>
      </c>
    </row>
    <row r="12" spans="1:6" x14ac:dyDescent="0.25">
      <c r="A12" s="1" t="s">
        <v>106</v>
      </c>
      <c r="B12" s="1" t="str">
        <f>IFERROR(VLOOKUP(A12,'BANCO DE DADOS'!$1:$1048576,2,FALSE),"0")</f>
        <v xml:space="preserve">REBATER COBRE GOLA PERSONALIZADO 1L 301 22 CM </v>
      </c>
      <c r="C12" s="16">
        <f>IFERROR(VLOOKUP(A12,'BANCO DE DADOS'!$A$2:C4010,3,FALSE),"0")</f>
        <v>0.50609999999999999</v>
      </c>
      <c r="D12" s="8">
        <f>IFERROR(VLOOKUP(A12,'BANCO DE DADOS'!$A$2:D4010,4,FALSE),"0")</f>
        <v>0.50609999999999999</v>
      </c>
      <c r="E12" s="1" t="str">
        <f>IFERROR(VLOOKUP(A12,'BANCO DE DADOS'!$1:$1048576,5,FALSE),"0")</f>
        <v xml:space="preserve">REBATER COBRE GOLA PERSONALIZADO 1L 301 22 CM </v>
      </c>
      <c r="F12" s="5">
        <f t="shared" si="0"/>
        <v>0.50609999999999999</v>
      </c>
    </row>
    <row r="13" spans="1:6" x14ac:dyDescent="0.25">
      <c r="A13" s="1" t="s">
        <v>237</v>
      </c>
      <c r="B13" s="1" t="str">
        <f>IFERROR(VLOOKUP(A13,'BANCO DE DADOS'!$1:$1048576,2,FALSE),"0")</f>
        <v>GABARITAR ETIQUETA DO CENTRO DO DECOTE - MANUAL</v>
      </c>
      <c r="C13" s="16">
        <f>IFERROR(VLOOKUP(A13,'BANCO DE DADOS'!$A$2:C4011,3,FALSE),"0")</f>
        <v>0.126</v>
      </c>
      <c r="D13" s="8">
        <f>IFERROR(VLOOKUP(A13,'BANCO DE DADOS'!$A$2:D4011,4,FALSE),"0")</f>
        <v>0.126</v>
      </c>
      <c r="E13" s="1" t="str">
        <f>IFERROR(VLOOKUP(A13,'BANCO DE DADOS'!$1:$1048576,5,FALSE),"0")</f>
        <v>GABARITAR ETIQUETA DO CENTRO DO DECOTE - MANUAL</v>
      </c>
      <c r="F13" s="5">
        <f t="shared" si="0"/>
        <v>0.126</v>
      </c>
    </row>
    <row r="14" spans="1:6" x14ac:dyDescent="0.25">
      <c r="A14" s="1" t="s">
        <v>227</v>
      </c>
      <c r="B14" s="1" t="str">
        <f>IFERROR(VLOOKUP(A14,'BANCO DE DADOS'!$1:$1048576,2,FALSE),"0")</f>
        <v>FIXAR ETIQUETA NO DECOTE 1L 301</v>
      </c>
      <c r="C14" s="16">
        <f>IFERROR(VLOOKUP(A14,'BANCO DE DADOS'!$A$2:C4012,3,FALSE),"0")</f>
        <v>0.16489999999999999</v>
      </c>
      <c r="D14" s="8">
        <f>IFERROR(VLOOKUP(A14,'BANCO DE DADOS'!$A$2:D4012,4,FALSE),"0")</f>
        <v>0.16489999999999999</v>
      </c>
      <c r="E14" s="1" t="str">
        <f>IFERROR(VLOOKUP(A14,'BANCO DE DADOS'!$1:$1048576,5,FALSE),"0")</f>
        <v>FIXAR ETIQUETA NO DECOTE 1L 301</v>
      </c>
      <c r="F14" s="5">
        <f t="shared" si="0"/>
        <v>0.16489999999999999</v>
      </c>
    </row>
    <row r="15" spans="1:6" x14ac:dyDescent="0.25">
      <c r="A15" s="1" t="s">
        <v>56</v>
      </c>
      <c r="B15" s="1" t="str">
        <f>IFERROR(VLOOKUP(A15,'BANCO DE DADOS'!$1:$1048576,2,FALSE),"0")</f>
        <v>BAINHA DO CORPO 120 CM</v>
      </c>
      <c r="C15" s="16">
        <f>IFERROR(VLOOKUP(A15,'BANCO DE DADOS'!$A$2:C4013,3,FALSE),"0")</f>
        <v>0.55100000000000005</v>
      </c>
      <c r="D15" s="8">
        <f>IFERROR(VLOOKUP(A15,'BANCO DE DADOS'!$A$2:D4013,4,FALSE),"0")</f>
        <v>0.55100000000000005</v>
      </c>
      <c r="E15" s="1" t="str">
        <f>IFERROR(VLOOKUP(A15,'BANCO DE DADOS'!$1:$1048576,5,FALSE),"0")</f>
        <v>BAINHA DO CORPO 120 CM</v>
      </c>
      <c r="F15" s="5">
        <f t="shared" si="0"/>
        <v>0.55100000000000005</v>
      </c>
    </row>
    <row r="16" spans="1:6" x14ac:dyDescent="0.25">
      <c r="A16" s="27" t="s">
        <v>485</v>
      </c>
      <c r="B16" s="27" t="s">
        <v>618</v>
      </c>
      <c r="C16" s="28">
        <v>0.15390000000000001</v>
      </c>
      <c r="D16" s="29">
        <v>0.15390000000000001</v>
      </c>
      <c r="E16" s="27" t="s">
        <v>618</v>
      </c>
      <c r="F16" s="30">
        <f t="shared" ref="F16" si="1">D16</f>
        <v>0.15390000000000001</v>
      </c>
    </row>
    <row r="17" spans="1:6" x14ac:dyDescent="0.25">
      <c r="A17" s="1"/>
      <c r="B17" s="1"/>
      <c r="C17" s="23"/>
      <c r="D17" s="24"/>
      <c r="E17" s="1"/>
      <c r="F17" s="5"/>
    </row>
    <row r="18" spans="1:6" x14ac:dyDescent="0.25">
      <c r="A18" s="1"/>
      <c r="B18" s="1"/>
      <c r="C18" s="4"/>
      <c r="D18" s="8"/>
      <c r="E18" s="1"/>
      <c r="F18" s="5"/>
    </row>
    <row r="19" spans="1:6" x14ac:dyDescent="0.25">
      <c r="A19" s="1"/>
      <c r="B19" s="1"/>
      <c r="C19" s="4"/>
      <c r="D19" s="8"/>
      <c r="E19" s="1"/>
      <c r="F19" s="5"/>
    </row>
    <row r="20" spans="1:6" x14ac:dyDescent="0.25">
      <c r="A20" s="1"/>
      <c r="B20" s="1"/>
      <c r="C20" s="26">
        <f>SUM(C2:C19)</f>
        <v>5.7250000000000014</v>
      </c>
      <c r="D20" s="8">
        <f>SUM(D2:D19)</f>
        <v>5.7250000000000014</v>
      </c>
      <c r="E20" s="1"/>
      <c r="F20" s="5">
        <f>SUM(F2:F19)</f>
        <v>5.7250000000000014</v>
      </c>
    </row>
    <row r="21" spans="1:6" x14ac:dyDescent="0.25">
      <c r="D21" s="9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10FE-1667-4335-86E2-63F9A403B67A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DADOS'!$A$2:D4010,4,FALSE),"0")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489</v>
      </c>
      <c r="B14" s="1" t="str">
        <f>IFERROR(VLOOKUP(A14,'BANCO DE DADOS'!$1:$1048576,2,FALSE),"0")</f>
        <v>BATER TRAVET 3x</v>
      </c>
      <c r="C14" s="16">
        <f>IFERROR(VLOOKUP(A14,'BANCO DE DADOS'!$A$2:C4012,3,FALSE),"0")</f>
        <v>0.48170000000000002</v>
      </c>
      <c r="D14" s="8">
        <f>IFERROR(VLOOKUP(A14,'BANCO DE DADOS'!$A$2:D4012,4,FALSE),"0")</f>
        <v>0.48170000000000002</v>
      </c>
      <c r="E14" s="1" t="str">
        <f>IFERROR(VLOOKUP(A14,'BANCO DE DADOS'!$1:$1048576,5,FALSE),"0")</f>
        <v>BATER TRAVET 3x</v>
      </c>
      <c r="F14" s="5">
        <f t="shared" si="0"/>
        <v>0.48170000000000002</v>
      </c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5.5523000000000007</v>
      </c>
      <c r="D18" s="8">
        <f>SUM(D2:D17)</f>
        <v>5.5523000000000007</v>
      </c>
      <c r="E18" s="1"/>
      <c r="F18" s="5">
        <f>SUM(F2:F17)</f>
        <v>5.5523000000000007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3927-BB93-430E-994C-659C33C639EE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151</v>
      </c>
      <c r="B5" s="1" t="str">
        <f>IFERROR(VLOOKUP(A5,'BANCO DE DADOS'!$1:$1048576,2,FALSE),"0")</f>
        <v>FECHAR LATERAL + MANGA 80 CM *2</v>
      </c>
      <c r="C5" s="16">
        <f>IFERROR(VLOOKUP(A5,'BANCO DE DADOS'!$A$2:C4003,3,FALSE),"0")</f>
        <v>1.1312</v>
      </c>
      <c r="D5" s="8">
        <f>IFERROR(VLOOKUP(A5,'BANCO DE DADOS'!$A$2:D4003,4,FALSE),"0")</f>
        <v>1.1312</v>
      </c>
      <c r="E5" s="1" t="str">
        <f>IFERROR(VLOOKUP(A5,'BANCO DE DADOS'!$1:$1048576,5,FALSE),"0")</f>
        <v>FECHAR LATERAL + MANGA 80 CM *2</v>
      </c>
      <c r="F5" s="5">
        <f t="shared" si="0"/>
        <v>1.1312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DADOS'!$A$2:D4010,4,FALSE),"0")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489</v>
      </c>
      <c r="B14" s="1" t="str">
        <f>IFERROR(VLOOKUP(A14,'BANCO DE DADOS'!$1:$1048576,2,FALSE),"0")</f>
        <v>BATER TRAVET 3x</v>
      </c>
      <c r="C14" s="16">
        <f>IFERROR(VLOOKUP(A14,'BANCO DE DADOS'!$A$2:C4012,3,FALSE),"0")</f>
        <v>0.48170000000000002</v>
      </c>
      <c r="D14" s="8">
        <f>IFERROR(VLOOKUP(A14,'BANCO DE DADOS'!$A$2:D4012,4,FALSE),"0")</f>
        <v>0.48170000000000002</v>
      </c>
      <c r="E14" s="1" t="str">
        <f>IFERROR(VLOOKUP(A14,'BANCO DE DADOS'!$1:$1048576,5,FALSE),"0")</f>
        <v>BATER TRAVET 3x</v>
      </c>
      <c r="F14" s="5">
        <f t="shared" si="0"/>
        <v>0.48170000000000002</v>
      </c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5.9621000000000004</v>
      </c>
      <c r="D18" s="8">
        <f>SUM(D2:D17)</f>
        <v>5.9621000000000004</v>
      </c>
      <c r="E18" s="1"/>
      <c r="F18" s="5"/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570C-FE65-4A57-AB51-41AD3698154B}">
  <dimension ref="A1:F19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4" si="0">D3</f>
        <v>0.36820000000000003</v>
      </c>
    </row>
    <row r="4" spans="1:6" x14ac:dyDescent="0.25">
      <c r="A4" s="1" t="s">
        <v>341</v>
      </c>
      <c r="B4" s="1" t="str">
        <f>IFERROR(VLOOKUP(A4,'BANCO DE DADOS'!$1:$1048576,2,FALSE),"0")</f>
        <v>PREGAR MANGA ABERTA 58 CM</v>
      </c>
      <c r="C4" s="16">
        <f>IFERROR(VLOOKUP(A4,'BANCO DE DADOS'!$A$2:C4002,3,FALSE),"0")</f>
        <v>0.59619999999999995</v>
      </c>
      <c r="D4" s="8">
        <f>IFERROR(VLOOKUP(A4,'BANCO DE DADOS'!$A$2:D4002,4,FALSE),"0")</f>
        <v>0.59619999999999995</v>
      </c>
      <c r="E4" s="1" t="str">
        <f>IFERROR(VLOOKUP(A4,'BANCO DE DADOS'!$1:$1048576,5,FALSE),"0")</f>
        <v>PREGAR MANGA ABERTA 58 CM</v>
      </c>
      <c r="F4" s="5">
        <f t="shared" si="0"/>
        <v>0.59619999999999995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169</v>
      </c>
      <c r="B6" s="1" t="str">
        <f>IFERROR(VLOOKUP(A6,'BANCO DE DADOS'!$1:$1048576,2,FALSE),"0")</f>
        <v>FECHAR GOLA 6 CM</v>
      </c>
      <c r="C6" s="16">
        <f>IFERROR(VLOOKUP(A6,'BANCO DE DADOS'!$A$2:C4004,3,FALSE),"0")</f>
        <v>0.1221</v>
      </c>
      <c r="D6" s="8">
        <f>IFERROR(VLOOKUP(A6,'BANCO DE DADOS'!$A$2:D4004,4,FALSE),"0")</f>
        <v>0.1221</v>
      </c>
      <c r="E6" s="1" t="str">
        <f>IFERROR(VLOOKUP(A6,'BANCO DE DADOS'!$1:$1048576,5,FALSE),"0")</f>
        <v>FECHAR GOLA 6 CM</v>
      </c>
      <c r="F6" s="5">
        <f t="shared" si="0"/>
        <v>0.1221</v>
      </c>
    </row>
    <row r="7" spans="1:6" x14ac:dyDescent="0.25">
      <c r="A7" s="1" t="s">
        <v>330</v>
      </c>
      <c r="B7" s="1" t="str">
        <f>IFERROR(VLOOKUP(A7,'BANCO DE DADOS'!$1:$1048576,2,FALSE),"0")</f>
        <v>PREGAR GOLA 59 CM</v>
      </c>
      <c r="C7" s="16">
        <f>IFERROR(VLOOKUP(A7,'BANCO DE DADOS'!$A$2:C4005,3,FALSE),"0")</f>
        <v>0.70040000000000002</v>
      </c>
      <c r="D7" s="8">
        <f>IFERROR(VLOOKUP(A7,'BANCO DE DADOS'!$A$2:D4005,4,FALSE),"0")</f>
        <v>0.70040000000000002</v>
      </c>
      <c r="E7" s="1" t="str">
        <f>IFERROR(VLOOKUP(A7,'BANCO DE DADOS'!$1:$1048576,5,FALSE),"0")</f>
        <v>PREGAR GOLA 59 CM</v>
      </c>
      <c r="F7" s="5">
        <f t="shared" si="0"/>
        <v>0.70040000000000002</v>
      </c>
    </row>
    <row r="8" spans="1:6" x14ac:dyDescent="0.25">
      <c r="A8" s="1" t="s">
        <v>510</v>
      </c>
      <c r="B8" s="1" t="str">
        <f>IFERROR(VLOOKUP(A8,'BANCO DE DADOS'!$1:$1048576,2,FALSE),"0")</f>
        <v>GABARITAR COBRE GOLA -MANUAL</v>
      </c>
      <c r="C8" s="16">
        <f>IFERROR(VLOOKUP(A8,'BANCO DE DADOS'!$A$2:C4006,3,FALSE),"0")</f>
        <v>0.18440000000000001</v>
      </c>
      <c r="D8" s="8">
        <f>IFERROR(VLOOKUP(A8,'BANCO DE DADOS'!$A$2:D4006,4,FALSE),"0")</f>
        <v>0.18440000000000001</v>
      </c>
      <c r="E8" s="1" t="str">
        <f>IFERROR(VLOOKUP(A8,'BANCO DE DADOS'!$1:$1048576,5,FALSE),"0")</f>
        <v>GABARITAR COBRE GOLA -MANUAL</v>
      </c>
      <c r="F8" s="5">
        <f t="shared" si="0"/>
        <v>0.18440000000000001</v>
      </c>
    </row>
    <row r="9" spans="1:6" x14ac:dyDescent="0.25">
      <c r="A9" s="1" t="s">
        <v>513</v>
      </c>
      <c r="B9" s="1" t="str">
        <f>IFERROR(VLOOKUP(A9,'BANCO DE DADOS'!$1:$1048576,2,FALSE),"0")</f>
        <v>UNIR COBRE GOLA 22 CM</v>
      </c>
      <c r="C9" s="16">
        <f>IFERROR(VLOOKUP(A9,'BANCO DE DADOS'!$A$2:C4007,3,FALSE),"0")</f>
        <v>0.18290000000000001</v>
      </c>
      <c r="D9" s="8">
        <f>IFERROR(VLOOKUP(A9,'BANCO DE DADOS'!$A$2:D4007,4,FALSE),"0")</f>
        <v>0.18290000000000001</v>
      </c>
      <c r="E9" s="1" t="str">
        <f>IFERROR(VLOOKUP(A9,'BANCO DE DADOS'!$1:$1048576,5,FALSE),"0")</f>
        <v>UNIR COBRE GOLA 22 CM</v>
      </c>
      <c r="F9" s="5">
        <f t="shared" si="0"/>
        <v>0.18290000000000001</v>
      </c>
    </row>
    <row r="10" spans="1:6" x14ac:dyDescent="0.25">
      <c r="A10" s="1" t="s">
        <v>129</v>
      </c>
      <c r="B10" s="1" t="str">
        <f>IFERROR(VLOOKUP(A10,'BANCO DE DADOS'!$1:$1048576,2,FALSE),"0")</f>
        <v>FIXAR COBRE GOLA 22 CM</v>
      </c>
      <c r="C10" s="16">
        <f>IFERROR(VLOOKUP(A10,'BANCO DE DADOS'!$A$2:C4008,3,FALSE),"0")</f>
        <v>0.44080000000000003</v>
      </c>
      <c r="D10" s="8">
        <f>IFERROR(VLOOKUP(A10,'BANCO DE DADOS'!$A$2:D4008,4,FALSE),"0")</f>
        <v>0.44080000000000003</v>
      </c>
      <c r="E10" s="1" t="str">
        <f>IFERROR(VLOOKUP(A10,'BANCO DE DADOS'!$1:$1048576,5,FALSE),"0")</f>
        <v>FIXAR COBRE GOLA 22 CM</v>
      </c>
      <c r="F10" s="5">
        <f t="shared" si="0"/>
        <v>0.44080000000000003</v>
      </c>
    </row>
    <row r="11" spans="1:6" x14ac:dyDescent="0.25">
      <c r="A11" s="1" t="s">
        <v>423</v>
      </c>
      <c r="B11" s="1" t="str">
        <f>IFERROR(VLOOKUP(A11,'BANCO DE DADOS'!$1:$1048576,2,FALSE),"0")</f>
        <v>REBATER COBRE GOLA 22 CM</v>
      </c>
      <c r="C11" s="16">
        <f>IFERROR(VLOOKUP(A11,'BANCO DE DADOS'!$A$2:C4009,3,FALSE),"0")</f>
        <v>0.36330000000000001</v>
      </c>
      <c r="D11" s="8">
        <f>IFERROR(VLOOKUP(A11,'BANCO DE DADOS'!$A$2:D4009,4,FALSE),"0")</f>
        <v>0.36330000000000001</v>
      </c>
      <c r="E11" s="1" t="str">
        <f>IFERROR(VLOOKUP(A11,'BANCO DE DADOS'!$1:$1048576,5,FALSE),"0")</f>
        <v>REBATER COBRE GOLA 22 CM</v>
      </c>
      <c r="F11" s="5">
        <f t="shared" si="0"/>
        <v>0.36330000000000001</v>
      </c>
    </row>
    <row r="12" spans="1:6" x14ac:dyDescent="0.25">
      <c r="A12" s="1" t="s">
        <v>70</v>
      </c>
      <c r="B12" s="1" t="str">
        <f>IFERROR(VLOOKUP(A12,'BANCO DE DADOS'!$1:$1048576,2,FALSE),"0")</f>
        <v>BAINHA DA MANGA -44 CM *2</v>
      </c>
      <c r="C12" s="16">
        <f>IFERROR(VLOOKUP(A12,'BANCO DE DADOS'!$A$2:C4010,3,FALSE),"0")</f>
        <v>0.63970000000000005</v>
      </c>
      <c r="D12" s="8">
        <f>IFERROR(VLOOKUP(A12,'BANCO DE DADOS'!$A$2:D4010,4,FALSE),"0")</f>
        <v>0.63970000000000005</v>
      </c>
      <c r="E12" s="1" t="str">
        <f>IFERROR(VLOOKUP(A12,'BANCO DE DADOS'!$1:$1048576,5,FALSE),"0")</f>
        <v>BAINHA DA MANGA -44 CM *2</v>
      </c>
      <c r="F12" s="5">
        <f t="shared" si="0"/>
        <v>0.63970000000000005</v>
      </c>
    </row>
    <row r="13" spans="1:6" x14ac:dyDescent="0.25">
      <c r="A13" s="1" t="s">
        <v>56</v>
      </c>
      <c r="B13" s="1" t="str">
        <f>IFERROR(VLOOKUP(A13,'BANCO DE DADOS'!$1:$1048576,2,FALSE),"0")</f>
        <v>BAINHA DO CORPO 120 CM</v>
      </c>
      <c r="C13" s="16">
        <f>IFERROR(VLOOKUP(A13,'BANCO DE DADOS'!$A$2:C4011,3,FALSE),"0")</f>
        <v>0.55100000000000005</v>
      </c>
      <c r="D13" s="8">
        <f>IFERROR(VLOOKUP(A13,'BANCO DE DADOS'!$A$2:D4011,4,FALSE),"0")</f>
        <v>0.55100000000000005</v>
      </c>
      <c r="E13" s="1" t="str">
        <f>IFERROR(VLOOKUP(A13,'BANCO DE DADOS'!$1:$1048576,5,FALSE),"0")</f>
        <v>BAINHA DO CORPO 120 CM</v>
      </c>
      <c r="F13" s="5">
        <f t="shared" si="0"/>
        <v>0.55100000000000005</v>
      </c>
    </row>
    <row r="14" spans="1:6" x14ac:dyDescent="0.25">
      <c r="A14" s="1" t="s">
        <v>489</v>
      </c>
      <c r="B14" s="1" t="str">
        <f>IFERROR(VLOOKUP(A14,'BANCO DE DADOS'!$1:$1048576,2,FALSE),"0")</f>
        <v>BATER TRAVET 3x</v>
      </c>
      <c r="C14" s="16">
        <f>IFERROR(VLOOKUP(A14,'BANCO DE DADOS'!$A$2:C4012,3,FALSE),"0")</f>
        <v>0.48170000000000002</v>
      </c>
      <c r="D14" s="8">
        <f>IFERROR(VLOOKUP(A14,'BANCO DE DADOS'!$A$2:D4012,4,FALSE),"0")</f>
        <v>0.48170000000000002</v>
      </c>
      <c r="E14" s="1" t="str">
        <f>IFERROR(VLOOKUP(A14,'BANCO DE DADOS'!$1:$1048576,5,FALSE),"0")</f>
        <v>BATER TRAVET 3x</v>
      </c>
      <c r="F14" s="5">
        <f t="shared" si="0"/>
        <v>0.48170000000000002</v>
      </c>
    </row>
    <row r="15" spans="1:6" x14ac:dyDescent="0.25">
      <c r="A15" s="1"/>
      <c r="B15" s="1"/>
      <c r="C15" s="16"/>
      <c r="D15" s="8"/>
      <c r="E15" s="1"/>
      <c r="F15" s="5"/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/>
      <c r="D17" s="8"/>
      <c r="E17" s="1"/>
      <c r="F17" s="5"/>
    </row>
    <row r="18" spans="1:6" x14ac:dyDescent="0.25">
      <c r="A18" s="1"/>
      <c r="B18" s="1"/>
      <c r="C18" s="26">
        <f>SUM(C2:C17)</f>
        <v>5.5523000000000007</v>
      </c>
      <c r="D18" s="8">
        <f>SUM(D2:D17)</f>
        <v>5.5523000000000007</v>
      </c>
      <c r="E18" s="1"/>
      <c r="F18" s="5">
        <f>SUM(F2:F17)</f>
        <v>5.5523000000000007</v>
      </c>
    </row>
    <row r="19" spans="1:6" x14ac:dyDescent="0.25">
      <c r="D19" s="9"/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A10D-57F5-426B-B36C-634933620EA7}">
  <dimension ref="A1:F23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279</v>
      </c>
      <c r="B2" s="1" t="str">
        <f>IFERROR(VLOOKUP(A2,'BANCO DE DADOS'!$1:$1048576,2,FALSE),"0")</f>
        <v>MONTAR ETIQUETA 3.5 CM</v>
      </c>
      <c r="C2" s="16">
        <f>IFERROR(VLOOKUP(A2,'BANCO DE DADOS'!$A$2:C4000,3,FALSE),"0")</f>
        <v>0.20019999999999999</v>
      </c>
      <c r="D2" s="8">
        <f>IFERROR(VLOOKUP(A2,'BANCO DE DADOS'!$A$2:D4000,4,FALSE),"0")</f>
        <v>0.20019999999999999</v>
      </c>
      <c r="E2" s="1" t="str">
        <f>IFERROR(VLOOKUP(A2,'BANCO DE DADOS'!$1:$1048576,5,FALSE),"0")</f>
        <v>MONTAR ETIQUETA 3.5 CM</v>
      </c>
      <c r="F2" s="5">
        <f>D2</f>
        <v>0.20019999999999999</v>
      </c>
    </row>
    <row r="3" spans="1:6" x14ac:dyDescent="0.25">
      <c r="A3" s="10" t="s">
        <v>292</v>
      </c>
      <c r="B3" s="1" t="str">
        <f>IFERROR(VLOOKUP(A3,'BANCO DE DADOS'!$1:$1048576,2,FALSE),"0")</f>
        <v>FECHAR OMBRO BASICO 16CM</v>
      </c>
      <c r="C3" s="16">
        <f>IFERROR(VLOOKUP(A3,'BANCO DE DADOS'!$A$2:C4001,3,FALSE),"0")</f>
        <v>0.36820000000000003</v>
      </c>
      <c r="D3" s="8">
        <f>IFERROR(VLOOKUP(A3,'BANCO DE DADOS'!$A$2:D4001,4,FALSE),"0")</f>
        <v>0.36820000000000003</v>
      </c>
      <c r="E3" s="1" t="str">
        <f>IFERROR(VLOOKUP(A3,'BANCO DE DADOS'!$1:$1048576,5,FALSE),"0")</f>
        <v>FECHAR OMBRO BASICO 16CM</v>
      </c>
      <c r="F3" s="5">
        <f t="shared" ref="F3:F15" si="0">D3</f>
        <v>0.36820000000000003</v>
      </c>
    </row>
    <row r="4" spans="1:6" x14ac:dyDescent="0.25">
      <c r="A4" s="1" t="s">
        <v>411</v>
      </c>
      <c r="B4" s="1" t="str">
        <f>IFERROR(VLOOKUP(A4,'BANCO DE DADOS'!$1:$1048576,2,FALSE),"0")</f>
        <v>REBATER OMBRO Código: 1L 301</v>
      </c>
      <c r="C4" s="16">
        <f>IFERROR(VLOOKUP(A4,'BANCO DE DADOS'!$A$2:C4002,3,FALSE),"0")</f>
        <v>0.3009</v>
      </c>
      <c r="D4" s="8">
        <f>IFERROR(VLOOKUP(A4,'BANCO DE DADOS'!$A$2:D4002,4,FALSE),"0")</f>
        <v>0.3009</v>
      </c>
      <c r="E4" s="1" t="str">
        <f>IFERROR(VLOOKUP(A4,'BANCO DE DADOS'!$1:$1048576,5,FALSE),"0")</f>
        <v>REBATER OMBRO Código: 1L 301</v>
      </c>
      <c r="F4" s="5">
        <f t="shared" si="0"/>
        <v>0.3009</v>
      </c>
    </row>
    <row r="5" spans="1:6" x14ac:dyDescent="0.25">
      <c r="A5" s="1" t="s">
        <v>341</v>
      </c>
      <c r="B5" s="1" t="str">
        <f>IFERROR(VLOOKUP(A5,'BANCO DE DADOS'!$1:$1048576,2,FALSE),"0")</f>
        <v>PREGAR MANGA ABERTA 58 CM</v>
      </c>
      <c r="C5" s="16">
        <f>IFERROR(VLOOKUP(A5,'BANCO DE DADOS'!$A$2:C4003,3,FALSE),"0")</f>
        <v>0.59619999999999995</v>
      </c>
      <c r="D5" s="8">
        <f>IFERROR(VLOOKUP(A5,'BANCO DE DADOS'!$A$2:D4003,4,FALSE),"0")</f>
        <v>0.59619999999999995</v>
      </c>
      <c r="E5" s="1" t="str">
        <f>IFERROR(VLOOKUP(A5,'BANCO DE DADOS'!$1:$1048576,5,FALSE),"0")</f>
        <v>PREGAR MANGA ABERTA 58 CM</v>
      </c>
      <c r="F5" s="5">
        <f t="shared" si="0"/>
        <v>0.59619999999999995</v>
      </c>
    </row>
    <row r="6" spans="1:6" x14ac:dyDescent="0.25">
      <c r="A6" s="1" t="s">
        <v>421</v>
      </c>
      <c r="B6" s="1" t="str">
        <f>IFERROR(VLOOKUP(A6,'BANCO DE DADOS'!$1:$1048576,2,FALSE),"0")</f>
        <v>REBATER MANGA ABERTA 58 CM 2* Código: 1L 301</v>
      </c>
      <c r="C6" s="16">
        <f>IFERROR(VLOOKUP(A6,'BANCO DE DADOS'!$A$2:C4004,3,FALSE),"0")</f>
        <v>0.64749999999999996</v>
      </c>
      <c r="D6" s="8">
        <f>IFERROR(VLOOKUP(A6,'BANCO DE DADOS'!$A$2:D4004,4,FALSE),"0")</f>
        <v>0.64749999999999996</v>
      </c>
      <c r="E6" s="1" t="str">
        <f>IFERROR(VLOOKUP(A6,'BANCO DE DADOS'!$1:$1048576,5,FALSE),"0")</f>
        <v>REBATER MANGA ABERTA 58 CM 2* Código: 1L 301</v>
      </c>
      <c r="F6" s="5">
        <f t="shared" si="0"/>
        <v>0.64749999999999996</v>
      </c>
    </row>
    <row r="7" spans="1:6" x14ac:dyDescent="0.25">
      <c r="A7" s="1" t="s">
        <v>207</v>
      </c>
      <c r="B7" s="1" t="str">
        <f>IFERROR(VLOOKUP(A7,'BANCO DE DADOS'!$1:$1048576,2,FALSE),"0")</f>
        <v>FECHAR RECORTE FRENTE 60 CM Código 4OL 514 - Ref. ADI 1582 (PPA)</v>
      </c>
      <c r="C7" s="16">
        <f>IFERROR(VLOOKUP(A7,'BANCO DE DADOS'!$A$2:C4005,3,FALSE),"0")</f>
        <v>0.5121</v>
      </c>
      <c r="D7" s="8">
        <f>IFERROR(VLOOKUP(A7,'BANCO DE DADOS'!$A$2:D4005,4,FALSE),"0")</f>
        <v>0.5121</v>
      </c>
      <c r="E7" s="1" t="str">
        <f>IFERROR(VLOOKUP(A7,'BANCO DE DADOS'!$1:$1048576,5,FALSE),"0")</f>
        <v>FECHAR RECORTE FRENTE 60 CM Código 4OL 514 - Ref. ADI 1582 (PPA)</v>
      </c>
      <c r="F7" s="5">
        <f t="shared" si="0"/>
        <v>0.5121</v>
      </c>
    </row>
    <row r="8" spans="1:6" x14ac:dyDescent="0.25">
      <c r="A8" s="1" t="s">
        <v>221</v>
      </c>
      <c r="B8" s="1" t="str">
        <f>IFERROR(VLOOKUP(A8,'BANCO DE DADOS'!$1:$1048576,2,FALSE),"0")</f>
        <v>FECHAR RECORTE COSTAS 62 CM Código 4OL 514 - Ref. ADI 1582</v>
      </c>
      <c r="C8" s="16">
        <f>IFERROR(VLOOKUP(A8,'BANCO DE DADOS'!$A$2:C4006,3,FALSE),"0")</f>
        <v>0.51390000000000002</v>
      </c>
      <c r="D8" s="8">
        <f>IFERROR(VLOOKUP(A8,'BANCO DE DADOS'!$A$2:D4006,4,FALSE),"0")</f>
        <v>0.51390000000000002</v>
      </c>
      <c r="E8" s="1" t="str">
        <f>IFERROR(VLOOKUP(A8,'BANCO DE DADOS'!$1:$1048576,5,FALSE),"0")</f>
        <v>FECHAR RECORTE COSTAS 62 CM Código 4OL 514 - Ref. ADI 1582</v>
      </c>
      <c r="F8" s="5">
        <f t="shared" si="0"/>
        <v>0.51390000000000002</v>
      </c>
    </row>
    <row r="9" spans="1:6" x14ac:dyDescent="0.25">
      <c r="A9" s="1" t="s">
        <v>131</v>
      </c>
      <c r="B9" s="1" t="str">
        <f>IFERROR(VLOOKUP(A9,'BANCO DE DADOS'!$1:$1048576,2,FALSE),"0")</f>
        <v>FECHAR LATERAL + MANGA 61CM *2</v>
      </c>
      <c r="C9" s="16">
        <f>IFERROR(VLOOKUP(A9,'BANCO DE DADOS'!$A$2:C4007,3,FALSE),"0")</f>
        <v>0.72140000000000004</v>
      </c>
      <c r="D9" s="8">
        <f>IFERROR(VLOOKUP(A9,'BANCO DE DADOS'!$A$2:D4007,4,FALSE),"0")</f>
        <v>0.72140000000000004</v>
      </c>
      <c r="E9" s="1" t="str">
        <f>IFERROR(VLOOKUP(A9,'BANCO DE DADOS'!$1:$1048576,5,FALSE),"0")</f>
        <v>FECHAR LATERAL + MANGA 61CM *2</v>
      </c>
      <c r="F9" s="5">
        <f t="shared" si="0"/>
        <v>0.72140000000000004</v>
      </c>
    </row>
    <row r="10" spans="1:6" x14ac:dyDescent="0.25">
      <c r="A10" s="1" t="s">
        <v>169</v>
      </c>
      <c r="B10" s="1" t="str">
        <f>IFERROR(VLOOKUP(A10,'BANCO DE DADOS'!$1:$1048576,2,FALSE),"0")</f>
        <v>FECHAR GOLA 6 CM</v>
      </c>
      <c r="C10" s="16">
        <f>IFERROR(VLOOKUP(A10,'BANCO DE DADOS'!$A$2:C4008,3,FALSE),"0")</f>
        <v>0.1221</v>
      </c>
      <c r="D10" s="8">
        <f>IFERROR(VLOOKUP(A10,'BANCO DE DADOS'!$A$2:D4008,4,FALSE),"0")</f>
        <v>0.1221</v>
      </c>
      <c r="E10" s="1" t="str">
        <f>IFERROR(VLOOKUP(A10,'BANCO DE DADOS'!$1:$1048576,5,FALSE),"0")</f>
        <v>FECHAR GOLA 6 CM</v>
      </c>
      <c r="F10" s="5">
        <f t="shared" si="0"/>
        <v>0.1221</v>
      </c>
    </row>
    <row r="11" spans="1:6" x14ac:dyDescent="0.25">
      <c r="A11" s="1" t="s">
        <v>330</v>
      </c>
      <c r="B11" s="1" t="str">
        <f>IFERROR(VLOOKUP(A11,'BANCO DE DADOS'!$1:$1048576,2,FALSE),"0")</f>
        <v>PREGAR GOLA 59 CM</v>
      </c>
      <c r="C11" s="16">
        <f>IFERROR(VLOOKUP(A11,'BANCO DE DADOS'!$A$2:C4009,3,FALSE),"0")</f>
        <v>0.70040000000000002</v>
      </c>
      <c r="D11" s="8">
        <f>IFERROR(VLOOKUP(A11,'BANCO DE DADOS'!$A$2:D4009,4,FALSE),"0")</f>
        <v>0.70040000000000002</v>
      </c>
      <c r="E11" s="1" t="str">
        <f>IFERROR(VLOOKUP(A11,'BANCO DE DADOS'!$1:$1048576,5,FALSE),"0")</f>
        <v>PREGAR GOLA 59 CM</v>
      </c>
      <c r="F11" s="5">
        <f t="shared" si="0"/>
        <v>0.70040000000000002</v>
      </c>
    </row>
    <row r="12" spans="1:6" x14ac:dyDescent="0.25">
      <c r="A12" s="1" t="s">
        <v>510</v>
      </c>
      <c r="B12" s="1" t="str">
        <f>IFERROR(VLOOKUP(A12,'BANCO DE DADOS'!$1:$1048576,2,FALSE),"0")</f>
        <v>GABARITAR COBRE GOLA -MANUAL</v>
      </c>
      <c r="C12" s="16">
        <f>IFERROR(VLOOKUP(A12,'BANCO DE DADOS'!$A$2:C4010,3,FALSE),"0")</f>
        <v>0.18440000000000001</v>
      </c>
      <c r="D12" s="8">
        <f>IFERROR(VLOOKUP(A12,'BANCO DE DADOS'!$A$2:D4010,4,FALSE),"0")</f>
        <v>0.18440000000000001</v>
      </c>
      <c r="E12" s="1" t="str">
        <f>IFERROR(VLOOKUP(A12,'BANCO DE DADOS'!$1:$1048576,5,FALSE),"0")</f>
        <v>GABARITAR COBRE GOLA -MANUAL</v>
      </c>
      <c r="F12" s="5">
        <f t="shared" si="0"/>
        <v>0.18440000000000001</v>
      </c>
    </row>
    <row r="13" spans="1:6" x14ac:dyDescent="0.25">
      <c r="A13" s="1" t="s">
        <v>513</v>
      </c>
      <c r="B13" s="1" t="str">
        <f>IFERROR(VLOOKUP(A13,'BANCO DE DADOS'!$1:$1048576,2,FALSE),"0")</f>
        <v>UNIR COBRE GOLA 22 CM</v>
      </c>
      <c r="C13" s="16">
        <f>IFERROR(VLOOKUP(A13,'BANCO DE DADOS'!$A$2:C4011,3,FALSE),"0")</f>
        <v>0.18290000000000001</v>
      </c>
      <c r="D13" s="8">
        <f>IFERROR(VLOOKUP(A13,'BANCO DE DADOS'!$A$2:D4011,4,FALSE),"0")</f>
        <v>0.18290000000000001</v>
      </c>
      <c r="E13" s="1" t="str">
        <f>IFERROR(VLOOKUP(A13,'BANCO DE DADOS'!$1:$1048576,5,FALSE),"0")</f>
        <v>UNIR COBRE GOLA 22 CM</v>
      </c>
      <c r="F13" s="5">
        <f t="shared" si="0"/>
        <v>0.18290000000000001</v>
      </c>
    </row>
    <row r="14" spans="1:6" x14ac:dyDescent="0.25">
      <c r="A14" s="1" t="s">
        <v>129</v>
      </c>
      <c r="B14" s="1" t="str">
        <f>IFERROR(VLOOKUP(A14,'BANCO DE DADOS'!$1:$1048576,2,FALSE),"0")</f>
        <v>FIXAR COBRE GOLA 22 CM</v>
      </c>
      <c r="C14" s="16">
        <f>IFERROR(VLOOKUP(A14,'BANCO DE DADOS'!$A$2:C4012,3,FALSE),"0")</f>
        <v>0.44080000000000003</v>
      </c>
      <c r="D14" s="8">
        <f>IFERROR(VLOOKUP(A14,'BANCO DE DADOS'!$A$2:D4012,4,FALSE),"0")</f>
        <v>0.44080000000000003</v>
      </c>
      <c r="E14" s="1" t="str">
        <f>IFERROR(VLOOKUP(A14,'BANCO DE DADOS'!$1:$1048576,5,FALSE),"0")</f>
        <v>FIXAR COBRE GOLA 22 CM</v>
      </c>
      <c r="F14" s="5">
        <f t="shared" si="0"/>
        <v>0.44080000000000003</v>
      </c>
    </row>
    <row r="15" spans="1:6" x14ac:dyDescent="0.25">
      <c r="A15" s="1" t="s">
        <v>423</v>
      </c>
      <c r="B15" s="1" t="str">
        <f>IFERROR(VLOOKUP(A15,'BANCO DE DADOS'!$1:$1048576,2,FALSE),"0")</f>
        <v>REBATER COBRE GOLA 22 CM</v>
      </c>
      <c r="C15" s="16">
        <f>IFERROR(VLOOKUP(A15,'BANCO DE DADOS'!$A$2:C4013,3,FALSE),"0")</f>
        <v>0.36330000000000001</v>
      </c>
      <c r="D15" s="8">
        <f>IFERROR(VLOOKUP(A15,'BANCO DE DADOS'!$A$2:D4013,4,FALSE),"0")</f>
        <v>0.36330000000000001</v>
      </c>
      <c r="E15" s="1" t="str">
        <f>IFERROR(VLOOKUP(A15,'BANCO DE DADOS'!$1:$1048576,5,FALSE),"0")</f>
        <v>REBATER COBRE GOLA 22 CM</v>
      </c>
      <c r="F15" s="5">
        <f t="shared" si="0"/>
        <v>0.36330000000000001</v>
      </c>
    </row>
    <row r="16" spans="1:6" x14ac:dyDescent="0.25">
      <c r="A16" s="1" t="s">
        <v>443</v>
      </c>
      <c r="B16" s="1" t="str">
        <f>IFERROR(VLOOKUP(A16,'BANCO DE DADOS'!$1:$1048576,2,FALSE),"0")</f>
        <v>REBATER GOLA 40 CM 1L</v>
      </c>
      <c r="C16" s="16">
        <f>IFERROR(VLOOKUP(A16,'BANCO DE DADOS'!$A$2:C4014,3,FALSE),"0")</f>
        <v>0.50339999999999996</v>
      </c>
      <c r="D16" s="8">
        <f>IFERROR(VLOOKUP(A16,'BANCO DE DADOS'!$A$2:D4014,4,FALSE),"0")</f>
        <v>0.50339999999999996</v>
      </c>
      <c r="E16" s="1" t="str">
        <f>IFERROR(VLOOKUP(A16,'BANCO DE DADOS'!$1:$1048576,5,FALSE),"0")</f>
        <v>REBATER GOLA 40 CM 1L</v>
      </c>
      <c r="F16" s="5">
        <f t="shared" ref="F16:F19" si="1">D16</f>
        <v>0.50339999999999996</v>
      </c>
    </row>
    <row r="17" spans="1:6" x14ac:dyDescent="0.25">
      <c r="A17" s="1" t="s">
        <v>70</v>
      </c>
      <c r="B17" s="1" t="str">
        <f>IFERROR(VLOOKUP(A17,'BANCO DE DADOS'!$1:$1048576,2,FALSE),"0")</f>
        <v>BAINHA DA MANGA -44 CM *2</v>
      </c>
      <c r="C17" s="16">
        <f>IFERROR(VLOOKUP(A17,'BANCO DE DADOS'!$A$2:C4015,3,FALSE),"0")</f>
        <v>0.63970000000000005</v>
      </c>
      <c r="D17" s="8">
        <f>IFERROR(VLOOKUP(A17,'BANCO DE DADOS'!$A$2:D4015,4,FALSE),"0")</f>
        <v>0.63970000000000005</v>
      </c>
      <c r="E17" s="1" t="str">
        <f>IFERROR(VLOOKUP(A17,'BANCO DE DADOS'!$1:$1048576,5,FALSE),"0")</f>
        <v>BAINHA DA MANGA -44 CM *2</v>
      </c>
      <c r="F17" s="5">
        <f t="shared" si="1"/>
        <v>0.63970000000000005</v>
      </c>
    </row>
    <row r="18" spans="1:6" x14ac:dyDescent="0.25">
      <c r="A18" s="1" t="s">
        <v>56</v>
      </c>
      <c r="B18" s="1" t="str">
        <f>IFERROR(VLOOKUP(A18,'BANCO DE DADOS'!$1:$1048576,2,FALSE),"0")</f>
        <v>BAINHA DO CORPO 120 CM</v>
      </c>
      <c r="C18" s="16">
        <f>IFERROR(VLOOKUP(A18,'BANCO DE DADOS'!$A$2:C4016,3,FALSE),"0")</f>
        <v>0.55100000000000005</v>
      </c>
      <c r="D18" s="8">
        <f>IFERROR(VLOOKUP(A18,'BANCO DE DADOS'!$A$2:D4016,4,FALSE),"0")</f>
        <v>0.55100000000000005</v>
      </c>
      <c r="E18" s="1" t="str">
        <f>IFERROR(VLOOKUP(A18,'BANCO DE DADOS'!$1:$1048576,5,FALSE),"0")</f>
        <v>BAINHA DO CORPO 120 CM</v>
      </c>
      <c r="F18" s="5">
        <f t="shared" si="1"/>
        <v>0.55100000000000005</v>
      </c>
    </row>
    <row r="19" spans="1:6" x14ac:dyDescent="0.25">
      <c r="A19" s="1" t="s">
        <v>489</v>
      </c>
      <c r="B19" s="1" t="str">
        <f>IFERROR(VLOOKUP(A19,'BANCO DE DADOS'!$1:$1048576,2,FALSE),"0")</f>
        <v>BATER TRAVET 3x</v>
      </c>
      <c r="C19" s="16">
        <f>IFERROR(VLOOKUP(A19,'BANCO DE DADOS'!$A$2:C4017,3,FALSE),"0")</f>
        <v>0.48170000000000002</v>
      </c>
      <c r="D19" s="8">
        <f>IFERROR(VLOOKUP(A19,'BANCO DE DADOS'!$A$2:D4017,4,FALSE),"0")</f>
        <v>0.48170000000000002</v>
      </c>
      <c r="E19" s="1" t="str">
        <f>IFERROR(VLOOKUP(A19,'BANCO DE DADOS'!$1:$1048576,5,FALSE),"0")</f>
        <v>BATER TRAVET 3x</v>
      </c>
      <c r="F19" s="5">
        <f t="shared" si="1"/>
        <v>0.48170000000000002</v>
      </c>
    </row>
    <row r="20" spans="1:6" x14ac:dyDescent="0.25">
      <c r="A20" s="1"/>
      <c r="B20" s="1"/>
      <c r="C20" s="26"/>
      <c r="D20" s="8"/>
      <c r="E20" s="1"/>
      <c r="F20" s="5"/>
    </row>
    <row r="21" spans="1:6" x14ac:dyDescent="0.25">
      <c r="A21" s="1"/>
      <c r="B21" s="1"/>
      <c r="C21" s="26"/>
      <c r="D21" s="8"/>
      <c r="E21" s="1"/>
      <c r="F21" s="5"/>
    </row>
    <row r="22" spans="1:6" x14ac:dyDescent="0.25">
      <c r="A22" s="1"/>
      <c r="B22" s="1"/>
      <c r="C22" s="26">
        <f>SUM(C2:C21)</f>
        <v>8.0301000000000009</v>
      </c>
      <c r="D22" s="8">
        <f>SUM(D2:D21)</f>
        <v>8.0301000000000009</v>
      </c>
      <c r="E22" s="1"/>
      <c r="F22" s="5"/>
    </row>
    <row r="23" spans="1:6" x14ac:dyDescent="0.25">
      <c r="D23" s="9"/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B64D-6D1B-4D78-B5AE-65EA2F14877B}">
  <dimension ref="A1:F18"/>
  <sheetViews>
    <sheetView showGridLines="0" zoomScale="80" zoomScaleNormal="80" workbookViewId="0">
      <selection activeCell="A2" sqref="A2"/>
    </sheetView>
  </sheetViews>
  <sheetFormatPr defaultRowHeight="15" x14ac:dyDescent="0.25"/>
  <cols>
    <col min="1" max="1" width="20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6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6" x14ac:dyDescent="0.25">
      <c r="A2" s="10" t="s">
        <v>510</v>
      </c>
      <c r="B2" s="1" t="str">
        <f>IFERROR(VLOOKUP(A2,'BANCO DE DADOS'!$1:$1048576,2,FALSE),"0")</f>
        <v>GABARITAR COBRE GOLA -MANUAL</v>
      </c>
      <c r="C2" s="16">
        <f>IFERROR(VLOOKUP(A2,'BANCO DE DADOS'!$A$2:C4000,3,FALSE),"0")</f>
        <v>0.18440000000000001</v>
      </c>
      <c r="D2" s="8">
        <f>IFERROR(VLOOKUP(A2,'BANCO DE DADOS'!$A$2:D4000,4,FALSE),"0")</f>
        <v>0.18440000000000001</v>
      </c>
      <c r="E2" s="1" t="str">
        <f>IFERROR(VLOOKUP(A2,'BANCO DE DADOS'!$1:$1048576,5,FALSE),"0")</f>
        <v>GABARITAR COBRE GOLA -MANUAL</v>
      </c>
      <c r="F2" s="5">
        <f>D2</f>
        <v>0.18440000000000001</v>
      </c>
    </row>
    <row r="3" spans="1:6" x14ac:dyDescent="0.25">
      <c r="A3" s="10" t="s">
        <v>279</v>
      </c>
      <c r="B3" s="1" t="str">
        <f>IFERROR(VLOOKUP(A3,'BANCO DE DADOS'!$1:$1048576,2,FALSE),"0")</f>
        <v>MONTAR ETIQUETA 3.5 CM</v>
      </c>
      <c r="C3" s="16">
        <f>IFERROR(VLOOKUP(A3,'BANCO DE DADOS'!$A$2:C4001,3,FALSE),"0")</f>
        <v>0.20019999999999999</v>
      </c>
      <c r="D3" s="8">
        <f>IFERROR(VLOOKUP(A3,'BANCO DE DADOS'!$A$2:D4001,4,FALSE),"0")</f>
        <v>0.20019999999999999</v>
      </c>
      <c r="E3" s="1" t="str">
        <f>IFERROR(VLOOKUP(A3,'BANCO DE DADOS'!$1:$1048576,5,FALSE),"0")</f>
        <v>MONTAR ETIQUETA 3.5 CM</v>
      </c>
      <c r="F3" s="5">
        <f t="shared" ref="F3:F14" si="0">D3</f>
        <v>0.20019999999999999</v>
      </c>
    </row>
    <row r="4" spans="1:6" x14ac:dyDescent="0.25">
      <c r="A4" s="1" t="s">
        <v>290</v>
      </c>
      <c r="B4" s="1" t="str">
        <f>IFERROR(VLOOKUP(A4,'BANCO DE DADOS'!$1:$1048576,2,FALSE),"0")</f>
        <v>4OL FECHAR OMBRO EM TAPE 16 CM 2* - Ombro com tape e silicone.</v>
      </c>
      <c r="C4" s="16">
        <f>IFERROR(VLOOKUP(A4,'BANCO DE DADOS'!$A$2:C4002,3,FALSE),"0")</f>
        <v>0.36909999999999998</v>
      </c>
      <c r="D4" s="8">
        <f>IFERROR(VLOOKUP(A4,'BANCO DE DADOS'!$A$2:D4002,4,FALSE),"0")</f>
        <v>0.36909999999999998</v>
      </c>
      <c r="E4" s="1" t="str">
        <f>IFERROR(VLOOKUP(A4,'BANCO DE DADOS'!$1:$1048576,5,FALSE),"0")</f>
        <v>4OL FECHAR OMBRO EM TAPE 16 CM 2* - Ombro com tape e silicone.</v>
      </c>
      <c r="F4" s="5">
        <f t="shared" si="0"/>
        <v>0.36909999999999998</v>
      </c>
    </row>
    <row r="5" spans="1:6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DADOS'!$A$2:D4003,4,FALSE),"0")</f>
        <v>0.72140000000000004</v>
      </c>
      <c r="E5" s="1" t="str">
        <f>IFERROR(VLOOKUP(A5,'BANCO DE DADOS'!$1:$1048576,5,FALSE),"0")</f>
        <v>FECHAR LATERAL + MANGA 61CM *2</v>
      </c>
      <c r="F5" s="5">
        <f t="shared" si="0"/>
        <v>0.72140000000000004</v>
      </c>
    </row>
    <row r="6" spans="1:6" x14ac:dyDescent="0.25">
      <c r="A6" s="1" t="s">
        <v>341</v>
      </c>
      <c r="B6" s="1" t="str">
        <f>IFERROR(VLOOKUP(A6,'BANCO DE DADOS'!$1:$1048576,2,FALSE),"0")</f>
        <v>PREGAR MANGA ABERTA 58 CM</v>
      </c>
      <c r="C6" s="16">
        <f>IFERROR(VLOOKUP(A6,'BANCO DE DADOS'!$A$2:C4004,3,FALSE),"0")</f>
        <v>0.59619999999999995</v>
      </c>
      <c r="D6" s="8">
        <f>IFERROR(VLOOKUP(A6,'BANCO DE DADOS'!$A$2:D4004,4,FALSE),"0")</f>
        <v>0.59619999999999995</v>
      </c>
      <c r="E6" s="1" t="str">
        <f>IFERROR(VLOOKUP(A6,'BANCO DE DADOS'!$1:$1048576,5,FALSE),"0")</f>
        <v>PREGAR MANGA ABERTA 58 CM</v>
      </c>
      <c r="F6" s="5">
        <f t="shared" si="0"/>
        <v>0.59619999999999995</v>
      </c>
    </row>
    <row r="7" spans="1:6" x14ac:dyDescent="0.25">
      <c r="A7" s="1" t="s">
        <v>70</v>
      </c>
      <c r="B7" s="1" t="str">
        <f>IFERROR(VLOOKUP(A7,'BANCO DE DADOS'!$1:$1048576,2,FALSE),"0")</f>
        <v>BAINHA DA MANGA -44 CM *2</v>
      </c>
      <c r="C7" s="16">
        <f>IFERROR(VLOOKUP(A7,'BANCO DE DADOS'!$A$2:C4005,3,FALSE),"0")</f>
        <v>0.63970000000000005</v>
      </c>
      <c r="D7" s="8">
        <f>IFERROR(VLOOKUP(A7,'BANCO DE DADOS'!$A$2:D4005,4,FALSE),"0")</f>
        <v>0.63970000000000005</v>
      </c>
      <c r="E7" s="1" t="str">
        <f>IFERROR(VLOOKUP(A7,'BANCO DE DADOS'!$1:$1048576,5,FALSE),"0")</f>
        <v>BAINHA DA MANGA -44 CM *2</v>
      </c>
      <c r="F7" s="5">
        <f t="shared" si="0"/>
        <v>0.63970000000000005</v>
      </c>
    </row>
    <row r="8" spans="1:6" x14ac:dyDescent="0.25">
      <c r="A8" s="1" t="s">
        <v>504</v>
      </c>
      <c r="B8" s="1" t="str">
        <f>IFERROR(VLOOKUP(A8,'BANCO DE DADOS'!$1:$1048576,2,FALSE),"0")</f>
        <v>BATER TRAVET MANGA *2 Código BT 107 - x2 Bartack verticalmente</v>
      </c>
      <c r="C8" s="16">
        <f>IFERROR(VLOOKUP(A8,'BANCO DE DADOS'!$A$2:C4006,3,FALSE),"0")</f>
        <v>0.33500000000000002</v>
      </c>
      <c r="D8" s="8">
        <f>IFERROR(VLOOKUP(A8,'BANCO DE DADOS'!$A$2:D4006,4,FALSE),"0")</f>
        <v>0.33500000000000002</v>
      </c>
      <c r="E8" s="1" t="str">
        <f>IFERROR(VLOOKUP(A8,'BANCO DE DADOS'!$1:$1048576,5,FALSE),"0")</f>
        <v>BATER TRAVET MANGA *2 Código BT 107 - x2 Bartack verticalmente</v>
      </c>
      <c r="F8" s="5">
        <f t="shared" si="0"/>
        <v>0.33500000000000002</v>
      </c>
    </row>
    <row r="9" spans="1:6" x14ac:dyDescent="0.25">
      <c r="A9" s="1" t="s">
        <v>169</v>
      </c>
      <c r="B9" s="1" t="str">
        <f>IFERROR(VLOOKUP(A9,'BANCO DE DADOS'!$1:$1048576,2,FALSE),"0")</f>
        <v>FECHAR GOLA 6 CM</v>
      </c>
      <c r="C9" s="16">
        <f>IFERROR(VLOOKUP(A9,'BANCO DE DADOS'!$A$2:C4007,3,FALSE),"0")</f>
        <v>0.1221</v>
      </c>
      <c r="D9" s="8">
        <f>IFERROR(VLOOKUP(A9,'BANCO DE DADOS'!$A$2:D4007,4,FALSE),"0")</f>
        <v>0.1221</v>
      </c>
      <c r="E9" s="1" t="str">
        <f>IFERROR(VLOOKUP(A9,'BANCO DE DADOS'!$1:$1048576,5,FALSE),"0")</f>
        <v>FECHAR GOLA 6 CM</v>
      </c>
      <c r="F9" s="5">
        <f t="shared" si="0"/>
        <v>0.1221</v>
      </c>
    </row>
    <row r="10" spans="1:6" x14ac:dyDescent="0.25">
      <c r="A10" s="1" t="s">
        <v>330</v>
      </c>
      <c r="B10" s="1" t="str">
        <f>IFERROR(VLOOKUP(A10,'BANCO DE DADOS'!$1:$1048576,2,FALSE),"0")</f>
        <v>PREGAR GOLA 59 CM</v>
      </c>
      <c r="C10" s="16">
        <f>IFERROR(VLOOKUP(A10,'BANCO DE DADOS'!$A$2:C4008,3,FALSE),"0")</f>
        <v>0.70040000000000002</v>
      </c>
      <c r="D10" s="8">
        <f>IFERROR(VLOOKUP(A10,'BANCO DE DADOS'!$A$2:D4008,4,FALSE),"0")</f>
        <v>0.70040000000000002</v>
      </c>
      <c r="E10" s="1" t="str">
        <f>IFERROR(VLOOKUP(A10,'BANCO DE DADOS'!$1:$1048576,5,FALSE),"0")</f>
        <v>PREGAR GOLA 59 CM</v>
      </c>
      <c r="F10" s="5">
        <f t="shared" si="0"/>
        <v>0.70040000000000002</v>
      </c>
    </row>
    <row r="11" spans="1:6" x14ac:dyDescent="0.25">
      <c r="A11" s="1" t="s">
        <v>100</v>
      </c>
      <c r="B11" s="1" t="str">
        <f>IFERROR(VLOOKUP(A11,'BANCO DE DADOS'!$1:$1048576,2,FALSE),"0")</f>
        <v>1C PASSAR COBRE GOLA 24 CM - Passar galão cobre gola para acabamento tradicional</v>
      </c>
      <c r="C11" s="16">
        <f>IFERROR(VLOOKUP(A11,'BANCO DE DADOS'!$A$2:C4009,3,FALSE),"0")</f>
        <v>0.30499999999999999</v>
      </c>
      <c r="D11" s="8">
        <f>IFERROR(VLOOKUP(A11,'BANCO DE DADOS'!$A$2:D4009,4,FALSE),"0")</f>
        <v>0.30499999999999999</v>
      </c>
      <c r="E11" s="1" t="str">
        <f>IFERROR(VLOOKUP(A11,'BANCO DE DADOS'!$1:$1048576,5,FALSE),"0")</f>
        <v>1C PASSAR COBRE GOLA 24 CM - Passar galão cobre gola para acabamento tradicional</v>
      </c>
      <c r="F11" s="5">
        <f t="shared" si="0"/>
        <v>0.30499999999999999</v>
      </c>
    </row>
    <row r="12" spans="1:6" x14ac:dyDescent="0.25">
      <c r="A12" s="1" t="s">
        <v>102</v>
      </c>
      <c r="B12" s="1" t="str">
        <f>IFERROR(VLOOKUP(A12,'BANCO DE DADOS'!$1:$1048576,2,FALSE),"0")</f>
        <v>1L REBATER COBRE GOLA 24 CM - Rebater cobre gola para acabamento tradicional</v>
      </c>
      <c r="C12" s="16">
        <f>IFERROR(VLOOKUP(A12,'BANCO DE DADOS'!$A$2:C4010,3,FALSE),"0")</f>
        <v>0.44600000000000001</v>
      </c>
      <c r="D12" s="8">
        <f>IFERROR(VLOOKUP(A12,'BANCO DE DADOS'!$A$2:D4010,4,FALSE),"0")</f>
        <v>0.44600000000000001</v>
      </c>
      <c r="E12" s="1" t="str">
        <f>IFERROR(VLOOKUP(A12,'BANCO DE DADOS'!$1:$1048576,5,FALSE),"0")</f>
        <v>1L REBATER COBRE GOLA 24 CM - Rebater cobre gola para acabamento tradicional</v>
      </c>
      <c r="F12" s="5">
        <f t="shared" si="0"/>
        <v>0.44600000000000001</v>
      </c>
    </row>
    <row r="13" spans="1:6" x14ac:dyDescent="0.25">
      <c r="A13" s="1" t="s">
        <v>58</v>
      </c>
      <c r="B13" s="1" t="str">
        <f>IFERROR(VLOOKUP(A13,'BANCO DE DADOS'!$1:$1048576,2,FALSE),"0")</f>
        <v>BAINHA DO CORPO COM ADCIONAL COSTA- 123 CM</v>
      </c>
      <c r="C13" s="16">
        <f>IFERROR(VLOOKUP(A13,'BANCO DE DADOS'!$A$2:C4011,3,FALSE),"0")</f>
        <v>0.69979999999999998</v>
      </c>
      <c r="D13" s="8">
        <f>IFERROR(VLOOKUP(A13,'BANCO DE DADOS'!$A$2:D4011,4,FALSE),"0")</f>
        <v>0.69979999999999998</v>
      </c>
      <c r="E13" s="1" t="str">
        <f>IFERROR(VLOOKUP(A13,'BANCO DE DADOS'!$1:$1048576,5,FALSE),"0")</f>
        <v>BAINHA DO CORPO COM ADCIONAL COSTA- 123 CM</v>
      </c>
      <c r="F13" s="5">
        <f t="shared" si="0"/>
        <v>0.69979999999999998</v>
      </c>
    </row>
    <row r="14" spans="1:6" x14ac:dyDescent="0.25">
      <c r="A14" s="1" t="s">
        <v>500</v>
      </c>
      <c r="B14" s="1" t="str">
        <f>IFERROR(VLOOKUP(A14,'BANCO DE DADOS'!$1:$1048576,2,FALSE),"0")</f>
        <v>BATER TRAVET NA BARRA Código BT 107 - x1 Bartack verticalmente</v>
      </c>
      <c r="C14" s="16">
        <f>IFERROR(VLOOKUP(A14,'BANCO DE DADOS'!$A$2:C4012,3,FALSE),"0")</f>
        <v>0.15390000000000001</v>
      </c>
      <c r="D14" s="8">
        <f>IFERROR(VLOOKUP(A14,'BANCO DE DADOS'!$A$2:D4012,4,FALSE),"0")</f>
        <v>0.15390000000000001</v>
      </c>
      <c r="E14" s="1" t="str">
        <f>IFERROR(VLOOKUP(A14,'BANCO DE DADOS'!$1:$1048576,5,FALSE),"0")</f>
        <v>BATER TRAVET NA BARRA Código BT 107 - x1 Bartack verticalmente</v>
      </c>
      <c r="F14" s="5">
        <f t="shared" si="0"/>
        <v>0.15390000000000001</v>
      </c>
    </row>
    <row r="15" spans="1:6" x14ac:dyDescent="0.25">
      <c r="A15" s="1"/>
      <c r="B15" s="1"/>
      <c r="C15" s="26"/>
      <c r="D15" s="8"/>
      <c r="E15" s="1"/>
      <c r="F15" s="5"/>
    </row>
    <row r="16" spans="1:6" x14ac:dyDescent="0.25">
      <c r="A16" s="1"/>
      <c r="B16" s="1"/>
      <c r="C16" s="26"/>
      <c r="D16" s="8"/>
      <c r="E16" s="1"/>
      <c r="F16" s="5"/>
    </row>
    <row r="17" spans="1:6" x14ac:dyDescent="0.25">
      <c r="A17" s="1"/>
      <c r="B17" s="1"/>
      <c r="C17" s="26">
        <f>SUM(C2:C16)</f>
        <v>5.4731999999999994</v>
      </c>
      <c r="D17" s="8">
        <f>SUM(D2:D16)</f>
        <v>5.4731999999999994</v>
      </c>
      <c r="E17" s="1"/>
      <c r="F17" s="5"/>
    </row>
    <row r="18" spans="1:6" x14ac:dyDescent="0.25">
      <c r="D18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41F2-1312-470B-A2E9-C40FF2D654FF}">
  <dimension ref="A1:J48"/>
  <sheetViews>
    <sheetView showGridLines="0" zoomScale="80" zoomScaleNormal="80" workbookViewId="0">
      <selection activeCell="C18" sqref="C18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  <col min="10" max="10" width="7.7109375" bestFit="1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118</v>
      </c>
      <c r="B2" s="1" t="str">
        <f>IFERROR(VLOOKUP(A2,'BANCO DE DADOS'!$1:$1048576,2,FALSE),"0")</f>
        <v xml:space="preserve">Destacar Galão </v>
      </c>
      <c r="C2" s="16">
        <f>IFERROR(VLOOKUP(A2,'BANCO DE DADOS'!$A$2:C4000,3,FALSE),"0")</f>
        <v>0.16039999999999999</v>
      </c>
      <c r="D2" s="8">
        <f>IFERROR(VLOOKUP(A2,'BANCO DE DADOS'!$A$2:$D$4000,4,FALSE),"0")</f>
        <v>0.16039999999999999</v>
      </c>
      <c r="E2" s="1" t="str">
        <f>IFERROR(VLOOKUP(A2,'BANCO DE DADOS'!$1:$1048576,5,FALSE),"0")</f>
        <v xml:space="preserve">Destacar Galão </v>
      </c>
      <c r="F2" s="25">
        <f>D2</f>
        <v>0.16039999999999999</v>
      </c>
    </row>
    <row r="3" spans="1:10" x14ac:dyDescent="0.25">
      <c r="A3" s="10" t="s">
        <v>510</v>
      </c>
      <c r="B3" s="1" t="str">
        <f>IFERROR(VLOOKUP(A3,'BANCO DE DADOS'!$1:$1048576,2,FALSE),"0")</f>
        <v>GABARITAR COBRE GOLA -MANUAL</v>
      </c>
      <c r="C3" s="16">
        <f>IFERROR(VLOOKUP(A3,'BANCO DE DADOS'!$A$2:C4001,3,FALSE),"0")</f>
        <v>0.18440000000000001</v>
      </c>
      <c r="D3" s="8">
        <f>IFERROR(VLOOKUP(A3,'BANCO DE DADOS'!$A$2:$D$4000,4,FALSE),"0")</f>
        <v>0.18440000000000001</v>
      </c>
      <c r="E3" s="1" t="str">
        <f>IFERROR(VLOOKUP(A3,'BANCO DE DADOS'!$1:$1048576,5,FALSE),"0")</f>
        <v>GABARITAR COBRE GOLA -MANUAL</v>
      </c>
      <c r="F3" s="25">
        <f t="shared" ref="F3:F17" si="0">D3</f>
        <v>0.18440000000000001</v>
      </c>
    </row>
    <row r="4" spans="1:10" x14ac:dyDescent="0.25">
      <c r="A4" s="1" t="s">
        <v>279</v>
      </c>
      <c r="B4" s="1" t="str">
        <f>IFERROR(VLOOKUP(A4,'BANCO DE DADOS'!$1:$1048576,2,FALSE),"0")</f>
        <v>MONTAR ETIQUETA 3.5 CM</v>
      </c>
      <c r="C4" s="16">
        <f>IFERROR(VLOOKUP(A4,'BANCO DE DADOS'!$A$2:C4002,3,FALSE),"0")</f>
        <v>0.20019999999999999</v>
      </c>
      <c r="D4" s="8">
        <f>IFERROR(VLOOKUP(A4,'BANCO DE DADOS'!$A$2:$D$4000,4,FALSE),"0")</f>
        <v>0.20019999999999999</v>
      </c>
      <c r="E4" s="1" t="str">
        <f>IFERROR(VLOOKUP(A4,'BANCO DE DADOS'!$1:$1048576,5,FALSE),"0")</f>
        <v>MONTAR ETIQUETA 3.5 CM</v>
      </c>
      <c r="F4" s="25">
        <f t="shared" si="0"/>
        <v>0.20019999999999999</v>
      </c>
      <c r="I4" s="32" t="s">
        <v>2</v>
      </c>
      <c r="J4" s="32" t="s">
        <v>573</v>
      </c>
    </row>
    <row r="5" spans="1:10" x14ac:dyDescent="0.25">
      <c r="A5" s="1" t="s">
        <v>292</v>
      </c>
      <c r="B5" s="1" t="str">
        <f>IFERROR(VLOOKUP(A5,'BANCO DE DADOS'!$1:$1048576,2,FALSE),"0")</f>
        <v>FECHAR OMBRO BASICO 16CM</v>
      </c>
      <c r="C5" s="16">
        <f>IFERROR(VLOOKUP(A5,'BANCO DE DADOS'!$A$2:C4003,3,FALSE),"0")</f>
        <v>0.36820000000000003</v>
      </c>
      <c r="D5" s="8">
        <f>IFERROR(VLOOKUP(A5,'BANCO DE DADOS'!$A$2:$D$4000,4,FALSE),"0")</f>
        <v>0.36820000000000003</v>
      </c>
      <c r="E5" s="1" t="str">
        <f>IFERROR(VLOOKUP(A5,'BANCO DE DADOS'!$1:$1048576,5,FALSE),"0")</f>
        <v>FECHAR OMBRO BASICO 16CM</v>
      </c>
      <c r="F5" s="25">
        <f t="shared" si="0"/>
        <v>0.36820000000000003</v>
      </c>
      <c r="I5" s="1">
        <v>6.8098999999999998</v>
      </c>
      <c r="J5" s="1">
        <v>0.20019999999999999</v>
      </c>
    </row>
    <row r="6" spans="1:10" x14ac:dyDescent="0.25">
      <c r="A6" s="1" t="s">
        <v>376</v>
      </c>
      <c r="B6" s="1" t="str">
        <f>IFERROR(VLOOKUP(A6,'BANCO DE DADOS'!$1:$1048576,2,FALSE),"0")</f>
        <v>PASSAR GALÃO 3 LISTRAS NO OMBRO 6C 402 *2</v>
      </c>
      <c r="C6" s="16">
        <f>IFERROR(VLOOKUP(A6,'BANCO DE DADOS'!$A$2:C4004,3,FALSE),"0")</f>
        <v>0.31680000000000003</v>
      </c>
      <c r="D6" s="8">
        <f>IFERROR(VLOOKUP(A6,'BANCO DE DADOS'!$A$2:$D$4000,4,FALSE),"0")</f>
        <v>0.31680000000000003</v>
      </c>
      <c r="E6" s="1" t="str">
        <f>IFERROR(VLOOKUP(A6,'BANCO DE DADOS'!$1:$1048576,5,FALSE),"0")</f>
        <v>PASSAR GALÃO 3 LISTRAS NO OMBRO 6C 402 *2</v>
      </c>
      <c r="F6" s="25">
        <f t="shared" si="0"/>
        <v>0.31680000000000003</v>
      </c>
    </row>
    <row r="7" spans="1:10" x14ac:dyDescent="0.25">
      <c r="A7" s="1" t="s">
        <v>133</v>
      </c>
      <c r="B7" s="1" t="str">
        <f>IFERROR(VLOOKUP(A7,'BANCO DE DADOS'!$1:$1048576,2,FALSE),"0")</f>
        <v>FECHAR LATERAL SEM MANGA 50 *2 CM 4OL 514</v>
      </c>
      <c r="C7" s="16">
        <f>IFERROR(VLOOKUP(A7,'BANCO DE DADOS'!$A$2:C4005,3,FALSE),"0")</f>
        <v>0.60029999999999994</v>
      </c>
      <c r="D7" s="8">
        <f>IFERROR(VLOOKUP(A7,'BANCO DE DADOS'!$A$2:$D$4000,4,FALSE),"0")</f>
        <v>0.60029999999999994</v>
      </c>
      <c r="E7" s="1" t="str">
        <f>IFERROR(VLOOKUP(A7,'BANCO DE DADOS'!$1:$1048576,5,FALSE),"0")</f>
        <v>FECHAR LATERAL SEM MANGA 50 *2 CM 4OL 514</v>
      </c>
      <c r="F7" s="25">
        <f t="shared" si="0"/>
        <v>0.60029999999999994</v>
      </c>
    </row>
    <row r="8" spans="1:10" x14ac:dyDescent="0.25">
      <c r="A8" s="1" t="s">
        <v>541</v>
      </c>
      <c r="B8" s="1" t="str">
        <f>IFERROR(VLOOKUP(A8,'BANCO DE DADOS'!$1:$1048576,2,FALSE),"0")</f>
        <v>4OL FECHAR MANGA FRENTE 16 *2 CM  -</v>
      </c>
      <c r="C8" s="16">
        <f>IFERROR(VLOOKUP(A8,'BANCO DE DADOS'!$A$2:C4006,3,FALSE),"0")</f>
        <v>0.40870000000000001</v>
      </c>
      <c r="D8" s="8">
        <f>IFERROR(VLOOKUP(A8,'BANCO DE DADOS'!$A$2:$D$4000,4,FALSE),"0")</f>
        <v>0.40870000000000001</v>
      </c>
      <c r="E8" s="1" t="str">
        <f>IFERROR(VLOOKUP(A8,'BANCO DE DADOS'!$1:$1048576,5,FALSE),"0")</f>
        <v>4OL FECHAR MANGA FRENTE 16 *2 CM  -</v>
      </c>
      <c r="F8" s="25">
        <f t="shared" si="0"/>
        <v>0.40870000000000001</v>
      </c>
    </row>
    <row r="9" spans="1:10" x14ac:dyDescent="0.25">
      <c r="A9" s="1" t="s">
        <v>543</v>
      </c>
      <c r="B9" s="1" t="str">
        <f>IFERROR(VLOOKUP(A9,'BANCO DE DADOS'!$1:$1048576,2,FALSE),"0")</f>
        <v>4OL FECHAR MANGA COSTAS 16 CM *2 -</v>
      </c>
      <c r="C9" s="16">
        <f>IFERROR(VLOOKUP(A9,'BANCO DE DADOS'!$A$2:C4007,3,FALSE),"0")</f>
        <v>0.40870000000000001</v>
      </c>
      <c r="D9" s="8">
        <f>IFERROR(VLOOKUP(A9,'BANCO DE DADOS'!$A$2:$D$4000,4,FALSE),"0")</f>
        <v>0.40870000000000001</v>
      </c>
      <c r="E9" s="1" t="str">
        <f>IFERROR(VLOOKUP(A9,'BANCO DE DADOS'!$1:$1048576,5,FALSE),"0")</f>
        <v>4OL FECHAR MANGA COSTAS 16 CM *2 -</v>
      </c>
      <c r="F9" s="25">
        <f t="shared" si="0"/>
        <v>0.40870000000000001</v>
      </c>
    </row>
    <row r="10" spans="1:10" x14ac:dyDescent="0.25">
      <c r="A10" s="1" t="s">
        <v>347</v>
      </c>
      <c r="B10" s="1" t="str">
        <f>IFERROR(VLOOKUP(A10,'BANCO DE DADOS'!$1:$1048576,2,FALSE),"0")</f>
        <v>PREGAR MANGA FECHADA 58.5 CM *2 4OL 514</v>
      </c>
      <c r="C10" s="16">
        <f>IFERROR(VLOOKUP(A10,'BANCO DE DADOS'!$A$2:C4008,3,FALSE),"0")</f>
        <v>0.87329999999999997</v>
      </c>
      <c r="D10" s="8">
        <f>IFERROR(VLOOKUP(A10,'BANCO DE DADOS'!$A$2:$D$4000,4,FALSE),"0")</f>
        <v>0.87329999999999997</v>
      </c>
      <c r="E10" s="1" t="str">
        <f>IFERROR(VLOOKUP(A10,'BANCO DE DADOS'!$1:$1048576,5,FALSE),"0")</f>
        <v>PREGAR MANGA FECHADA 58.5 CM *2 4OL 514</v>
      </c>
      <c r="F10" s="25">
        <f t="shared" si="0"/>
        <v>0.87329999999999997</v>
      </c>
    </row>
    <row r="11" spans="1:10" x14ac:dyDescent="0.25">
      <c r="A11" s="1" t="s">
        <v>70</v>
      </c>
      <c r="B11" s="1" t="str">
        <f>IFERROR(VLOOKUP(A11,'BANCO DE DADOS'!$1:$1048576,2,FALSE),"0")</f>
        <v>BAINHA DA MANGA -44 CM *2</v>
      </c>
      <c r="C11" s="16">
        <f>IFERROR(VLOOKUP(A11,'BANCO DE DADOS'!$A$2:C4009,3,FALSE),"0")</f>
        <v>0.63970000000000005</v>
      </c>
      <c r="D11" s="8">
        <f>IFERROR(VLOOKUP(A11,'BANCO DE DADOS'!$A$2:$D$4000,4,FALSE),"0")</f>
        <v>0.63970000000000005</v>
      </c>
      <c r="E11" s="1" t="str">
        <f>IFERROR(VLOOKUP(A11,'BANCO DE DADOS'!$1:$1048576,5,FALSE),"0")</f>
        <v>BAINHA DA MANGA -44 CM *2</v>
      </c>
      <c r="F11" s="25">
        <f t="shared" si="0"/>
        <v>0.63970000000000005</v>
      </c>
    </row>
    <row r="12" spans="1:10" x14ac:dyDescent="0.25">
      <c r="A12" s="1" t="s">
        <v>504</v>
      </c>
      <c r="B12" s="1" t="str">
        <f>IFERROR(VLOOKUP(A12,'BANCO DE DADOS'!$1:$1048576,2,FALSE),"0")</f>
        <v>BATER TRAVET MANGA *2 Código BT 107 - x2 Bartack verticalmente</v>
      </c>
      <c r="C12" s="16">
        <f>IFERROR(VLOOKUP(A12,'BANCO DE DADOS'!$A$2:C4010,3,FALSE),"0")</f>
        <v>0.33500000000000002</v>
      </c>
      <c r="D12" s="8">
        <f>IFERROR(VLOOKUP(A12,'BANCO DE DADOS'!$A$2:$D$4000,4,FALSE),"0")</f>
        <v>0.33500000000000002</v>
      </c>
      <c r="E12" s="1" t="str">
        <f>IFERROR(VLOOKUP(A12,'BANCO DE DADOS'!$1:$1048576,5,FALSE),"0")</f>
        <v>BATER TRAVET MANGA *2 Código BT 107 - x2 Bartack verticalmente</v>
      </c>
      <c r="F12" s="25">
        <f t="shared" si="0"/>
        <v>0.33500000000000002</v>
      </c>
    </row>
    <row r="13" spans="1:10" x14ac:dyDescent="0.25">
      <c r="A13" s="1" t="s">
        <v>169</v>
      </c>
      <c r="B13" s="1" t="str">
        <f>IFERROR(VLOOKUP(A13,'BANCO DE DADOS'!$1:$1048576,2,FALSE),"0")</f>
        <v>FECHAR GOLA 6 CM</v>
      </c>
      <c r="C13" s="16">
        <f>IFERROR(VLOOKUP(A13,'BANCO DE DADOS'!$A$2:C4011,3,FALSE),"0")</f>
        <v>0.1221</v>
      </c>
      <c r="D13" s="8">
        <f>IFERROR(VLOOKUP(A13,'BANCO DE DADOS'!$A$2:$D$4000,4,FALSE),"0")</f>
        <v>0.1221</v>
      </c>
      <c r="E13" s="1" t="str">
        <f>IFERROR(VLOOKUP(A13,'BANCO DE DADOS'!$1:$1048576,5,FALSE),"0")</f>
        <v>FECHAR GOLA 6 CM</v>
      </c>
      <c r="F13" s="25">
        <f t="shared" si="0"/>
        <v>0.1221</v>
      </c>
    </row>
    <row r="14" spans="1:10" x14ac:dyDescent="0.25">
      <c r="A14" s="1" t="s">
        <v>330</v>
      </c>
      <c r="B14" s="1" t="str">
        <f>IFERROR(VLOOKUP(A14,'BANCO DE DADOS'!$1:$1048576,2,FALSE),"0")</f>
        <v>PREGAR GOLA 59 CM</v>
      </c>
      <c r="C14" s="16">
        <f>IFERROR(VLOOKUP(A14,'BANCO DE DADOS'!$A$2:C4012,3,FALSE),"0")</f>
        <v>0.70040000000000002</v>
      </c>
      <c r="D14" s="8">
        <f>IFERROR(VLOOKUP(A14,'BANCO DE DADOS'!$A$2:$D$4000,4,FALSE),"0")</f>
        <v>0.70040000000000002</v>
      </c>
      <c r="E14" s="1" t="str">
        <f>IFERROR(VLOOKUP(A14,'BANCO DE DADOS'!$1:$1048576,5,FALSE),"0")</f>
        <v>PREGAR GOLA 59 CM</v>
      </c>
      <c r="F14" s="25">
        <f t="shared" si="0"/>
        <v>0.70040000000000002</v>
      </c>
    </row>
    <row r="15" spans="1:10" x14ac:dyDescent="0.25">
      <c r="A15" s="1" t="s">
        <v>513</v>
      </c>
      <c r="B15" s="1" t="str">
        <f>IFERROR(VLOOKUP(A15,'BANCO DE DADOS'!$1:$1048576,2,FALSE),"0")</f>
        <v>UNIR COBRE GOLA 22 CM</v>
      </c>
      <c r="C15" s="16">
        <f>IFERROR(VLOOKUP(A15,'BANCO DE DADOS'!$A$2:C4013,3,FALSE),"0")</f>
        <v>0.18290000000000001</v>
      </c>
      <c r="D15" s="8">
        <f>IFERROR(VLOOKUP(A15,'BANCO DE DADOS'!$A$2:$D$4000,4,FALSE),"0")</f>
        <v>0.18290000000000001</v>
      </c>
      <c r="E15" s="1" t="str">
        <f>IFERROR(VLOOKUP(A15,'BANCO DE DADOS'!$1:$1048576,5,FALSE),"0")</f>
        <v>UNIR COBRE GOLA 22 CM</v>
      </c>
      <c r="F15" s="25">
        <f t="shared" si="0"/>
        <v>0.18290000000000001</v>
      </c>
    </row>
    <row r="16" spans="1:10" x14ac:dyDescent="0.25">
      <c r="A16" s="1" t="s">
        <v>129</v>
      </c>
      <c r="B16" s="1" t="str">
        <f>IFERROR(VLOOKUP(A16,'BANCO DE DADOS'!$1:$1048576,2,FALSE),"0")</f>
        <v>FIXAR COBRE GOLA 22 CM</v>
      </c>
      <c r="C16" s="16">
        <f>IFERROR(VLOOKUP(A16,'BANCO DE DADOS'!$A$2:C4014,3,FALSE),"0")</f>
        <v>0.44080000000000003</v>
      </c>
      <c r="D16" s="8">
        <f>IFERROR(VLOOKUP(A16,'BANCO DE DADOS'!$A$2:$D$4000,4,FALSE),"0")</f>
        <v>0.44080000000000003</v>
      </c>
      <c r="E16" s="1" t="str">
        <f>IFERROR(VLOOKUP(A16,'BANCO DE DADOS'!$1:$1048576,5,FALSE),"0")</f>
        <v>FIXAR COBRE GOLA 22 CM</v>
      </c>
      <c r="F16" s="25">
        <f t="shared" si="0"/>
        <v>0.44080000000000003</v>
      </c>
    </row>
    <row r="17" spans="1:6" x14ac:dyDescent="0.25">
      <c r="A17" s="1" t="s">
        <v>423</v>
      </c>
      <c r="B17" s="1" t="str">
        <f>IFERROR(VLOOKUP(A17,'BANCO DE DADOS'!$1:$1048576,2,FALSE),"0")</f>
        <v>REBATER COBRE GOLA 22 CM</v>
      </c>
      <c r="C17" s="16">
        <f>IFERROR(VLOOKUP(A17,'BANCO DE DADOS'!$A$2:C4015,3,FALSE),"0")</f>
        <v>0.36330000000000001</v>
      </c>
      <c r="D17" s="8">
        <f>IFERROR(VLOOKUP(A17,'BANCO DE DADOS'!$A$2:$D$4000,4,FALSE),"0")</f>
        <v>0.36330000000000001</v>
      </c>
      <c r="E17" s="1" t="str">
        <f>IFERROR(VLOOKUP(A17,'BANCO DE DADOS'!$1:$1048576,5,FALSE),"0")</f>
        <v>REBATER COBRE GOLA 22 CM</v>
      </c>
      <c r="F17" s="25">
        <f t="shared" si="0"/>
        <v>0.36330000000000001</v>
      </c>
    </row>
    <row r="18" spans="1:6" x14ac:dyDescent="0.25">
      <c r="A18" s="1" t="s">
        <v>56</v>
      </c>
      <c r="B18" s="1" t="str">
        <f>IFERROR(VLOOKUP(A18,'BANCO DE DADOS'!$1:$1048576,2,FALSE),"0")</f>
        <v>BAINHA DO CORPO 120 CM</v>
      </c>
      <c r="C18" s="16">
        <f>IFERROR(VLOOKUP(A18,'BANCO DE DADOS'!$A$2:C4016,3,FALSE),"0")</f>
        <v>0.55100000000000005</v>
      </c>
      <c r="D18" s="8">
        <f>IFERROR(VLOOKUP(A18,'BANCO DE DADOS'!$A$2:$D$4000,4,FALSE),"0")</f>
        <v>0.55100000000000005</v>
      </c>
      <c r="E18" s="1" t="str">
        <f>IFERROR(VLOOKUP(A18,'BANCO DE DADOS'!$1:$1048576,5,FALSE),"0")</f>
        <v>BAINHA DO CORPO 120 CM</v>
      </c>
      <c r="F18" s="25">
        <f t="shared" ref="F18:F21" si="1">D18</f>
        <v>0.55100000000000005</v>
      </c>
    </row>
    <row r="19" spans="1:6" x14ac:dyDescent="0.25">
      <c r="A19" s="1" t="s">
        <v>500</v>
      </c>
      <c r="B19" s="1" t="str">
        <f>IFERROR(VLOOKUP(A19,'BANCO DE DADOS'!$1:$1048576,2,FALSE),"0")</f>
        <v>BATER TRAVET NA BARRA Código BT 107 - x1 Bartack verticalmente</v>
      </c>
      <c r="C19" s="16">
        <f>IFERROR(VLOOKUP(A19,'BANCO DE DADOS'!$A$2:C4017,3,FALSE),"0")</f>
        <v>0.15390000000000001</v>
      </c>
      <c r="D19" s="8">
        <f>IFERROR(VLOOKUP(A19,'BANCO DE DADOS'!$A$2:$D$4000,4,FALSE),"0")</f>
        <v>0.15390000000000001</v>
      </c>
      <c r="E19" s="1" t="str">
        <f>IFERROR(VLOOKUP(A19,'BANCO DE DADOS'!$1:$1048576,5,FALSE),"0")</f>
        <v>BATER TRAVET NA BARRA Código BT 107 - x1 Bartack verticalmente</v>
      </c>
      <c r="F19" s="25">
        <f t="shared" si="1"/>
        <v>0.15390000000000001</v>
      </c>
    </row>
    <row r="20" spans="1:6" x14ac:dyDescent="0.25">
      <c r="A20" s="1"/>
      <c r="B20" s="1" t="str">
        <f>IFERROR(VLOOKUP(A20,'BANCO DE DADOS'!$1:$1048576,2,FALSE),"0")</f>
        <v>0</v>
      </c>
      <c r="C20" s="16" t="str">
        <f>IFERROR(VLOOKUP(A20,'BANCO DE DADOS'!$A$2:C4018,3,FALSE),"0")</f>
        <v>0</v>
      </c>
      <c r="D20" s="8" t="str">
        <f>IFERROR(VLOOKUP(A20,'BANCO DE DADOS'!$A$2:$D$4000,4,FALSE),"0")</f>
        <v>0</v>
      </c>
      <c r="E20" s="1" t="str">
        <f>IFERROR(VLOOKUP(A20,'BANCO DE DADOS'!$1:$1048576,5,FALSE),"0")</f>
        <v>0</v>
      </c>
      <c r="F20" s="25" t="str">
        <f t="shared" si="1"/>
        <v>0</v>
      </c>
    </row>
    <row r="21" spans="1:6" x14ac:dyDescent="0.25">
      <c r="A21" s="1"/>
      <c r="B21" s="1" t="str">
        <f>IFERROR(VLOOKUP(A21,'BANCO DE DADOS'!$1:$1048576,2,FALSE),"0")</f>
        <v>0</v>
      </c>
      <c r="C21" s="16" t="str">
        <f>IFERROR(VLOOKUP(A21,'BANCO DE DADOS'!$A$2:C4019,3,FALSE),"0")</f>
        <v>0</v>
      </c>
      <c r="D21" s="8" t="str">
        <f>IFERROR(VLOOKUP(A21,'BANCO DE DADOS'!$A$2:$D$4000,4,FALSE),"0")</f>
        <v>0</v>
      </c>
      <c r="E21" s="1" t="str">
        <f>IFERROR(VLOOKUP(A21,'BANCO DE DADOS'!$1:$1048576,5,FALSE),"0")</f>
        <v>0</v>
      </c>
      <c r="F21" s="25" t="str">
        <f t="shared" si="1"/>
        <v>0</v>
      </c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7.0101000000000004</v>
      </c>
      <c r="D23" s="8">
        <f>SUM(D2:D22)</f>
        <v>7.0101000000000004</v>
      </c>
      <c r="E23" s="1"/>
      <c r="F23" s="5">
        <f>SUM(F2:F22)</f>
        <v>7.0101000000000004</v>
      </c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6"/>
      <c r="B25" s="36"/>
      <c r="C25" s="36"/>
      <c r="D25" s="36"/>
      <c r="E25" s="36"/>
      <c r="F25" s="36"/>
    </row>
    <row r="26" spans="1:6" ht="18.75" x14ac:dyDescent="0.25">
      <c r="A26" s="12" t="s">
        <v>0</v>
      </c>
      <c r="B26" s="12" t="s">
        <v>1</v>
      </c>
      <c r="C26" s="12" t="s">
        <v>2</v>
      </c>
      <c r="D26" s="13" t="s">
        <v>3</v>
      </c>
      <c r="E26" s="14" t="s">
        <v>572</v>
      </c>
      <c r="F26" s="15" t="s">
        <v>2</v>
      </c>
    </row>
    <row r="27" spans="1:6" x14ac:dyDescent="0.25">
      <c r="A27" s="10" t="s">
        <v>118</v>
      </c>
      <c r="B27" s="1" t="str">
        <f>IFERROR(VLOOKUP(A27,'BANCO DE DADOS'!$1:$1048576,2,FALSE),"0")</f>
        <v xml:space="preserve">Destacar Galão </v>
      </c>
      <c r="C27" s="16">
        <f>IFERROR(VLOOKUP(A27,'BANCO DE DADOS'!$A$2:C4025,3,FALSE),"0")</f>
        <v>0.16039999999999999</v>
      </c>
      <c r="D27" s="8">
        <f>IFERROR(VLOOKUP(A27,'BANCO DE DADOS'!$A$2:$D$4000,4,FALSE),"0")</f>
        <v>0.16039999999999999</v>
      </c>
      <c r="E27" s="1" t="str">
        <f>IFERROR(VLOOKUP(A27,'BANCO DE DADOS'!$1:$1048576,5,FALSE),"0")</f>
        <v xml:space="preserve">Destacar Galão </v>
      </c>
      <c r="F27" s="25">
        <f>D27</f>
        <v>0.16039999999999999</v>
      </c>
    </row>
    <row r="28" spans="1:6" x14ac:dyDescent="0.25">
      <c r="A28" s="10" t="s">
        <v>277</v>
      </c>
      <c r="B28" s="1" t="str">
        <f>IFERROR(VLOOKUP(A28,'BANCO DE DADOS'!$1:$1048576,2,FALSE),"0")</f>
        <v xml:space="preserve">MEDIR CORTAR ELASTICO MANUAL </v>
      </c>
      <c r="C28" s="16">
        <f>IFERROR(VLOOKUP(A28,'BANCO DE DADOS'!$A$2:C4026,3,FALSE),"0")</f>
        <v>0.12839999999999999</v>
      </c>
      <c r="D28" s="8">
        <f>IFERROR(VLOOKUP(A28,'BANCO DE DADOS'!$A$2:$D$4000,4,FALSE),"0")</f>
        <v>0.12839999999999999</v>
      </c>
      <c r="E28" s="1" t="str">
        <f>IFERROR(VLOOKUP(A28,'BANCO DE DADOS'!$1:$1048576,5,FALSE),"0")</f>
        <v xml:space="preserve">MEDIR CORTAR ELASTICO MANUAL </v>
      </c>
      <c r="F28" s="25">
        <f t="shared" ref="F28:F46" si="2">D28</f>
        <v>0.12839999999999999</v>
      </c>
    </row>
    <row r="29" spans="1:6" x14ac:dyDescent="0.25">
      <c r="A29" s="1" t="s">
        <v>92</v>
      </c>
      <c r="B29" s="1" t="str">
        <f>IFERROR(VLOOKUP(A29,'BANCO DE DADOS'!$1:$1048576,2,FALSE),"0")</f>
        <v xml:space="preserve">GABARITAR PARA CASEAR MANUAL </v>
      </c>
      <c r="C29" s="16">
        <f>IFERROR(VLOOKUP(A29,'BANCO DE DADOS'!$A$2:C4027,3,FALSE),"0")</f>
        <v>0.21759999999999999</v>
      </c>
      <c r="D29" s="8">
        <f>IFERROR(VLOOKUP(A29,'BANCO DE DADOS'!$A$2:$D$4000,4,FALSE),"0")</f>
        <v>0.21759999999999999</v>
      </c>
      <c r="E29" s="1" t="str">
        <f>IFERROR(VLOOKUP(A29,'BANCO DE DADOS'!$1:$1048576,5,FALSE),"0")</f>
        <v xml:space="preserve">GABARITAR PARA CASEAR MANUAL </v>
      </c>
      <c r="F29" s="25">
        <f t="shared" si="2"/>
        <v>0.21759999999999999</v>
      </c>
    </row>
    <row r="30" spans="1:6" x14ac:dyDescent="0.25">
      <c r="A30" s="1" t="s">
        <v>279</v>
      </c>
      <c r="B30" s="1" t="str">
        <f>IFERROR(VLOOKUP(A30,'BANCO DE DADOS'!$1:$1048576,2,FALSE),"0")</f>
        <v>MONTAR ETIQUETA 3.5 CM</v>
      </c>
      <c r="C30" s="16">
        <f>IFERROR(VLOOKUP(A30,'BANCO DE DADOS'!$A$2:C4028,3,FALSE),"0")</f>
        <v>0.20019999999999999</v>
      </c>
      <c r="D30" s="8">
        <f>IFERROR(VLOOKUP(A30,'BANCO DE DADOS'!$A$2:$D$4000,4,FALSE),"0")</f>
        <v>0.20019999999999999</v>
      </c>
      <c r="E30" s="1" t="str">
        <f>IFERROR(VLOOKUP(A30,'BANCO DE DADOS'!$1:$1048576,5,FALSE),"0")</f>
        <v>MONTAR ETIQUETA 3.5 CM</v>
      </c>
      <c r="F30" s="25">
        <f t="shared" si="2"/>
        <v>0.20019999999999999</v>
      </c>
    </row>
    <row r="31" spans="1:6" x14ac:dyDescent="0.25">
      <c r="A31" s="1" t="s">
        <v>191</v>
      </c>
      <c r="B31" s="1" t="str">
        <f>IFERROR(VLOOKUP(A31,'BANCO DE DADOS'!$1:$1048576,2,FALSE),"0")</f>
        <v xml:space="preserve">FECHAR LATERAL SHORTS 61 CM *2 4OL </v>
      </c>
      <c r="C31" s="16">
        <f>IFERROR(VLOOKUP(A31,'BANCO DE DADOS'!$A$2:C4029,3,FALSE),"0")</f>
        <v>0.53580000000000005</v>
      </c>
      <c r="D31" s="8">
        <f>IFERROR(VLOOKUP(A31,'BANCO DE DADOS'!$A$2:$D$4000,4,FALSE),"0")</f>
        <v>0.53580000000000005</v>
      </c>
      <c r="E31" s="1" t="str">
        <f>IFERROR(VLOOKUP(A31,'BANCO DE DADOS'!$1:$1048576,5,FALSE),"0")</f>
        <v xml:space="preserve">FECHAR LATERAL SHORTS 61 CM *2 4OL </v>
      </c>
      <c r="F31" s="25">
        <f t="shared" si="2"/>
        <v>0.53580000000000005</v>
      </c>
    </row>
    <row r="32" spans="1:6" x14ac:dyDescent="0.25">
      <c r="A32" s="1" t="s">
        <v>235</v>
      </c>
      <c r="B32" s="1" t="str">
        <f>IFERROR(VLOOKUP(A32,'BANCO DE DADOS'!$1:$1048576,2,FALSE),"0")</f>
        <v>PASSAR GALÃO 3 LISTRAS - SHORTS 50 CM *2</v>
      </c>
      <c r="C32" s="16">
        <f>IFERROR(VLOOKUP(A32,'BANCO DE DADOS'!$A$2:C4030,3,FALSE),"0")</f>
        <v>0.73860000000000003</v>
      </c>
      <c r="D32" s="8">
        <f>IFERROR(VLOOKUP(A32,'BANCO DE DADOS'!$A$2:$D$4000,4,FALSE),"0")</f>
        <v>0.73860000000000003</v>
      </c>
      <c r="E32" s="1" t="str">
        <f>IFERROR(VLOOKUP(A32,'BANCO DE DADOS'!$1:$1048576,5,FALSE),"0")</f>
        <v>PASSAR GALÃO 3 LISTRAS - SHORTS 50 CM *2</v>
      </c>
      <c r="F32" s="25">
        <f t="shared" si="2"/>
        <v>0.73860000000000003</v>
      </c>
    </row>
    <row r="33" spans="1:6" x14ac:dyDescent="0.25">
      <c r="A33" s="1" t="s">
        <v>167</v>
      </c>
      <c r="B33" s="1" t="str">
        <f>IFERROR(VLOOKUP(A33,'BANCO DE DADOS'!$1:$1048576,2,FALSE),"0")</f>
        <v xml:space="preserve">FECHAR GANCHO FRENTE 40 CM </v>
      </c>
      <c r="C33" s="16">
        <f>IFERROR(VLOOKUP(A33,'BANCO DE DADOS'!$A$2:C4031,3,FALSE),"0")</f>
        <v>0.2626</v>
      </c>
      <c r="D33" s="8">
        <f>IFERROR(VLOOKUP(A33,'BANCO DE DADOS'!$A$2:$D$4000,4,FALSE),"0")</f>
        <v>0.2626</v>
      </c>
      <c r="E33" s="1" t="str">
        <f>IFERROR(VLOOKUP(A33,'BANCO DE DADOS'!$1:$1048576,5,FALSE),"0")</f>
        <v xml:space="preserve">FECHAR GANCHO FRENTE 40 CM </v>
      </c>
      <c r="F33" s="25">
        <f t="shared" si="2"/>
        <v>0.2626</v>
      </c>
    </row>
    <row r="34" spans="1:6" x14ac:dyDescent="0.25">
      <c r="A34" s="1" t="s">
        <v>165</v>
      </c>
      <c r="B34" s="1" t="str">
        <f>IFERROR(VLOOKUP(A34,'BANCO DE DADOS'!$1:$1048576,2,FALSE),"0")</f>
        <v xml:space="preserve">FECHAR GANCHO COSTAS 45 CM </v>
      </c>
      <c r="C34" s="16">
        <f>IFERROR(VLOOKUP(A34,'BANCO DE DADOS'!$A$2:C4032,3,FALSE),"0")</f>
        <v>0.2676</v>
      </c>
      <c r="D34" s="8">
        <f>IFERROR(VLOOKUP(A34,'BANCO DE DADOS'!$A$2:$D$4000,4,FALSE),"0")</f>
        <v>0.2676</v>
      </c>
      <c r="E34" s="1" t="str">
        <f>IFERROR(VLOOKUP(A34,'BANCO DE DADOS'!$1:$1048576,5,FALSE),"0")</f>
        <v xml:space="preserve">FECHAR GANCHO COSTAS 45 CM </v>
      </c>
      <c r="F34" s="25">
        <f t="shared" si="2"/>
        <v>0.2676</v>
      </c>
    </row>
    <row r="35" spans="1:6" x14ac:dyDescent="0.25">
      <c r="A35" s="1" t="s">
        <v>163</v>
      </c>
      <c r="B35" s="1" t="str">
        <f>IFERROR(VLOOKUP(A35,'BANCO DE DADOS'!$1:$1048576,2,FALSE),"0")</f>
        <v>FECHAR ENTRE PERNAS SHORTS 45 CM *2</v>
      </c>
      <c r="C35" s="16">
        <f>IFERROR(VLOOKUP(A35,'BANCO DE DADOS'!$A$2:C4033,3,FALSE),"0")</f>
        <v>0.31790000000000002</v>
      </c>
      <c r="D35" s="8">
        <f>IFERROR(VLOOKUP(A35,'BANCO DE DADOS'!$A$2:$D$4000,4,FALSE),"0")</f>
        <v>0.31790000000000002</v>
      </c>
      <c r="E35" s="1" t="str">
        <f>IFERROR(VLOOKUP(A35,'BANCO DE DADOS'!$1:$1048576,5,FALSE),"0")</f>
        <v>FECHAR ENTRE PERNAS SHORTS 45 CM *2</v>
      </c>
      <c r="F35" s="25">
        <f t="shared" si="2"/>
        <v>0.31790000000000002</v>
      </c>
    </row>
    <row r="36" spans="1:6" x14ac:dyDescent="0.25">
      <c r="A36" s="1" t="s">
        <v>179</v>
      </c>
      <c r="B36" s="1" t="str">
        <f>IFERROR(VLOOKUP(A36,'BANCO DE DADOS'!$1:$1048576,2,FALSE),"0")</f>
        <v>FECHAR ELASTICO 4 CM 1L 301</v>
      </c>
      <c r="C36" s="16">
        <f>IFERROR(VLOOKUP(A36,'BANCO DE DADOS'!$A$2:C4034,3,FALSE),"0")</f>
        <v>0.17649999999999999</v>
      </c>
      <c r="D36" s="8">
        <f>IFERROR(VLOOKUP(A36,'BANCO DE DADOS'!$A$2:$D$4000,4,FALSE),"0")</f>
        <v>0.17649999999999999</v>
      </c>
      <c r="E36" s="1" t="str">
        <f>IFERROR(VLOOKUP(A36,'BANCO DE DADOS'!$1:$1048576,5,FALSE),"0")</f>
        <v>FECHAR ELASTICO 4 CM 1L 301</v>
      </c>
      <c r="F36" s="25">
        <f t="shared" si="2"/>
        <v>0.17649999999999999</v>
      </c>
    </row>
    <row r="37" spans="1:6" x14ac:dyDescent="0.25">
      <c r="A37" s="1" t="s">
        <v>90</v>
      </c>
      <c r="B37" s="1" t="str">
        <f>IFERROR(VLOOKUP(A37,'BANCO DE DADOS'!$1:$1048576,2,FALSE),"0")</f>
        <v>CASEAR BH 107</v>
      </c>
      <c r="C37" s="16">
        <f>IFERROR(VLOOKUP(A37,'BANCO DE DADOS'!$A$2:C4035,3,FALSE),"0")</f>
        <v>0.2621</v>
      </c>
      <c r="D37" s="8">
        <f>IFERROR(VLOOKUP(A37,'BANCO DE DADOS'!$A$2:$D$4000,4,FALSE),"0")</f>
        <v>0.2621</v>
      </c>
      <c r="E37" s="1" t="str">
        <f>IFERROR(VLOOKUP(A37,'BANCO DE DADOS'!$1:$1048576,5,FALSE),"0")</f>
        <v>CASEAR BH 107</v>
      </c>
      <c r="F37" s="25">
        <f t="shared" si="2"/>
        <v>0.2621</v>
      </c>
    </row>
    <row r="38" spans="1:6" x14ac:dyDescent="0.25">
      <c r="A38" s="1" t="s">
        <v>125</v>
      </c>
      <c r="B38" s="1" t="str">
        <f>IFERROR(VLOOKUP(A38,'BANCO DE DADOS'!$1:$1048576,2,FALSE),"0")</f>
        <v>PREGAR ELASTICO 136 CM 4OL 514</v>
      </c>
      <c r="C38" s="16">
        <f>IFERROR(VLOOKUP(A38,'BANCO DE DADOS'!$A$2:C4036,3,FALSE),"0")</f>
        <v>0.78120000000000001</v>
      </c>
      <c r="D38" s="8">
        <f>IFERROR(VLOOKUP(A38,'BANCO DE DADOS'!$A$2:$D$4000,4,FALSE),"0")</f>
        <v>0.78120000000000001</v>
      </c>
      <c r="E38" s="1" t="str">
        <f>IFERROR(VLOOKUP(A38,'BANCO DE DADOS'!$1:$1048576,5,FALSE),"0")</f>
        <v>PREGAR ELASTICO 136 CM 4OL 514</v>
      </c>
      <c r="F38" s="25">
        <f t="shared" si="2"/>
        <v>0.78120000000000001</v>
      </c>
    </row>
    <row r="39" spans="1:6" x14ac:dyDescent="0.25">
      <c r="A39" s="1" t="s">
        <v>413</v>
      </c>
      <c r="B39" s="1" t="str">
        <f>IFERROR(VLOOKUP(A39,'BANCO DE DADOS'!$1:$1048576,2,FALSE),"0")</f>
        <v>REBATER CÓS EMBUTIDO SHORT 1 DOBRA 136 CM 4C 402</v>
      </c>
      <c r="C39" s="16">
        <f>IFERROR(VLOOKUP(A39,'BANCO DE DADOS'!$A$2:C4037,3,FALSE),"0")</f>
        <v>0.84599999999999997</v>
      </c>
      <c r="D39" s="8">
        <f>IFERROR(VLOOKUP(A39,'BANCO DE DADOS'!$A$2:$D$4000,4,FALSE),"0")</f>
        <v>0.84599999999999997</v>
      </c>
      <c r="E39" s="1" t="str">
        <f>IFERROR(VLOOKUP(A39,'BANCO DE DADOS'!$1:$1048576,5,FALSE),"0")</f>
        <v>REBATER CÓS EMBUTIDO SHORT 1 DOBRA 136 CM 4C 402</v>
      </c>
      <c r="F39" s="25">
        <f t="shared" si="2"/>
        <v>0.84599999999999997</v>
      </c>
    </row>
    <row r="40" spans="1:6" x14ac:dyDescent="0.25">
      <c r="A40" s="1" t="s">
        <v>225</v>
      </c>
      <c r="B40" s="1" t="str">
        <f>IFERROR(VLOOKUP(A40,'BANCO DE DADOS'!$1:$1048576,2,FALSE),"0")</f>
        <v>FIXAR ETIQUETA CÓS 5 CM 1L 301</v>
      </c>
      <c r="C40" s="16">
        <f>IFERROR(VLOOKUP(A40,'BANCO DE DADOS'!$A$2:C4038,3,FALSE),"0")</f>
        <v>0.20250000000000001</v>
      </c>
      <c r="D40" s="8">
        <f>IFERROR(VLOOKUP(A40,'BANCO DE DADOS'!$A$2:$D$4000,4,FALSE),"0")</f>
        <v>0.20250000000000001</v>
      </c>
      <c r="E40" s="1" t="str">
        <f>IFERROR(VLOOKUP(A40,'BANCO DE DADOS'!$1:$1048576,5,FALSE),"0")</f>
        <v>FIXAR ETIQUETA CÓS 5 CM 1L 301</v>
      </c>
      <c r="F40" s="25">
        <f t="shared" si="2"/>
        <v>0.20250000000000001</v>
      </c>
    </row>
    <row r="41" spans="1:6" x14ac:dyDescent="0.25">
      <c r="A41" s="1" t="s">
        <v>545</v>
      </c>
      <c r="B41" s="1" t="str">
        <f>IFERROR(VLOOKUP(A41,'BANCO DE DADOS'!$1:$1048576,2,FALSE),"0")</f>
        <v>BT BATER TRAVET NO CÓS - 1 TRAVET NO</v>
      </c>
      <c r="C41" s="16">
        <f>IFERROR(VLOOKUP(A41,'BANCO DE DADOS'!$A$2:C4039,3,FALSE),"0")</f>
        <v>0.21379999999999999</v>
      </c>
      <c r="D41" s="8">
        <f>IFERROR(VLOOKUP(A41,'BANCO DE DADOS'!$A$2:$D$4000,4,FALSE),"0")</f>
        <v>0.21379999999999999</v>
      </c>
      <c r="E41" s="1" t="str">
        <f>IFERROR(VLOOKUP(A41,'BANCO DE DADOS'!$1:$1048576,5,FALSE),"0")</f>
        <v>BT BATER TRAVET NO CÓS - 1 TRAVET NO</v>
      </c>
      <c r="F41" s="25">
        <f t="shared" si="2"/>
        <v>0.21379999999999999</v>
      </c>
    </row>
    <row r="42" spans="1:6" x14ac:dyDescent="0.25">
      <c r="A42" s="1" t="s">
        <v>64</v>
      </c>
      <c r="B42" s="1" t="str">
        <f>IFERROR(VLOOKUP(A42,'BANCO DE DADOS'!$1:$1048576,2,FALSE),"0")</f>
        <v>BAINHA DA PEÇA SHORT 76 CM *2</v>
      </c>
      <c r="C42" s="16">
        <f>IFERROR(VLOOKUP(A42,'BANCO DE DADOS'!$A$2:C4040,3,FALSE),"0")</f>
        <v>0.64659999999999995</v>
      </c>
      <c r="D42" s="8">
        <f>IFERROR(VLOOKUP(A42,'BANCO DE DADOS'!$A$2:$D$4000,4,FALSE),"0")</f>
        <v>0.64659999999999995</v>
      </c>
      <c r="E42" s="1" t="str">
        <f>IFERROR(VLOOKUP(A42,'BANCO DE DADOS'!$1:$1048576,5,FALSE),"0")</f>
        <v>BAINHA DA PEÇA SHORT 76 CM *2</v>
      </c>
      <c r="F42" s="25">
        <f t="shared" si="2"/>
        <v>0.64659999999999995</v>
      </c>
    </row>
    <row r="43" spans="1:6" x14ac:dyDescent="0.25">
      <c r="A43" s="1" t="s">
        <v>547</v>
      </c>
      <c r="B43" s="1" t="str">
        <f>IFERROR(VLOOKUP(A43,'BANCO DE DADOS'!$1:$1048576,2,FALSE),"0")</f>
        <v>BT BATER TRAVET BARRA SHORT 2x - 2x</v>
      </c>
      <c r="C43" s="16">
        <f>IFERROR(VLOOKUP(A43,'BANCO DE DADOS'!$A$2:C4041,3,FALSE),"0")</f>
        <v>0.30780000000000002</v>
      </c>
      <c r="D43" s="8">
        <f>IFERROR(VLOOKUP(A43,'BANCO DE DADOS'!$A$2:$D$4000,4,FALSE),"0")</f>
        <v>0.30780000000000002</v>
      </c>
      <c r="E43" s="1" t="str">
        <f>IFERROR(VLOOKUP(A43,'BANCO DE DADOS'!$1:$1048576,5,FALSE),"0")</f>
        <v>BT BATER TRAVET BARRA SHORT 2x - 2x</v>
      </c>
      <c r="F43" s="25">
        <f t="shared" si="2"/>
        <v>0.30780000000000002</v>
      </c>
    </row>
    <row r="44" spans="1:6" x14ac:dyDescent="0.25">
      <c r="A44" s="1"/>
      <c r="B44" s="1" t="str">
        <f>IFERROR(VLOOKUP(A44,'BANCO DE DADOS'!$1:$1048576,2,FALSE),"0")</f>
        <v>0</v>
      </c>
      <c r="C44" s="16" t="str">
        <f>IFERROR(VLOOKUP(A44,'BANCO DE DADOS'!$A$2:C4042,3,FALSE),"0")</f>
        <v>0</v>
      </c>
      <c r="D44" s="8" t="str">
        <f>IFERROR(VLOOKUP(A44,'BANCO DE DADOS'!$A$2:$D$4000,4,FALSE),"0")</f>
        <v>0</v>
      </c>
      <c r="E44" s="1" t="str">
        <f>IFERROR(VLOOKUP(A44,'BANCO DE DADOS'!$1:$1048576,5,FALSE),"0")</f>
        <v>0</v>
      </c>
      <c r="F44" s="25" t="str">
        <f t="shared" si="2"/>
        <v>0</v>
      </c>
    </row>
    <row r="45" spans="1:6" x14ac:dyDescent="0.25">
      <c r="A45" s="1"/>
      <c r="B45" s="1" t="str">
        <f>IFERROR(VLOOKUP(A45,'BANCO DE DADOS'!$1:$1048576,2,FALSE),"0")</f>
        <v>0</v>
      </c>
      <c r="C45" s="16" t="str">
        <f>IFERROR(VLOOKUP(A45,'BANCO DE DADOS'!$A$2:C4043,3,FALSE),"0")</f>
        <v>0</v>
      </c>
      <c r="D45" s="8" t="str">
        <f>IFERROR(VLOOKUP(A45,'BANCO DE DADOS'!$A$2:$D$4000,4,FALSE),"0")</f>
        <v>0</v>
      </c>
      <c r="E45" s="1" t="str">
        <f>IFERROR(VLOOKUP(A45,'BANCO DE DADOS'!$1:$1048576,5,FALSE),"0")</f>
        <v>0</v>
      </c>
      <c r="F45" s="25" t="str">
        <f t="shared" si="2"/>
        <v>0</v>
      </c>
    </row>
    <row r="46" spans="1:6" x14ac:dyDescent="0.25">
      <c r="A46" s="1"/>
      <c r="B46" s="1" t="str">
        <f>IFERROR(VLOOKUP(A46,'BANCO DE DADOS'!$1:$1048576,2,FALSE),"0")</f>
        <v>0</v>
      </c>
      <c r="C46" s="16" t="str">
        <f>IFERROR(VLOOKUP(A46,'BANCO DE DADOS'!$A$2:C4044,3,FALSE),"0")</f>
        <v>0</v>
      </c>
      <c r="D46" s="8" t="str">
        <f>IFERROR(VLOOKUP(A46,'BANCO DE DADOS'!$A$2:$D$4000,4,FALSE),"0")</f>
        <v>0</v>
      </c>
      <c r="E46" s="1" t="str">
        <f>IFERROR(VLOOKUP(A46,'BANCO DE DADOS'!$1:$1048576,5,FALSE),"0")</f>
        <v>0</v>
      </c>
      <c r="F46" s="25" t="str">
        <f t="shared" si="2"/>
        <v>0</v>
      </c>
    </row>
    <row r="47" spans="1:6" x14ac:dyDescent="0.25">
      <c r="A47" s="1"/>
      <c r="B47" s="1"/>
      <c r="C47" s="26"/>
      <c r="D47" s="8"/>
      <c r="E47" s="1"/>
      <c r="F47" s="5"/>
    </row>
    <row r="48" spans="1:6" x14ac:dyDescent="0.25">
      <c r="A48" s="1"/>
      <c r="B48" s="1"/>
      <c r="C48" s="26">
        <f>SUM(C27:C47)</f>
        <v>6.2656000000000001</v>
      </c>
      <c r="D48" s="8">
        <f>SUM(D27:D47)</f>
        <v>6.2656000000000001</v>
      </c>
      <c r="E48" s="1"/>
      <c r="F48" s="5">
        <f>SUM(F27:F47)</f>
        <v>6.2656000000000001</v>
      </c>
    </row>
  </sheetData>
  <mergeCells count="1">
    <mergeCell ref="A24:F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01DF-DBBC-40FB-9A10-85A70A6E2EF8}">
  <dimension ref="A1:J29"/>
  <sheetViews>
    <sheetView showGridLines="0" zoomScale="80" zoomScaleNormal="80" workbookViewId="0">
      <selection activeCell="I3" sqref="I3:J3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123</v>
      </c>
      <c r="B2" s="1" t="str">
        <f>IFERROR(VLOOKUP(A2,'BANCO DE DADOS'!$1:$1048576,2,FALSE),"0")</f>
        <v>MEDIR E CORTAR GOLA MANUAL</v>
      </c>
      <c r="C2" s="16">
        <f>IFERROR(VLOOKUP(A2,'BANCO DE DADOS'!$A$2:C4000,3,FALSE),"0")</f>
        <v>0.15079999999999999</v>
      </c>
      <c r="D2" s="8">
        <f>IFERROR(VLOOKUP(A2,'BANCO DE DADOS'!$A$2:$D$4000,4,FALSE),"0")</f>
        <v>0.15079999999999999</v>
      </c>
      <c r="E2" s="1" t="str">
        <f>IFERROR(VLOOKUP(A2,'BANCO DE DADOS'!$1:$1048576,5,FALSE),"0")</f>
        <v>MEDIR E CORTAR GOLA MANUAL</v>
      </c>
      <c r="F2" s="25">
        <f>D2</f>
        <v>0.15079999999999999</v>
      </c>
      <c r="I2" s="32" t="s">
        <v>2</v>
      </c>
      <c r="J2" s="32" t="s">
        <v>573</v>
      </c>
    </row>
    <row r="3" spans="1:10" x14ac:dyDescent="0.25">
      <c r="A3" s="10" t="s">
        <v>510</v>
      </c>
      <c r="B3" s="1" t="str">
        <f>IFERROR(VLOOKUP(A3,'BANCO DE DADOS'!$1:$1048576,2,FALSE),"0")</f>
        <v>GABARITAR COBRE GOLA -MANUAL</v>
      </c>
      <c r="C3" s="16">
        <f>IFERROR(VLOOKUP(A3,'BANCO DE DADOS'!$A$2:C4001,3,FALSE),"0")</f>
        <v>0.18440000000000001</v>
      </c>
      <c r="D3" s="8">
        <f>IFERROR(VLOOKUP(A3,'BANCO DE DADOS'!$A$2:$D$4000,4,FALSE),"0")</f>
        <v>0.18440000000000001</v>
      </c>
      <c r="E3" s="1" t="str">
        <f>IFERROR(VLOOKUP(A3,'BANCO DE DADOS'!$1:$1048576,5,FALSE),"0")</f>
        <v>GABARITAR COBRE GOLA -MANUAL</v>
      </c>
      <c r="F3" s="25">
        <f t="shared" ref="F3:F17" si="0">D3</f>
        <v>0.18440000000000001</v>
      </c>
      <c r="I3" s="1">
        <v>8.4463000000000008</v>
      </c>
      <c r="J3" s="1">
        <v>0.20019999999999999</v>
      </c>
    </row>
    <row r="4" spans="1:10" x14ac:dyDescent="0.25">
      <c r="A4" s="1" t="s">
        <v>561</v>
      </c>
      <c r="B4" s="1" t="str">
        <f>IFERROR(VLOOKUP(A4,'BANCO DE DADOS'!$1:$1048576,2,FALSE),"0")</f>
        <v>6C PASSAR GALÃO 3 LISTRAS NO RECORTE OMBRO 32 CM *2</v>
      </c>
      <c r="C4" s="16">
        <f>IFERROR(VLOOKUP(A4,'BANCO DE DADOS'!$A$2:C4002,3,FALSE),"0")</f>
        <v>0.37940000000000002</v>
      </c>
      <c r="D4" s="8">
        <f>IFERROR(VLOOKUP(A4,'BANCO DE DADOS'!$A$2:$D$4000,4,FALSE),"0")</f>
        <v>0.37940000000000002</v>
      </c>
      <c r="E4" s="1" t="str">
        <f>IFERROR(VLOOKUP(A4,'BANCO DE DADOS'!$1:$1048576,5,FALSE),"0")</f>
        <v>6C PASSAR GALÃO 3 LISTRAS NO RECORTE OMBRO 32 CM *2</v>
      </c>
      <c r="F4" s="25">
        <f t="shared" si="0"/>
        <v>0.37940000000000002</v>
      </c>
    </row>
    <row r="5" spans="1:10" x14ac:dyDescent="0.25">
      <c r="A5" s="1" t="s">
        <v>118</v>
      </c>
      <c r="B5" s="1" t="str">
        <f>IFERROR(VLOOKUP(A5,'BANCO DE DADOS'!$1:$1048576,2,FALSE),"0")</f>
        <v xml:space="preserve">Destacar Galão </v>
      </c>
      <c r="C5" s="16">
        <f>IFERROR(VLOOKUP(A5,'BANCO DE DADOS'!$A$2:C4003,3,FALSE),"0")</f>
        <v>0.16039999999999999</v>
      </c>
      <c r="D5" s="8">
        <f>IFERROR(VLOOKUP(A5,'BANCO DE DADOS'!$A$2:$D$4000,4,FALSE),"0")</f>
        <v>0.16039999999999999</v>
      </c>
      <c r="E5" s="1" t="str">
        <f>IFERROR(VLOOKUP(A5,'BANCO DE DADOS'!$1:$1048576,5,FALSE),"0")</f>
        <v xml:space="preserve">Destacar Galão </v>
      </c>
      <c r="F5" s="25">
        <f t="shared" si="0"/>
        <v>0.16039999999999999</v>
      </c>
    </row>
    <row r="6" spans="1:10" x14ac:dyDescent="0.25">
      <c r="A6" s="1" t="s">
        <v>279</v>
      </c>
      <c r="B6" s="1" t="str">
        <f>IFERROR(VLOOKUP(A6,'BANCO DE DADOS'!$1:$1048576,2,FALSE),"0")</f>
        <v>MONTAR ETIQUETA 3.5 CM</v>
      </c>
      <c r="C6" s="16">
        <f>IFERROR(VLOOKUP(A6,'BANCO DE DADOS'!$A$2:C4004,3,FALSE),"0")</f>
        <v>0.20019999999999999</v>
      </c>
      <c r="D6" s="8">
        <f>IFERROR(VLOOKUP(A6,'BANCO DE DADOS'!$A$2:$D$4000,4,FALSE),"0")</f>
        <v>0.20019999999999999</v>
      </c>
      <c r="E6" s="1" t="str">
        <f>IFERROR(VLOOKUP(A6,'BANCO DE DADOS'!$1:$1048576,5,FALSE),"0")</f>
        <v>MONTAR ETIQUETA 3.5 CM</v>
      </c>
      <c r="F6" s="25">
        <f t="shared" si="0"/>
        <v>0.20019999999999999</v>
      </c>
    </row>
    <row r="7" spans="1:10" x14ac:dyDescent="0.25">
      <c r="A7" s="1" t="s">
        <v>557</v>
      </c>
      <c r="B7" s="1" t="str">
        <f>IFERROR(VLOOKUP(A7,'BANCO DE DADOS'!$1:$1048576,2,FALSE),"0")</f>
        <v>4OL FECHAR OMBRO FRENTE 32 CM 2*</v>
      </c>
      <c r="C7" s="16">
        <f>IFERROR(VLOOKUP(A7,'BANCO DE DADOS'!$A$2:C4005,3,FALSE),"0")</f>
        <v>0.48470000000000002</v>
      </c>
      <c r="D7" s="8">
        <f>IFERROR(VLOOKUP(A7,'BANCO DE DADOS'!$A$2:$D$4000,4,FALSE),"0")</f>
        <v>0.48470000000000002</v>
      </c>
      <c r="E7" s="1" t="str">
        <f>IFERROR(VLOOKUP(A7,'BANCO DE DADOS'!$1:$1048576,5,FALSE),"0")</f>
        <v>4OL FECHAR OMBRO FRENTE 32 CM 2*</v>
      </c>
      <c r="F7" s="25">
        <f t="shared" si="0"/>
        <v>0.48470000000000002</v>
      </c>
    </row>
    <row r="8" spans="1:10" x14ac:dyDescent="0.25">
      <c r="A8" s="1" t="s">
        <v>555</v>
      </c>
      <c r="B8" s="1" t="str">
        <f>IFERROR(VLOOKUP(A8,'BANCO DE DADOS'!$1:$1048576,2,FALSE),"0")</f>
        <v>4OL FECHAR OMBRO COSTAS 32 CM *2</v>
      </c>
      <c r="C8" s="16">
        <f>IFERROR(VLOOKUP(A8,'BANCO DE DADOS'!$A$2:C4006,3,FALSE),"0")</f>
        <v>0.48470000000000002</v>
      </c>
      <c r="D8" s="8">
        <f>IFERROR(VLOOKUP(A8,'BANCO DE DADOS'!$A$2:$D$4000,4,FALSE),"0")</f>
        <v>0.48470000000000002</v>
      </c>
      <c r="E8" s="1" t="str">
        <f>IFERROR(VLOOKUP(A8,'BANCO DE DADOS'!$1:$1048576,5,FALSE),"0")</f>
        <v>4OL FECHAR OMBRO COSTAS 32 CM *2</v>
      </c>
      <c r="F8" s="25">
        <f t="shared" si="0"/>
        <v>0.48470000000000002</v>
      </c>
    </row>
    <row r="9" spans="1:10" x14ac:dyDescent="0.25">
      <c r="A9" s="1" t="s">
        <v>141</v>
      </c>
      <c r="B9" s="1" t="str">
        <f>IFERROR(VLOOKUP(A9,'BANCO DE DADOS'!$1:$1048576,2,FALSE),"0")</f>
        <v>FECHAR LATERAL ENCONTROS DE SUBLIMAÇÃO 49CM *2</v>
      </c>
      <c r="C9" s="16">
        <f>IFERROR(VLOOKUP(A9,'BANCO DE DADOS'!$A$2:C4007,3,FALSE),"0")</f>
        <v>0.62560000000000004</v>
      </c>
      <c r="D9" s="8">
        <f>IFERROR(VLOOKUP(A9,'BANCO DE DADOS'!$A$2:$D$4000,4,FALSE),"0")</f>
        <v>0.62560000000000004</v>
      </c>
      <c r="E9" s="1" t="str">
        <f>IFERROR(VLOOKUP(A9,'BANCO DE DADOS'!$1:$1048576,5,FALSE),"0")</f>
        <v>FECHAR LATERAL ENCONTROS DE SUBLIMAÇÃO 49CM *2</v>
      </c>
      <c r="F9" s="25">
        <f t="shared" si="0"/>
        <v>0.62560000000000004</v>
      </c>
    </row>
    <row r="10" spans="1:10" x14ac:dyDescent="0.25">
      <c r="A10" s="1" t="s">
        <v>541</v>
      </c>
      <c r="B10" s="1" t="str">
        <f>IFERROR(VLOOKUP(A10,'BANCO DE DADOS'!$1:$1048576,2,FALSE),"0")</f>
        <v>4OL FECHAR MANGA FRENTE 16 *2 CM  -</v>
      </c>
      <c r="C10" s="16">
        <f>IFERROR(VLOOKUP(A10,'BANCO DE DADOS'!$A$2:C4008,3,FALSE),"0")</f>
        <v>0.40870000000000001</v>
      </c>
      <c r="D10" s="8">
        <f>IFERROR(VLOOKUP(A10,'BANCO DE DADOS'!$A$2:$D$4000,4,FALSE),"0")</f>
        <v>0.40870000000000001</v>
      </c>
      <c r="E10" s="1" t="str">
        <f>IFERROR(VLOOKUP(A10,'BANCO DE DADOS'!$1:$1048576,5,FALSE),"0")</f>
        <v>4OL FECHAR MANGA FRENTE 16 *2 CM  -</v>
      </c>
      <c r="F10" s="25">
        <f t="shared" si="0"/>
        <v>0.40870000000000001</v>
      </c>
    </row>
    <row r="11" spans="1:10" x14ac:dyDescent="0.25">
      <c r="A11" s="1" t="s">
        <v>543</v>
      </c>
      <c r="B11" s="1" t="str">
        <f>IFERROR(VLOOKUP(A11,'BANCO DE DADOS'!$1:$1048576,2,FALSE),"0")</f>
        <v>4OL FECHAR MANGA COSTAS 16 CM *2 -</v>
      </c>
      <c r="C11" s="16">
        <f>IFERROR(VLOOKUP(A11,'BANCO DE DADOS'!$A$2:C4009,3,FALSE),"0")</f>
        <v>0.40870000000000001</v>
      </c>
      <c r="D11" s="8">
        <f>IFERROR(VLOOKUP(A11,'BANCO DE DADOS'!$A$2:$D$4000,4,FALSE),"0")</f>
        <v>0.40870000000000001</v>
      </c>
      <c r="E11" s="1" t="str">
        <f>IFERROR(VLOOKUP(A11,'BANCO DE DADOS'!$1:$1048576,5,FALSE),"0")</f>
        <v>4OL FECHAR MANGA COSTAS 16 CM *2 -</v>
      </c>
      <c r="F11" s="25">
        <f t="shared" si="0"/>
        <v>0.40870000000000001</v>
      </c>
    </row>
    <row r="12" spans="1:10" x14ac:dyDescent="0.25">
      <c r="A12" s="1" t="s">
        <v>347</v>
      </c>
      <c r="B12" s="1" t="str">
        <f>IFERROR(VLOOKUP(A12,'BANCO DE DADOS'!$1:$1048576,2,FALSE),"0")</f>
        <v>PREGAR MANGA FECHADA 58.5 CM *2 4OL 514</v>
      </c>
      <c r="C12" s="16">
        <f>IFERROR(VLOOKUP(A12,'BANCO DE DADOS'!$A$2:C4010,3,FALSE),"0")</f>
        <v>0.87329999999999997</v>
      </c>
      <c r="D12" s="8">
        <f>IFERROR(VLOOKUP(A12,'BANCO DE DADOS'!$A$2:$D$4000,4,FALSE),"0")</f>
        <v>0.87329999999999997</v>
      </c>
      <c r="E12" s="1" t="str">
        <f>IFERROR(VLOOKUP(A12,'BANCO DE DADOS'!$1:$1048576,5,FALSE),"0")</f>
        <v>PREGAR MANGA FECHADA 58.5 CM *2 4OL 514</v>
      </c>
      <c r="F12" s="25">
        <f t="shared" si="0"/>
        <v>0.87329999999999997</v>
      </c>
    </row>
    <row r="13" spans="1:10" x14ac:dyDescent="0.25">
      <c r="A13" s="1" t="s">
        <v>70</v>
      </c>
      <c r="B13" s="1" t="str">
        <f>IFERROR(VLOOKUP(A13,'BANCO DE DADOS'!$1:$1048576,2,FALSE),"0")</f>
        <v>BAINHA DA MANGA -44 CM *2</v>
      </c>
      <c r="C13" s="16">
        <f>IFERROR(VLOOKUP(A13,'BANCO DE DADOS'!$A$2:C4011,3,FALSE),"0")</f>
        <v>0.63970000000000005</v>
      </c>
      <c r="D13" s="8">
        <f>IFERROR(VLOOKUP(A13,'BANCO DE DADOS'!$A$2:$D$4000,4,FALSE),"0")</f>
        <v>0.63970000000000005</v>
      </c>
      <c r="E13" s="1" t="str">
        <f>IFERROR(VLOOKUP(A13,'BANCO DE DADOS'!$1:$1048576,5,FALSE),"0")</f>
        <v>BAINHA DA MANGA -44 CM *2</v>
      </c>
      <c r="F13" s="25">
        <f t="shared" si="0"/>
        <v>0.63970000000000005</v>
      </c>
    </row>
    <row r="14" spans="1:10" x14ac:dyDescent="0.25">
      <c r="A14" s="1" t="s">
        <v>504</v>
      </c>
      <c r="B14" s="1" t="str">
        <f>IFERROR(VLOOKUP(A14,'BANCO DE DADOS'!$1:$1048576,2,FALSE),"0")</f>
        <v>BATER TRAVET MANGA *2 Código BT 107 - x2 Bartack verticalmente</v>
      </c>
      <c r="C14" s="16">
        <f>IFERROR(VLOOKUP(A14,'BANCO DE DADOS'!$A$2:C4012,3,FALSE),"0")</f>
        <v>0.33500000000000002</v>
      </c>
      <c r="D14" s="8">
        <f>IFERROR(VLOOKUP(A14,'BANCO DE DADOS'!$A$2:$D$4000,4,FALSE),"0")</f>
        <v>0.33500000000000002</v>
      </c>
      <c r="E14" s="1" t="str">
        <f>IFERROR(VLOOKUP(A14,'BANCO DE DADOS'!$1:$1048576,5,FALSE),"0")</f>
        <v>BATER TRAVET MANGA *2 Código BT 107 - x2 Bartack verticalmente</v>
      </c>
      <c r="F14" s="25">
        <f t="shared" si="0"/>
        <v>0.33500000000000002</v>
      </c>
    </row>
    <row r="15" spans="1:10" x14ac:dyDescent="0.25">
      <c r="A15" s="1" t="s">
        <v>551</v>
      </c>
      <c r="B15" s="1" t="str">
        <f>IFERROR(VLOOKUP(A15,'BANCO DE DADOS'!$1:$1048576,2,FALSE),"0")</f>
        <v>1L MONTAR GOLA TRANSPASSADA 5 CM</v>
      </c>
      <c r="C15" s="16">
        <f>IFERROR(VLOOKUP(A15,'BANCO DE DADOS'!$A$2:C4013,3,FALSE),"0")</f>
        <v>0.17480000000000001</v>
      </c>
      <c r="D15" s="8">
        <f>IFERROR(VLOOKUP(A15,'BANCO DE DADOS'!$A$2:$D$4000,4,FALSE),"0")</f>
        <v>0.17480000000000001</v>
      </c>
      <c r="E15" s="1" t="str">
        <f>IFERROR(VLOOKUP(A15,'BANCO DE DADOS'!$1:$1048576,5,FALSE),"0")</f>
        <v>1L MONTAR GOLA TRANSPASSADA 5 CM</v>
      </c>
      <c r="F15" s="25">
        <f t="shared" si="0"/>
        <v>0.17480000000000001</v>
      </c>
    </row>
    <row r="16" spans="1:10" x14ac:dyDescent="0.25">
      <c r="A16" s="1" t="s">
        <v>549</v>
      </c>
      <c r="B16" s="1" t="str">
        <f>IFERROR(VLOOKUP(A16,'BANCO DE DADOS'!$1:$1048576,2,FALSE),"0")</f>
        <v>1L FIXAR GOLA FRENTE TRANSPASSADA 15 CM</v>
      </c>
      <c r="C16" s="16">
        <f>IFERROR(VLOOKUP(A16,'BANCO DE DADOS'!$A$2:C4014,3,FALSE),"0")</f>
        <v>0.54910000000000003</v>
      </c>
      <c r="D16" s="8">
        <f>IFERROR(VLOOKUP(A16,'BANCO DE DADOS'!$A$2:$D$4000,4,FALSE),"0")</f>
        <v>0.54910000000000003</v>
      </c>
      <c r="E16" s="1" t="str">
        <f>IFERROR(VLOOKUP(A16,'BANCO DE DADOS'!$1:$1048576,5,FALSE),"0")</f>
        <v>1L FIXAR GOLA FRENTE TRANSPASSADA 15 CM</v>
      </c>
      <c r="F16" s="25">
        <f t="shared" si="0"/>
        <v>0.54910000000000003</v>
      </c>
    </row>
    <row r="17" spans="1:6" x14ac:dyDescent="0.25">
      <c r="A17" s="1" t="s">
        <v>559</v>
      </c>
      <c r="B17" s="1" t="str">
        <f>IFERROR(VLOOKUP(A17,'BANCO DE DADOS'!$1:$1048576,2,FALSE),"0")</f>
        <v>4OL PREGAR GOLA FIXADA 60 CM</v>
      </c>
      <c r="C17" s="16">
        <f>IFERROR(VLOOKUP(A17,'BANCO DE DADOS'!$A$2:C4015,3,FALSE),"0")</f>
        <v>0.58730000000000004</v>
      </c>
      <c r="D17" s="8">
        <f>IFERROR(VLOOKUP(A17,'BANCO DE DADOS'!$A$2:$D$4000,4,FALSE),"0")</f>
        <v>0.58730000000000004</v>
      </c>
      <c r="E17" s="1" t="str">
        <f>IFERROR(VLOOKUP(A17,'BANCO DE DADOS'!$1:$1048576,5,FALSE),"0")</f>
        <v>4OL PREGAR GOLA FIXADA 60 CM</v>
      </c>
      <c r="F17" s="25">
        <f t="shared" si="0"/>
        <v>0.58730000000000004</v>
      </c>
    </row>
    <row r="18" spans="1:6" x14ac:dyDescent="0.25">
      <c r="A18" s="1" t="s">
        <v>513</v>
      </c>
      <c r="B18" s="1" t="str">
        <f>IFERROR(VLOOKUP(A18,'BANCO DE DADOS'!$1:$1048576,2,FALSE),"0")</f>
        <v>UNIR COBRE GOLA 22 CM</v>
      </c>
      <c r="C18" s="16">
        <f>IFERROR(VLOOKUP(A18,'BANCO DE DADOS'!$A$2:C4016,3,FALSE),"0")</f>
        <v>0.18290000000000001</v>
      </c>
      <c r="D18" s="8">
        <f>IFERROR(VLOOKUP(A18,'BANCO DE DADOS'!$A$2:$D$4000,4,FALSE),"0")</f>
        <v>0.18290000000000001</v>
      </c>
      <c r="E18" s="1" t="str">
        <f>IFERROR(VLOOKUP(A18,'BANCO DE DADOS'!$1:$1048576,5,FALSE),"0")</f>
        <v>UNIR COBRE GOLA 22 CM</v>
      </c>
      <c r="F18" s="25">
        <f t="shared" ref="F18:F21" si="1">D18</f>
        <v>0.18290000000000001</v>
      </c>
    </row>
    <row r="19" spans="1:6" x14ac:dyDescent="0.25">
      <c r="A19" s="1" t="s">
        <v>129</v>
      </c>
      <c r="B19" s="1" t="str">
        <f>IFERROR(VLOOKUP(A19,'BANCO DE DADOS'!$1:$1048576,2,FALSE),"0")</f>
        <v>FIXAR COBRE GOLA 22 CM</v>
      </c>
      <c r="C19" s="16">
        <f>IFERROR(VLOOKUP(A19,'BANCO DE DADOS'!$A$2:C4017,3,FALSE),"0")</f>
        <v>0.44080000000000003</v>
      </c>
      <c r="D19" s="8">
        <f>IFERROR(VLOOKUP(A19,'BANCO DE DADOS'!$A$2:$D$4000,4,FALSE),"0")</f>
        <v>0.44080000000000003</v>
      </c>
      <c r="E19" s="1" t="str">
        <f>IFERROR(VLOOKUP(A19,'BANCO DE DADOS'!$1:$1048576,5,FALSE),"0")</f>
        <v>FIXAR COBRE GOLA 22 CM</v>
      </c>
      <c r="F19" s="25">
        <f t="shared" si="1"/>
        <v>0.44080000000000003</v>
      </c>
    </row>
    <row r="20" spans="1:6" x14ac:dyDescent="0.25">
      <c r="A20" s="1" t="s">
        <v>423</v>
      </c>
      <c r="B20" s="1" t="str">
        <f>IFERROR(VLOOKUP(A20,'BANCO DE DADOS'!$1:$1048576,2,FALSE),"0")</f>
        <v>REBATER COBRE GOLA 22 CM</v>
      </c>
      <c r="C20" s="16">
        <f>IFERROR(VLOOKUP(A20,'BANCO DE DADOS'!$A$2:C4018,3,FALSE),"0")</f>
        <v>0.36330000000000001</v>
      </c>
      <c r="D20" s="8">
        <f>IFERROR(VLOOKUP(A20,'BANCO DE DADOS'!$A$2:$D$4000,4,FALSE),"0")</f>
        <v>0.36330000000000001</v>
      </c>
      <c r="E20" s="1" t="str">
        <f>IFERROR(VLOOKUP(A20,'BANCO DE DADOS'!$1:$1048576,5,FALSE),"0")</f>
        <v>REBATER COBRE GOLA 22 CM</v>
      </c>
      <c r="F20" s="25">
        <f t="shared" si="1"/>
        <v>0.36330000000000001</v>
      </c>
    </row>
    <row r="21" spans="1:6" x14ac:dyDescent="0.25">
      <c r="A21" s="1" t="s">
        <v>563</v>
      </c>
      <c r="B21" s="1" t="str">
        <f>IFERROR(VLOOKUP(A21,'BANCO DE DADOS'!$1:$1048576,2,FALSE),"0")</f>
        <v>BT BATER TRAVET GOLA 2x</v>
      </c>
      <c r="C21" s="16">
        <f>IFERROR(VLOOKUP(A21,'BANCO DE DADOS'!$A$2:C4019,3,FALSE),"0")</f>
        <v>0.30780000000000002</v>
      </c>
      <c r="D21" s="8">
        <f>IFERROR(VLOOKUP(A21,'BANCO DE DADOS'!$A$2:$D$4000,4,FALSE),"0")</f>
        <v>0.30780000000000002</v>
      </c>
      <c r="E21" s="1" t="str">
        <f>IFERROR(VLOOKUP(A21,'BANCO DE DADOS'!$1:$1048576,5,FALSE),"0")</f>
        <v>BT BATER TRAVET GOLA 2x</v>
      </c>
      <c r="F21" s="25">
        <f t="shared" si="1"/>
        <v>0.30780000000000002</v>
      </c>
    </row>
    <row r="22" spans="1:6" x14ac:dyDescent="0.25">
      <c r="A22" s="1" t="s">
        <v>56</v>
      </c>
      <c r="B22" s="1" t="str">
        <f>IFERROR(VLOOKUP(A22,'BANCO DE DADOS'!$1:$1048576,2,FALSE),"0")</f>
        <v>BAINHA DO CORPO 120 CM</v>
      </c>
      <c r="C22" s="16">
        <f>IFERROR(VLOOKUP(A22,'BANCO DE DADOS'!$A$2:C4020,3,FALSE),"0")</f>
        <v>0.55100000000000005</v>
      </c>
      <c r="D22" s="8">
        <f>IFERROR(VLOOKUP(A22,'BANCO DE DADOS'!$A$2:$D$4000,4,FALSE),"0")</f>
        <v>0.55100000000000005</v>
      </c>
      <c r="E22" s="1" t="str">
        <f>IFERROR(VLOOKUP(A22,'BANCO DE DADOS'!$1:$1048576,5,FALSE),"0")</f>
        <v>BAINHA DO CORPO 120 CM</v>
      </c>
      <c r="F22" s="25">
        <f t="shared" ref="F22:F23" si="2">D22</f>
        <v>0.55100000000000005</v>
      </c>
    </row>
    <row r="23" spans="1:6" x14ac:dyDescent="0.25">
      <c r="A23" s="1" t="s">
        <v>500</v>
      </c>
      <c r="B23" s="1" t="str">
        <f>IFERROR(VLOOKUP(A23,'BANCO DE DADOS'!$1:$1048576,2,FALSE),"0")</f>
        <v>BATER TRAVET NA BARRA Código BT 107 - x1 Bartack verticalmente</v>
      </c>
      <c r="C23" s="16">
        <f>IFERROR(VLOOKUP(A23,'BANCO DE DADOS'!$A$2:C4021,3,FALSE),"0")</f>
        <v>0.15390000000000001</v>
      </c>
      <c r="D23" s="8">
        <f>IFERROR(VLOOKUP(A23,'BANCO DE DADOS'!$A$2:$D$4000,4,FALSE),"0")</f>
        <v>0.15390000000000001</v>
      </c>
      <c r="E23" s="1" t="str">
        <f>IFERROR(VLOOKUP(A23,'BANCO DE DADOS'!$1:$1048576,5,FALSE),"0")</f>
        <v>BATER TRAVET NA BARRA Código BT 107 - x1 Bartack verticalmente</v>
      </c>
      <c r="F23" s="25">
        <f t="shared" si="2"/>
        <v>0.15390000000000001</v>
      </c>
    </row>
    <row r="24" spans="1:6" x14ac:dyDescent="0.25">
      <c r="A24" s="1"/>
      <c r="B24" s="1"/>
      <c r="C24" s="16"/>
      <c r="D24" s="8"/>
      <c r="E24" s="1"/>
      <c r="F24" s="25"/>
    </row>
    <row r="25" spans="1:6" x14ac:dyDescent="0.25">
      <c r="A25" s="1"/>
      <c r="B25" s="1"/>
      <c r="C25" s="16"/>
      <c r="D25" s="8"/>
      <c r="E25" s="1"/>
      <c r="F25" s="25"/>
    </row>
    <row r="26" spans="1:6" x14ac:dyDescent="0.25">
      <c r="A26" s="1"/>
      <c r="B26" s="1"/>
      <c r="C26" s="16"/>
      <c r="D26" s="8"/>
      <c r="E26" s="1"/>
      <c r="F26" s="25"/>
    </row>
    <row r="27" spans="1:6" x14ac:dyDescent="0.25">
      <c r="A27" s="1"/>
      <c r="B27" s="1"/>
      <c r="C27" s="26"/>
      <c r="D27" s="8"/>
      <c r="E27" s="1"/>
      <c r="F27" s="5"/>
    </row>
    <row r="28" spans="1:6" x14ac:dyDescent="0.25">
      <c r="A28" s="1"/>
      <c r="B28" s="1"/>
      <c r="C28" s="26">
        <f>SUM(C2:C23)</f>
        <v>8.6465000000000014</v>
      </c>
      <c r="D28" s="8">
        <f>SUM(D2:D23)</f>
        <v>8.6465000000000014</v>
      </c>
      <c r="E28" s="1"/>
      <c r="F28" s="5">
        <f>SUM(F2:F23)</f>
        <v>8.6465000000000014</v>
      </c>
    </row>
    <row r="29" spans="1:6" x14ac:dyDescent="0.25">
      <c r="D29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2C4F-9010-4669-9C14-9D0E0B9FA39D}">
  <dimension ref="A1:J24"/>
  <sheetViews>
    <sheetView showGridLines="0" zoomScale="80" zoomScaleNormal="80" workbookViewId="0">
      <selection activeCell="B9" sqref="B9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10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10" x14ac:dyDescent="0.25">
      <c r="A2" s="10" t="s">
        <v>118</v>
      </c>
      <c r="B2" s="1" t="str">
        <f>IFERROR(VLOOKUP(A2,'BANCO DE DADOS'!$1:$1048576,2,FALSE),"0")</f>
        <v xml:space="preserve">Destacar Galão </v>
      </c>
      <c r="C2" s="16">
        <f>IFERROR(VLOOKUP(A2,'BANCO DE DADOS'!$A$2:C4000,3,FALSE),"0")</f>
        <v>0.16039999999999999</v>
      </c>
      <c r="D2" s="8">
        <f>IFERROR(VLOOKUP(A2,'BANCO DE DADOS'!$A$2:$D$4000,4,FALSE),"0")</f>
        <v>0.16039999999999999</v>
      </c>
      <c r="E2" s="1" t="str">
        <f>IFERROR(VLOOKUP(A2,'BANCO DE DADOS'!$1:$1048576,5,FALSE),"0")</f>
        <v xml:space="preserve">Destacar Galão </v>
      </c>
      <c r="F2" s="25">
        <f>D2</f>
        <v>0.16039999999999999</v>
      </c>
    </row>
    <row r="3" spans="1:10" x14ac:dyDescent="0.25">
      <c r="A3" s="10" t="s">
        <v>277</v>
      </c>
      <c r="B3" s="1" t="str">
        <f>IFERROR(VLOOKUP(A3,'BANCO DE DADOS'!$1:$1048576,2,FALSE),"0")</f>
        <v xml:space="preserve">MEDIR CORTAR ELASTICO MANUAL </v>
      </c>
      <c r="C3" s="16">
        <f>IFERROR(VLOOKUP(A3,'BANCO DE DADOS'!$A$2:C4001,3,FALSE),"0")</f>
        <v>0.12839999999999999</v>
      </c>
      <c r="D3" s="8">
        <f>IFERROR(VLOOKUP(A3,'BANCO DE DADOS'!$A$2:$D$4000,4,FALSE),"0")</f>
        <v>0.12839999999999999</v>
      </c>
      <c r="E3" s="1" t="str">
        <f>IFERROR(VLOOKUP(A3,'BANCO DE DADOS'!$1:$1048576,5,FALSE),"0")</f>
        <v xml:space="preserve">MEDIR CORTAR ELASTICO MANUAL </v>
      </c>
      <c r="F3" s="25">
        <f t="shared" ref="F3:F17" si="0">D3</f>
        <v>0.12839999999999999</v>
      </c>
    </row>
    <row r="4" spans="1:10" x14ac:dyDescent="0.25">
      <c r="A4" s="1" t="s">
        <v>92</v>
      </c>
      <c r="B4" s="1" t="str">
        <f>IFERROR(VLOOKUP(A4,'BANCO DE DADOS'!$1:$1048576,2,FALSE),"0")</f>
        <v xml:space="preserve">GABARITAR PARA CASEAR MANUAL </v>
      </c>
      <c r="C4" s="16">
        <f>IFERROR(VLOOKUP(A4,'BANCO DE DADOS'!$A$2:C4002,3,FALSE),"0")</f>
        <v>0.21759999999999999</v>
      </c>
      <c r="D4" s="8">
        <f>IFERROR(VLOOKUP(A4,'BANCO DE DADOS'!$A$2:$D$4000,4,FALSE),"0")</f>
        <v>0.21759999999999999</v>
      </c>
      <c r="E4" s="1" t="str">
        <f>IFERROR(VLOOKUP(A4,'BANCO DE DADOS'!$1:$1048576,5,FALSE),"0")</f>
        <v xml:space="preserve">GABARITAR PARA CASEAR MANUAL </v>
      </c>
      <c r="F4" s="25">
        <f t="shared" si="0"/>
        <v>0.21759999999999999</v>
      </c>
      <c r="I4" s="32" t="s">
        <v>2</v>
      </c>
      <c r="J4" s="32" t="s">
        <v>573</v>
      </c>
    </row>
    <row r="5" spans="1:10" x14ac:dyDescent="0.25">
      <c r="A5" s="1">
        <v>7</v>
      </c>
      <c r="B5" s="1" t="str">
        <f>IFERROR(VLOOKUP(A5,'BANCO DE DADOS'!$1:$1048576,2,FALSE),"0")</f>
        <v>PASSAR CORDÃO NA AGULHA</v>
      </c>
      <c r="C5" s="16">
        <f>IFERROR(VLOOKUP(A5,'BANCO DE DADOS'!$A$2:C4003,3,FALSE),"0")</f>
        <v>0.3286</v>
      </c>
      <c r="D5" s="8">
        <f>IFERROR(VLOOKUP(A5,'BANCO DE DADOS'!$A$2:$D$4000,4,FALSE),"0")</f>
        <v>0.3286</v>
      </c>
      <c r="E5" s="1" t="str">
        <f>IFERROR(VLOOKUP(A5,'BANCO DE DADOS'!$1:$1048576,5,FALSE),"0")</f>
        <v>PASSAR CORDÃO NA AGULHA</v>
      </c>
      <c r="F5" s="25">
        <f t="shared" si="0"/>
        <v>0.3286</v>
      </c>
      <c r="I5" s="1">
        <v>6.9320000000000004</v>
      </c>
    </row>
    <row r="6" spans="1:10" x14ac:dyDescent="0.25">
      <c r="A6" s="1" t="s">
        <v>279</v>
      </c>
      <c r="B6" s="1" t="str">
        <f>IFERROR(VLOOKUP(A6,'BANCO DE DADOS'!$1:$1048576,2,FALSE),"0")</f>
        <v>MONTAR ETIQUETA 3.5 CM</v>
      </c>
      <c r="C6" s="16">
        <f>IFERROR(VLOOKUP(A6,'BANCO DE DADOS'!$A$2:C4004,3,FALSE),"0")</f>
        <v>0.20019999999999999</v>
      </c>
      <c r="D6" s="8">
        <f>IFERROR(VLOOKUP(A6,'BANCO DE DADOS'!$A$2:$D$4000,4,FALSE),"0")</f>
        <v>0.20019999999999999</v>
      </c>
      <c r="E6" s="1" t="str">
        <f>IFERROR(VLOOKUP(A6,'BANCO DE DADOS'!$1:$1048576,5,FALSE),"0")</f>
        <v>MONTAR ETIQUETA 3.5 CM</v>
      </c>
      <c r="F6" s="25">
        <f t="shared" si="0"/>
        <v>0.20019999999999999</v>
      </c>
    </row>
    <row r="7" spans="1:10" x14ac:dyDescent="0.25">
      <c r="A7" s="1" t="s">
        <v>191</v>
      </c>
      <c r="B7" s="1" t="str">
        <f>IFERROR(VLOOKUP(A7,'BANCO DE DADOS'!$1:$1048576,2,FALSE),"0")</f>
        <v xml:space="preserve">FECHAR LATERAL SHORTS 61 CM *2 4OL </v>
      </c>
      <c r="C7" s="16">
        <f>IFERROR(VLOOKUP(A7,'BANCO DE DADOS'!$A$2:C4005,3,FALSE),"0")</f>
        <v>0.53580000000000005</v>
      </c>
      <c r="D7" s="8">
        <f>IFERROR(VLOOKUP(A7,'BANCO DE DADOS'!$A$2:$D$4000,4,FALSE),"0")</f>
        <v>0.53580000000000005</v>
      </c>
      <c r="E7" s="1" t="str">
        <f>IFERROR(VLOOKUP(A7,'BANCO DE DADOS'!$1:$1048576,5,FALSE),"0")</f>
        <v xml:space="preserve">FECHAR LATERAL SHORTS 61 CM *2 4OL </v>
      </c>
      <c r="F7" s="25">
        <f t="shared" si="0"/>
        <v>0.53580000000000005</v>
      </c>
    </row>
    <row r="8" spans="1:10" x14ac:dyDescent="0.25">
      <c r="A8" s="1" t="s">
        <v>235</v>
      </c>
      <c r="B8" s="1" t="str">
        <f>IFERROR(VLOOKUP(A8,'BANCO DE DADOS'!$1:$1048576,2,FALSE),"0")</f>
        <v>PASSAR GALÃO 3 LISTRAS - SHORTS 50 CM *2</v>
      </c>
      <c r="C8" s="16">
        <f>IFERROR(VLOOKUP(A8,'BANCO DE DADOS'!$A$2:C4006,3,FALSE),"0")</f>
        <v>0.73860000000000003</v>
      </c>
      <c r="D8" s="8">
        <f>IFERROR(VLOOKUP(A8,'BANCO DE DADOS'!$A$2:$D$4000,4,FALSE),"0")</f>
        <v>0.73860000000000003</v>
      </c>
      <c r="E8" s="1" t="str">
        <f>IFERROR(VLOOKUP(A8,'BANCO DE DADOS'!$1:$1048576,5,FALSE),"0")</f>
        <v>PASSAR GALÃO 3 LISTRAS - SHORTS 50 CM *2</v>
      </c>
      <c r="F8" s="25">
        <f t="shared" si="0"/>
        <v>0.73860000000000003</v>
      </c>
    </row>
    <row r="9" spans="1:10" x14ac:dyDescent="0.25">
      <c r="A9" s="1" t="s">
        <v>167</v>
      </c>
      <c r="B9" s="1" t="str">
        <f>IFERROR(VLOOKUP(A9,'BANCO DE DADOS'!$1:$1048576,2,FALSE),"0")</f>
        <v xml:space="preserve">FECHAR GANCHO FRENTE 40 CM </v>
      </c>
      <c r="C9" s="16">
        <f>IFERROR(VLOOKUP(A9,'BANCO DE DADOS'!$A$2:C4007,3,FALSE),"0")</f>
        <v>0.2626</v>
      </c>
      <c r="D9" s="8">
        <f>IFERROR(VLOOKUP(A9,'BANCO DE DADOS'!$A$2:$D$4000,4,FALSE),"0")</f>
        <v>0.2626</v>
      </c>
      <c r="E9" s="1" t="str">
        <f>IFERROR(VLOOKUP(A9,'BANCO DE DADOS'!$1:$1048576,5,FALSE),"0")</f>
        <v xml:space="preserve">FECHAR GANCHO FRENTE 40 CM </v>
      </c>
      <c r="F9" s="25">
        <f t="shared" si="0"/>
        <v>0.2626</v>
      </c>
    </row>
    <row r="10" spans="1:10" x14ac:dyDescent="0.25">
      <c r="A10" s="1" t="s">
        <v>165</v>
      </c>
      <c r="B10" s="1" t="str">
        <f>IFERROR(VLOOKUP(A10,'BANCO DE DADOS'!$1:$1048576,2,FALSE),"0")</f>
        <v xml:space="preserve">FECHAR GANCHO COSTAS 45 CM </v>
      </c>
      <c r="C10" s="16">
        <f>IFERROR(VLOOKUP(A10,'BANCO DE DADOS'!$A$2:C4008,3,FALSE),"0")</f>
        <v>0.2676</v>
      </c>
      <c r="D10" s="8">
        <f>IFERROR(VLOOKUP(A10,'BANCO DE DADOS'!$A$2:$D$4000,4,FALSE),"0")</f>
        <v>0.2676</v>
      </c>
      <c r="E10" s="1" t="str">
        <f>IFERROR(VLOOKUP(A10,'BANCO DE DADOS'!$1:$1048576,5,FALSE),"0")</f>
        <v xml:space="preserve">FECHAR GANCHO COSTAS 45 CM </v>
      </c>
      <c r="F10" s="25">
        <f t="shared" si="0"/>
        <v>0.2676</v>
      </c>
    </row>
    <row r="11" spans="1:10" x14ac:dyDescent="0.25">
      <c r="A11" s="1" t="s">
        <v>566</v>
      </c>
      <c r="B11" s="1" t="str">
        <f>IFERROR(VLOOKUP(A11,'BANCO DE DADOS'!$1:$1048576,2,FALSE),"0")</f>
        <v>4OL PREGAR GUSSET FRENTE 50 CM -</v>
      </c>
      <c r="C11" s="16">
        <f>IFERROR(VLOOKUP(A11,'BANCO DE DADOS'!$A$2:C4009,3,FALSE),"0")</f>
        <v>0.39839999999999998</v>
      </c>
      <c r="D11" s="8">
        <f>IFERROR(VLOOKUP(A11,'BANCO DE DADOS'!$A$2:$D$4000,4,FALSE),"0")</f>
        <v>0.39839999999999998</v>
      </c>
      <c r="E11" s="1" t="str">
        <f>IFERROR(VLOOKUP(A11,'BANCO DE DADOS'!$1:$1048576,5,FALSE),"0")</f>
        <v>4OL PREGAR GUSSET FRENTE 50 CM -</v>
      </c>
      <c r="F11" s="25">
        <f t="shared" si="0"/>
        <v>0.39839999999999998</v>
      </c>
    </row>
    <row r="12" spans="1:10" x14ac:dyDescent="0.25">
      <c r="A12" s="1" t="s">
        <v>568</v>
      </c>
      <c r="B12" s="1" t="str">
        <f>IFERROR(VLOOKUP(A12,'BANCO DE DADOS'!$1:$1048576,2,FALSE),"0")</f>
        <v>4OL PREGAR GUSSET COSTAS 50 CM -</v>
      </c>
      <c r="C12" s="16">
        <f>IFERROR(VLOOKUP(A12,'BANCO DE DADOS'!$A$2:C4010,3,FALSE),"0")</f>
        <v>0.39839999999999998</v>
      </c>
      <c r="D12" s="8">
        <f>IFERROR(VLOOKUP(A12,'BANCO DE DADOS'!$A$2:$D$4000,4,FALSE),"0")</f>
        <v>0.39839999999999998</v>
      </c>
      <c r="E12" s="1" t="str">
        <f>IFERROR(VLOOKUP(A12,'BANCO DE DADOS'!$1:$1048576,5,FALSE),"0")</f>
        <v>4OL PREGAR GUSSET COSTAS 50 CM -</v>
      </c>
      <c r="F12" s="25">
        <f t="shared" si="0"/>
        <v>0.39839999999999998</v>
      </c>
    </row>
    <row r="13" spans="1:10" x14ac:dyDescent="0.25">
      <c r="A13" s="1" t="s">
        <v>179</v>
      </c>
      <c r="B13" s="1" t="str">
        <f>IFERROR(VLOOKUP(A13,'BANCO DE DADOS'!$1:$1048576,2,FALSE),"0")</f>
        <v>FECHAR ELASTICO 4 CM 1L 301</v>
      </c>
      <c r="C13" s="16">
        <f>IFERROR(VLOOKUP(A13,'BANCO DE DADOS'!$A$2:C4011,3,FALSE),"0")</f>
        <v>0.17649999999999999</v>
      </c>
      <c r="D13" s="8">
        <f>IFERROR(VLOOKUP(A13,'BANCO DE DADOS'!$A$2:$D$4000,4,FALSE),"0")</f>
        <v>0.17649999999999999</v>
      </c>
      <c r="E13" s="1" t="str">
        <f>IFERROR(VLOOKUP(A13,'BANCO DE DADOS'!$1:$1048576,5,FALSE),"0")</f>
        <v>FECHAR ELASTICO 4 CM 1L 301</v>
      </c>
      <c r="F13" s="25">
        <f t="shared" si="0"/>
        <v>0.17649999999999999</v>
      </c>
    </row>
    <row r="14" spans="1:10" x14ac:dyDescent="0.25">
      <c r="A14" s="1" t="s">
        <v>90</v>
      </c>
      <c r="B14" s="1" t="str">
        <f>IFERROR(VLOOKUP(A14,'BANCO DE DADOS'!$1:$1048576,2,FALSE),"0")</f>
        <v>CASEAR BH 107</v>
      </c>
      <c r="C14" s="16">
        <f>IFERROR(VLOOKUP(A14,'BANCO DE DADOS'!$A$2:C4012,3,FALSE),"0")</f>
        <v>0.2621</v>
      </c>
      <c r="D14" s="8">
        <f>IFERROR(VLOOKUP(A14,'BANCO DE DADOS'!$A$2:$D$4000,4,FALSE),"0")</f>
        <v>0.2621</v>
      </c>
      <c r="E14" s="1" t="str">
        <f>IFERROR(VLOOKUP(A14,'BANCO DE DADOS'!$1:$1048576,5,FALSE),"0")</f>
        <v>CASEAR BH 107</v>
      </c>
      <c r="F14" s="25">
        <f t="shared" si="0"/>
        <v>0.2621</v>
      </c>
    </row>
    <row r="15" spans="1:10" x14ac:dyDescent="0.25">
      <c r="A15" s="1" t="s">
        <v>125</v>
      </c>
      <c r="B15" s="1" t="str">
        <f>IFERROR(VLOOKUP(A15,'BANCO DE DADOS'!$1:$1048576,2,FALSE),"0")</f>
        <v>PREGAR ELASTICO 136 CM 4OL 514</v>
      </c>
      <c r="C15" s="16">
        <f>IFERROR(VLOOKUP(A15,'BANCO DE DADOS'!$A$2:C4013,3,FALSE),"0")</f>
        <v>0.78120000000000001</v>
      </c>
      <c r="D15" s="8">
        <f>IFERROR(VLOOKUP(A15,'BANCO DE DADOS'!$A$2:$D$4000,4,FALSE),"0")</f>
        <v>0.78120000000000001</v>
      </c>
      <c r="E15" s="1" t="str">
        <f>IFERROR(VLOOKUP(A15,'BANCO DE DADOS'!$1:$1048576,5,FALSE),"0")</f>
        <v>PREGAR ELASTICO 136 CM 4OL 514</v>
      </c>
      <c r="F15" s="25">
        <f t="shared" si="0"/>
        <v>0.78120000000000001</v>
      </c>
    </row>
    <row r="16" spans="1:10" x14ac:dyDescent="0.25">
      <c r="A16" s="1" t="s">
        <v>415</v>
      </c>
      <c r="B16" s="1" t="str">
        <f>IFERROR(VLOOKUP(A16,'BANCO DE DADOS'!$1:$1048576,2,FALSE),"0")</f>
        <v xml:space="preserve">REBATER CÓS EMBUTIDO SHORT 2 DOBRA 136 CM </v>
      </c>
      <c r="C16" s="16">
        <f>IFERROR(VLOOKUP(A16,'BANCO DE DADOS'!$A$2:C4014,3,FALSE),"0")</f>
        <v>0.85880000000000001</v>
      </c>
      <c r="D16" s="8">
        <f>IFERROR(VLOOKUP(A16,'BANCO DE DADOS'!$A$2:$D$4000,4,FALSE),"0")</f>
        <v>0.85880000000000001</v>
      </c>
      <c r="E16" s="1" t="str">
        <f>IFERROR(VLOOKUP(A16,'BANCO DE DADOS'!$1:$1048576,5,FALSE),"0")</f>
        <v xml:space="preserve">REBATER CÓS EMBUTIDO SHORT 2 DOBRA 136 CM </v>
      </c>
      <c r="F16" s="25">
        <f t="shared" si="0"/>
        <v>0.85880000000000001</v>
      </c>
    </row>
    <row r="17" spans="1:6" x14ac:dyDescent="0.25">
      <c r="A17" s="1" t="s">
        <v>225</v>
      </c>
      <c r="B17" s="1" t="str">
        <f>IFERROR(VLOOKUP(A17,'BANCO DE DADOS'!$1:$1048576,2,FALSE),"0")</f>
        <v>FIXAR ETIQUETA CÓS 5 CM 1L 301</v>
      </c>
      <c r="C17" s="16">
        <f>IFERROR(VLOOKUP(A17,'BANCO DE DADOS'!$A$2:C4015,3,FALSE),"0")</f>
        <v>0.20250000000000001</v>
      </c>
      <c r="D17" s="8">
        <f>IFERROR(VLOOKUP(A17,'BANCO DE DADOS'!$A$2:$D$4000,4,FALSE),"0")</f>
        <v>0.20250000000000001</v>
      </c>
      <c r="E17" s="1" t="str">
        <f>IFERROR(VLOOKUP(A17,'BANCO DE DADOS'!$1:$1048576,5,FALSE),"0")</f>
        <v>FIXAR ETIQUETA CÓS 5 CM 1L 301</v>
      </c>
      <c r="F17" s="25">
        <f t="shared" si="0"/>
        <v>0.20250000000000001</v>
      </c>
    </row>
    <row r="18" spans="1:6" x14ac:dyDescent="0.25">
      <c r="A18" s="1" t="s">
        <v>545</v>
      </c>
      <c r="B18" s="1" t="str">
        <f>IFERROR(VLOOKUP(A18,'BANCO DE DADOS'!$1:$1048576,2,FALSE),"0")</f>
        <v>BT BATER TRAVET NO CÓS - 1 TRAVET NO</v>
      </c>
      <c r="C18" s="16">
        <f>IFERROR(VLOOKUP(A18,'BANCO DE DADOS'!$A$2:C4016,3,FALSE),"0")</f>
        <v>0.21379999999999999</v>
      </c>
      <c r="D18" s="8">
        <f>IFERROR(VLOOKUP(A18,'BANCO DE DADOS'!$A$2:$D$4000,4,FALSE),"0")</f>
        <v>0.21379999999999999</v>
      </c>
      <c r="E18" s="1" t="str">
        <f>IFERROR(VLOOKUP(A18,'BANCO DE DADOS'!$1:$1048576,5,FALSE),"0")</f>
        <v>BT BATER TRAVET NO CÓS - 1 TRAVET NO</v>
      </c>
      <c r="F18" s="25">
        <f t="shared" ref="F18:F21" si="1">D18</f>
        <v>0.21379999999999999</v>
      </c>
    </row>
    <row r="19" spans="1:6" x14ac:dyDescent="0.25">
      <c r="A19" s="1" t="s">
        <v>64</v>
      </c>
      <c r="B19" s="1" t="str">
        <f>IFERROR(VLOOKUP(A19,'BANCO DE DADOS'!$1:$1048576,2,FALSE),"0")</f>
        <v>BAINHA DA PEÇA SHORT 76 CM *2</v>
      </c>
      <c r="C19" s="16">
        <f>IFERROR(VLOOKUP(A19,'BANCO DE DADOS'!$A$2:C4017,3,FALSE),"0")</f>
        <v>0.64659999999999995</v>
      </c>
      <c r="D19" s="8">
        <f>IFERROR(VLOOKUP(A19,'BANCO DE DADOS'!$A$2:$D$4000,4,FALSE),"0")</f>
        <v>0.64659999999999995</v>
      </c>
      <c r="E19" s="1" t="str">
        <f>IFERROR(VLOOKUP(A19,'BANCO DE DADOS'!$1:$1048576,5,FALSE),"0")</f>
        <v>BAINHA DA PEÇA SHORT 76 CM *2</v>
      </c>
      <c r="F19" s="25">
        <f t="shared" si="1"/>
        <v>0.64659999999999995</v>
      </c>
    </row>
    <row r="20" spans="1:6" x14ac:dyDescent="0.25">
      <c r="A20" s="1" t="s">
        <v>500</v>
      </c>
      <c r="B20" s="1" t="str">
        <f>IFERROR(VLOOKUP(A20,'BANCO DE DADOS'!$1:$1048576,2,FALSE),"0")</f>
        <v>BATER TRAVET NA BARRA Código BT 107 - x1 Bartack verticalmente</v>
      </c>
      <c r="C20" s="16">
        <f>IFERROR(VLOOKUP(A20,'BANCO DE DADOS'!$A$2:C4018,3,FALSE),"0")</f>
        <v>0.15390000000000001</v>
      </c>
      <c r="D20" s="8">
        <f>IFERROR(VLOOKUP(A20,'BANCO DE DADOS'!$A$2:$D$4000,4,FALSE),"0")</f>
        <v>0.15390000000000001</v>
      </c>
      <c r="E20" s="1" t="str">
        <f>IFERROR(VLOOKUP(A20,'BANCO DE DADOS'!$1:$1048576,5,FALSE),"0")</f>
        <v>BATER TRAVET NA BARRA Código BT 107 - x1 Bartack verticalmente</v>
      </c>
      <c r="F20" s="25">
        <f t="shared" si="1"/>
        <v>0.15390000000000001</v>
      </c>
    </row>
    <row r="21" spans="1:6" x14ac:dyDescent="0.25">
      <c r="A21" s="1"/>
      <c r="B21" s="1" t="str">
        <f>IFERROR(VLOOKUP(A21,'BANCO DE DADOS'!$1:$1048576,2,FALSE),"0")</f>
        <v>0</v>
      </c>
      <c r="C21" s="16" t="str">
        <f>IFERROR(VLOOKUP(A21,'BANCO DE DADOS'!$A$2:C4019,3,FALSE),"0")</f>
        <v>0</v>
      </c>
      <c r="D21" s="8" t="str">
        <f>IFERROR(VLOOKUP(A21,'BANCO DE DADOS'!$A$2:$D$4000,4,FALSE),"0")</f>
        <v>0</v>
      </c>
      <c r="E21" s="1" t="str">
        <f>IFERROR(VLOOKUP(A21,'BANCO DE DADOS'!$1:$1048576,5,FALSE),"0")</f>
        <v>0</v>
      </c>
      <c r="F21" s="25" t="str">
        <f t="shared" si="1"/>
        <v>0</v>
      </c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4">
        <f>SUM(C2:C22)</f>
        <v>6.9319999999999995</v>
      </c>
      <c r="D23" s="8">
        <f>SUM(D2:D22)</f>
        <v>6.9319999999999995</v>
      </c>
      <c r="E23" s="1"/>
      <c r="F23" s="5">
        <f>SUM(F2:F22)</f>
        <v>6.9319999999999995</v>
      </c>
    </row>
    <row r="24" spans="1:6" x14ac:dyDescent="0.25">
      <c r="D24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B386-C67E-4831-B8BB-2FB7CCC1BF38}">
  <dimension ref="A1:I24"/>
  <sheetViews>
    <sheetView showGridLines="0" zoomScale="80" zoomScaleNormal="80" workbookViewId="0">
      <selection activeCell="M30" sqref="M30"/>
    </sheetView>
  </sheetViews>
  <sheetFormatPr defaultRowHeight="15" x14ac:dyDescent="0.25"/>
  <cols>
    <col min="1" max="1" width="15.5703125" bestFit="1" customWidth="1"/>
    <col min="2" max="2" width="65.5703125" bestFit="1" customWidth="1"/>
    <col min="3" max="3" width="7" bestFit="1" customWidth="1"/>
    <col min="4" max="4" width="15.28515625" customWidth="1"/>
    <col min="5" max="5" width="82.28515625" customWidth="1"/>
  </cols>
  <sheetData>
    <row r="1" spans="1:9" ht="45" customHeight="1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572</v>
      </c>
      <c r="F1" s="15" t="s">
        <v>2</v>
      </c>
    </row>
    <row r="2" spans="1:9" x14ac:dyDescent="0.25">
      <c r="A2" s="10" t="s">
        <v>510</v>
      </c>
      <c r="B2" s="1" t="str">
        <f>IFERROR(VLOOKUP(A2,'BANCO DE DADOS'!$1:$1048576,2,FALSE),"0")</f>
        <v>GABARITAR COBRE GOLA -MANUAL</v>
      </c>
      <c r="C2" s="16">
        <f>IFERROR(VLOOKUP(A2,'BANCO DE DADOS'!$A$2:C4000,3,FALSE),"0")</f>
        <v>0.18440000000000001</v>
      </c>
      <c r="D2" s="8">
        <f>IFERROR(VLOOKUP(A2,'BANCO DE DADOS'!$A$2:$D$4000,4,FALSE),"0")</f>
        <v>0.18440000000000001</v>
      </c>
      <c r="E2" s="1" t="str">
        <f>IFERROR(VLOOKUP(A2,'BANCO DE DADOS'!$1:$1048576,5,FALSE),"0")</f>
        <v>GABARITAR COBRE GOLA -MANUAL</v>
      </c>
      <c r="F2" s="25">
        <f>D2</f>
        <v>0.18440000000000001</v>
      </c>
    </row>
    <row r="3" spans="1:9" x14ac:dyDescent="0.25">
      <c r="A3" s="10" t="s">
        <v>279</v>
      </c>
      <c r="B3" s="1" t="str">
        <f>IFERROR(VLOOKUP(A3,'BANCO DE DADOS'!$1:$1048576,2,FALSE),"0")</f>
        <v>MONTAR ETIQUETA 3.5 CM</v>
      </c>
      <c r="C3" s="16">
        <f>IFERROR(VLOOKUP(A3,'BANCO DE DADOS'!$A$2:C4001,3,FALSE),"0")</f>
        <v>0.20019999999999999</v>
      </c>
      <c r="D3" s="8">
        <f>IFERROR(VLOOKUP(A3,'BANCO DE DADOS'!$A$2:$D$4000,4,FALSE),"0")</f>
        <v>0.20019999999999999</v>
      </c>
      <c r="E3" s="1" t="str">
        <f>IFERROR(VLOOKUP(A3,'BANCO DE DADOS'!$1:$1048576,5,FALSE),"0")</f>
        <v>MONTAR ETIQUETA 3.5 CM</v>
      </c>
      <c r="F3" s="25">
        <f t="shared" ref="F3:F17" si="0">D3</f>
        <v>0.20019999999999999</v>
      </c>
      <c r="H3" s="32" t="s">
        <v>2</v>
      </c>
      <c r="I3" s="32" t="s">
        <v>573</v>
      </c>
    </row>
    <row r="4" spans="1:9" x14ac:dyDescent="0.25">
      <c r="A4" s="1" t="s">
        <v>292</v>
      </c>
      <c r="B4" s="1" t="str">
        <f>IFERROR(VLOOKUP(A4,'BANCO DE DADOS'!$1:$1048576,2,FALSE),"0")</f>
        <v>FECHAR OMBRO BASICO 16CM</v>
      </c>
      <c r="C4" s="16">
        <f>IFERROR(VLOOKUP(A4,'BANCO DE DADOS'!$A$2:C4002,3,FALSE),"0")</f>
        <v>0.36820000000000003</v>
      </c>
      <c r="D4" s="8">
        <f>IFERROR(VLOOKUP(A4,'BANCO DE DADOS'!$A$2:$D$4000,4,FALSE),"0")</f>
        <v>0.36820000000000003</v>
      </c>
      <c r="E4" s="1" t="str">
        <f>IFERROR(VLOOKUP(A4,'BANCO DE DADOS'!$1:$1048576,5,FALSE),"0")</f>
        <v>FECHAR OMBRO BASICO 16CM</v>
      </c>
      <c r="F4" s="25">
        <f t="shared" si="0"/>
        <v>0.36820000000000003</v>
      </c>
      <c r="H4" s="1">
        <v>5.5361000000000002</v>
      </c>
      <c r="I4" s="1">
        <v>0.20019999999999999</v>
      </c>
    </row>
    <row r="5" spans="1:9" x14ac:dyDescent="0.25">
      <c r="A5" s="1" t="s">
        <v>131</v>
      </c>
      <c r="B5" s="1" t="str">
        <f>IFERROR(VLOOKUP(A5,'BANCO DE DADOS'!$1:$1048576,2,FALSE),"0")</f>
        <v>FECHAR LATERAL + MANGA 61CM *2</v>
      </c>
      <c r="C5" s="16">
        <f>IFERROR(VLOOKUP(A5,'BANCO DE DADOS'!$A$2:C4003,3,FALSE),"0")</f>
        <v>0.72140000000000004</v>
      </c>
      <c r="D5" s="8">
        <f>IFERROR(VLOOKUP(A5,'BANCO DE DADOS'!$A$2:$D$4000,4,FALSE),"0")</f>
        <v>0.72140000000000004</v>
      </c>
      <c r="E5" s="1" t="str">
        <f>IFERROR(VLOOKUP(A5,'BANCO DE DADOS'!$1:$1048576,5,FALSE),"0")</f>
        <v>FECHAR LATERAL + MANGA 61CM *2</v>
      </c>
      <c r="F5" s="25">
        <f t="shared" si="0"/>
        <v>0.72140000000000004</v>
      </c>
    </row>
    <row r="6" spans="1:9" x14ac:dyDescent="0.25">
      <c r="A6" s="1" t="s">
        <v>341</v>
      </c>
      <c r="B6" s="1" t="str">
        <f>IFERROR(VLOOKUP(A6,'BANCO DE DADOS'!$1:$1048576,2,FALSE),"0")</f>
        <v>PREGAR MANGA ABERTA 58 CM</v>
      </c>
      <c r="C6" s="16">
        <f>IFERROR(VLOOKUP(A6,'BANCO DE DADOS'!$A$2:C4004,3,FALSE),"0")</f>
        <v>0.59619999999999995</v>
      </c>
      <c r="D6" s="8">
        <f>IFERROR(VLOOKUP(A6,'BANCO DE DADOS'!$A$2:$D$4000,4,FALSE),"0")</f>
        <v>0.59619999999999995</v>
      </c>
      <c r="E6" s="1" t="str">
        <f>IFERROR(VLOOKUP(A6,'BANCO DE DADOS'!$1:$1048576,5,FALSE),"0")</f>
        <v>PREGAR MANGA ABERTA 58 CM</v>
      </c>
      <c r="F6" s="25">
        <f t="shared" si="0"/>
        <v>0.59619999999999995</v>
      </c>
    </row>
    <row r="7" spans="1:9" x14ac:dyDescent="0.25">
      <c r="A7" s="1" t="s">
        <v>70</v>
      </c>
      <c r="B7" s="1" t="str">
        <f>IFERROR(VLOOKUP(A7,'BANCO DE DADOS'!$1:$1048576,2,FALSE),"0")</f>
        <v>BAINHA DA MANGA -44 CM *2</v>
      </c>
      <c r="C7" s="16">
        <f>IFERROR(VLOOKUP(A7,'BANCO DE DADOS'!$A$2:C4005,3,FALSE),"0")</f>
        <v>0.63970000000000005</v>
      </c>
      <c r="D7" s="8">
        <f>IFERROR(VLOOKUP(A7,'BANCO DE DADOS'!$A$2:$D$4000,4,FALSE),"0")</f>
        <v>0.63970000000000005</v>
      </c>
      <c r="E7" s="1" t="str">
        <f>IFERROR(VLOOKUP(A7,'BANCO DE DADOS'!$1:$1048576,5,FALSE),"0")</f>
        <v>BAINHA DA MANGA -44 CM *2</v>
      </c>
      <c r="F7" s="25">
        <f t="shared" si="0"/>
        <v>0.63970000000000005</v>
      </c>
    </row>
    <row r="8" spans="1:9" x14ac:dyDescent="0.25">
      <c r="A8" s="1" t="s">
        <v>504</v>
      </c>
      <c r="B8" s="1" t="str">
        <f>IFERROR(VLOOKUP(A8,'BANCO DE DADOS'!$1:$1048576,2,FALSE),"0")</f>
        <v>BATER TRAVET MANGA *2 Código BT 107 - x2 Bartack verticalmente</v>
      </c>
      <c r="C8" s="16">
        <f>IFERROR(VLOOKUP(A8,'BANCO DE DADOS'!$A$2:C4006,3,FALSE),"0")</f>
        <v>0.33500000000000002</v>
      </c>
      <c r="D8" s="8">
        <f>IFERROR(VLOOKUP(A8,'BANCO DE DADOS'!$A$2:$D$4000,4,FALSE),"0")</f>
        <v>0.33500000000000002</v>
      </c>
      <c r="E8" s="1" t="str">
        <f>IFERROR(VLOOKUP(A8,'BANCO DE DADOS'!$1:$1048576,5,FALSE),"0")</f>
        <v>BATER TRAVET MANGA *2 Código BT 107 - x2 Bartack verticalmente</v>
      </c>
      <c r="F8" s="25">
        <f t="shared" si="0"/>
        <v>0.33500000000000002</v>
      </c>
    </row>
    <row r="9" spans="1:9" x14ac:dyDescent="0.25">
      <c r="A9" s="1" t="s">
        <v>169</v>
      </c>
      <c r="B9" s="1" t="str">
        <f>IFERROR(VLOOKUP(A9,'BANCO DE DADOS'!$1:$1048576,2,FALSE),"0")</f>
        <v>FECHAR GOLA 6 CM</v>
      </c>
      <c r="C9" s="16">
        <f>IFERROR(VLOOKUP(A9,'BANCO DE DADOS'!$A$2:C4007,3,FALSE),"0")</f>
        <v>0.1221</v>
      </c>
      <c r="D9" s="8">
        <f>IFERROR(VLOOKUP(A9,'BANCO DE DADOS'!$A$2:$D$4000,4,FALSE),"0")</f>
        <v>0.1221</v>
      </c>
      <c r="E9" s="1" t="str">
        <f>IFERROR(VLOOKUP(A9,'BANCO DE DADOS'!$1:$1048576,5,FALSE),"0")</f>
        <v>FECHAR GOLA 6 CM</v>
      </c>
      <c r="F9" s="25">
        <f t="shared" si="0"/>
        <v>0.1221</v>
      </c>
    </row>
    <row r="10" spans="1:9" x14ac:dyDescent="0.25">
      <c r="A10" s="1" t="s">
        <v>570</v>
      </c>
      <c r="B10" s="1" t="str">
        <f>IFERROR(VLOOKUP(A10,'BANCO DE DADOS'!$1:$1048576,2,FALSE),"0")</f>
        <v>3OL ALINHAVAR GOLA 59 CM</v>
      </c>
      <c r="C10" s="16">
        <f>IFERROR(VLOOKUP(A10,'BANCO DE DADOS'!$A$2:C4008,3,FALSE),"0")</f>
        <v>0.26400000000000001</v>
      </c>
      <c r="D10" s="8">
        <f>IFERROR(VLOOKUP(A10,'BANCO DE DADOS'!$A$2:$D$4000,4,FALSE),"0")</f>
        <v>0.26400000000000001</v>
      </c>
      <c r="E10" s="1" t="str">
        <f>IFERROR(VLOOKUP(A10,'BANCO DE DADOS'!$1:$1048576,5,FALSE),"0")</f>
        <v>3OL ALINHAVAR GOLA 59 CM</v>
      </c>
      <c r="F10" s="25">
        <f t="shared" si="0"/>
        <v>0.26400000000000001</v>
      </c>
    </row>
    <row r="11" spans="1:9" x14ac:dyDescent="0.25">
      <c r="A11" s="1" t="s">
        <v>330</v>
      </c>
      <c r="B11" s="1" t="str">
        <f>IFERROR(VLOOKUP(A11,'BANCO DE DADOS'!$1:$1048576,2,FALSE),"0")</f>
        <v>PREGAR GOLA 59 CM</v>
      </c>
      <c r="C11" s="16">
        <f>IFERROR(VLOOKUP(A11,'BANCO DE DADOS'!$A$2:C4009,3,FALSE),"0")</f>
        <v>0.70040000000000002</v>
      </c>
      <c r="D11" s="8">
        <f>IFERROR(VLOOKUP(A11,'BANCO DE DADOS'!$A$2:$D$4000,4,FALSE),"0")</f>
        <v>0.70040000000000002</v>
      </c>
      <c r="E11" s="1" t="str">
        <f>IFERROR(VLOOKUP(A11,'BANCO DE DADOS'!$1:$1048576,5,FALSE),"0")</f>
        <v>PREGAR GOLA 59 CM</v>
      </c>
      <c r="F11" s="25">
        <f t="shared" si="0"/>
        <v>0.70040000000000002</v>
      </c>
    </row>
    <row r="12" spans="1:9" x14ac:dyDescent="0.25">
      <c r="A12" s="1" t="s">
        <v>100</v>
      </c>
      <c r="B12" s="1" t="str">
        <f>IFERROR(VLOOKUP(A12,'BANCO DE DADOS'!$1:$1048576,2,FALSE),"0")</f>
        <v>1C PASSAR COBRE GOLA 24 CM - Passar galão cobre gola para acabamento tradicional</v>
      </c>
      <c r="C12" s="16">
        <f>IFERROR(VLOOKUP(A12,'BANCO DE DADOS'!$A$2:C4010,3,FALSE),"0")</f>
        <v>0.30499999999999999</v>
      </c>
      <c r="D12" s="8">
        <f>IFERROR(VLOOKUP(A12,'BANCO DE DADOS'!$A$2:$D$4000,4,FALSE),"0")</f>
        <v>0.30499999999999999</v>
      </c>
      <c r="E12" s="1" t="str">
        <f>IFERROR(VLOOKUP(A12,'BANCO DE DADOS'!$1:$1048576,5,FALSE),"0")</f>
        <v>1C PASSAR COBRE GOLA 24 CM - Passar galão cobre gola para acabamento tradicional</v>
      </c>
      <c r="F12" s="25">
        <f t="shared" si="0"/>
        <v>0.30499999999999999</v>
      </c>
    </row>
    <row r="13" spans="1:9" x14ac:dyDescent="0.25">
      <c r="A13" s="1" t="s">
        <v>102</v>
      </c>
      <c r="B13" s="1" t="str">
        <f>IFERROR(VLOOKUP(A13,'BANCO DE DADOS'!$1:$1048576,2,FALSE),"0")</f>
        <v>1L REBATER COBRE GOLA 24 CM - Rebater cobre gola para acabamento tradicional</v>
      </c>
      <c r="C13" s="16">
        <f>IFERROR(VLOOKUP(A13,'BANCO DE DADOS'!$A$2:C4011,3,FALSE),"0")</f>
        <v>0.44600000000000001</v>
      </c>
      <c r="D13" s="8">
        <f>IFERROR(VLOOKUP(A13,'BANCO DE DADOS'!$A$2:$D$4000,4,FALSE),"0")</f>
        <v>0.44600000000000001</v>
      </c>
      <c r="E13" s="1" t="str">
        <f>IFERROR(VLOOKUP(A13,'BANCO DE DADOS'!$1:$1048576,5,FALSE),"0")</f>
        <v>1L REBATER COBRE GOLA 24 CM - Rebater cobre gola para acabamento tradicional</v>
      </c>
      <c r="F13" s="25">
        <f t="shared" si="0"/>
        <v>0.44600000000000001</v>
      </c>
    </row>
    <row r="14" spans="1:9" x14ac:dyDescent="0.25">
      <c r="A14" s="1" t="s">
        <v>58</v>
      </c>
      <c r="B14" s="1" t="str">
        <f>IFERROR(VLOOKUP(A14,'BANCO DE DADOS'!$1:$1048576,2,FALSE),"0")</f>
        <v>BAINHA DO CORPO COM ADCIONAL COSTA- 123 CM</v>
      </c>
      <c r="C14" s="16">
        <f>IFERROR(VLOOKUP(A14,'BANCO DE DADOS'!$A$2:C4012,3,FALSE),"0")</f>
        <v>0.69979999999999998</v>
      </c>
      <c r="D14" s="8">
        <f>IFERROR(VLOOKUP(A14,'BANCO DE DADOS'!$A$2:$D$4000,4,FALSE),"0")</f>
        <v>0.69979999999999998</v>
      </c>
      <c r="E14" s="1" t="str">
        <f>IFERROR(VLOOKUP(A14,'BANCO DE DADOS'!$1:$1048576,5,FALSE),"0")</f>
        <v>BAINHA DO CORPO COM ADCIONAL COSTA- 123 CM</v>
      </c>
      <c r="F14" s="25">
        <f t="shared" si="0"/>
        <v>0.69979999999999998</v>
      </c>
    </row>
    <row r="15" spans="1:9" x14ac:dyDescent="0.25">
      <c r="A15" s="1" t="s">
        <v>500</v>
      </c>
      <c r="B15" s="1" t="str">
        <f>IFERROR(VLOOKUP(A15,'BANCO DE DADOS'!$1:$1048576,2,FALSE),"0")</f>
        <v>BATER TRAVET NA BARRA Código BT 107 - x1 Bartack verticalmente</v>
      </c>
      <c r="C15" s="16">
        <f>IFERROR(VLOOKUP(A15,'BANCO DE DADOS'!$A$2:C4013,3,FALSE),"0")</f>
        <v>0.15390000000000001</v>
      </c>
      <c r="D15" s="8">
        <f>IFERROR(VLOOKUP(A15,'BANCO DE DADOS'!$A$2:$D$4000,4,FALSE),"0")</f>
        <v>0.15390000000000001</v>
      </c>
      <c r="E15" s="1" t="str">
        <f>IFERROR(VLOOKUP(A15,'BANCO DE DADOS'!$1:$1048576,5,FALSE),"0")</f>
        <v>BATER TRAVET NA BARRA Código BT 107 - x1 Bartack verticalmente</v>
      </c>
      <c r="F15" s="25">
        <f t="shared" si="0"/>
        <v>0.15390000000000001</v>
      </c>
    </row>
    <row r="16" spans="1:9" x14ac:dyDescent="0.25">
      <c r="A16" s="1"/>
      <c r="B16" s="1" t="str">
        <f>IFERROR(VLOOKUP(A16,'BANCO DE DADOS'!$1:$1048576,2,FALSE),"0")</f>
        <v>0</v>
      </c>
      <c r="C16" s="16" t="str">
        <f>IFERROR(VLOOKUP(A16,'BANCO DE DADOS'!$A$2:C4014,3,FALSE),"0")</f>
        <v>0</v>
      </c>
      <c r="D16" s="8" t="str">
        <f>IFERROR(VLOOKUP(A16,'BANCO DE DADOS'!$A$2:$D$4000,4,FALSE),"0")</f>
        <v>0</v>
      </c>
      <c r="E16" s="1" t="str">
        <f>IFERROR(VLOOKUP(A16,'BANCO DE DADOS'!$1:$1048576,5,FALSE),"0")</f>
        <v>0</v>
      </c>
      <c r="F16" s="25" t="str">
        <f t="shared" si="0"/>
        <v>0</v>
      </c>
    </row>
    <row r="17" spans="1:6" x14ac:dyDescent="0.25">
      <c r="A17" s="1"/>
      <c r="B17" s="1" t="str">
        <f>IFERROR(VLOOKUP(A17,'BANCO DE DADOS'!$1:$1048576,2,FALSE),"0")</f>
        <v>0</v>
      </c>
      <c r="C17" s="16" t="str">
        <f>IFERROR(VLOOKUP(A17,'BANCO DE DADOS'!$A$2:C4015,3,FALSE),"0")</f>
        <v>0</v>
      </c>
      <c r="D17" s="8" t="str">
        <f>IFERROR(VLOOKUP(A17,'BANCO DE DADOS'!$A$2:$D$4000,4,FALSE),"0")</f>
        <v>0</v>
      </c>
      <c r="E17" s="1" t="str">
        <f>IFERROR(VLOOKUP(A17,'BANCO DE DADOS'!$1:$1048576,5,FALSE),"0")</f>
        <v>0</v>
      </c>
      <c r="F17" s="25" t="str">
        <f t="shared" si="0"/>
        <v>0</v>
      </c>
    </row>
    <row r="18" spans="1:6" x14ac:dyDescent="0.25">
      <c r="A18" s="1"/>
      <c r="B18" s="1"/>
      <c r="C18" s="16"/>
      <c r="D18" s="8"/>
      <c r="E18" s="1"/>
      <c r="F18" s="25"/>
    </row>
    <row r="19" spans="1:6" x14ac:dyDescent="0.25">
      <c r="A19" s="1"/>
      <c r="B19" s="1"/>
      <c r="C19" s="16"/>
      <c r="D19" s="8"/>
      <c r="E19" s="1"/>
      <c r="F19" s="25"/>
    </row>
    <row r="20" spans="1:6" x14ac:dyDescent="0.25">
      <c r="A20" s="1"/>
      <c r="B20" s="1"/>
      <c r="C20" s="16"/>
      <c r="D20" s="8"/>
      <c r="E20" s="1"/>
      <c r="F20" s="25"/>
    </row>
    <row r="21" spans="1:6" x14ac:dyDescent="0.25">
      <c r="A21" s="1"/>
      <c r="B21" s="1"/>
      <c r="C21" s="16"/>
      <c r="D21" s="8"/>
      <c r="E21" s="1"/>
      <c r="F21" s="25"/>
    </row>
    <row r="22" spans="1:6" x14ac:dyDescent="0.25">
      <c r="A22" s="1"/>
      <c r="B22" s="1"/>
      <c r="C22" s="26"/>
      <c r="D22" s="8"/>
      <c r="E22" s="1"/>
      <c r="F22" s="5"/>
    </row>
    <row r="23" spans="1:6" x14ac:dyDescent="0.25">
      <c r="A23" s="1"/>
      <c r="B23" s="1"/>
      <c r="C23" s="26">
        <f>SUM(C2:C22)</f>
        <v>5.7363</v>
      </c>
      <c r="D23" s="8">
        <f>SUM(D2:D22)</f>
        <v>5.7363</v>
      </c>
      <c r="E23" s="1"/>
      <c r="F23" s="5">
        <f>SUM(F2:F22)</f>
        <v>5.7363</v>
      </c>
    </row>
    <row r="24" spans="1:6" x14ac:dyDescent="0.25">
      <c r="D24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3A654BA4CD214389A5FA3644ED466C" ma:contentTypeVersion="13" ma:contentTypeDescription="Create a new document." ma:contentTypeScope="" ma:versionID="25eeffca1ead0dab0a698dd39b9be96e">
  <xsd:schema xmlns:xsd="http://www.w3.org/2001/XMLSchema" xmlns:xs="http://www.w3.org/2001/XMLSchema" xmlns:p="http://schemas.microsoft.com/office/2006/metadata/properties" xmlns:ns3="d8e4c0a9-6dbe-4371-b602-e30311fdf45e" xmlns:ns4="81f446d6-4554-4b45-b984-a96a9cb0a625" targetNamespace="http://schemas.microsoft.com/office/2006/metadata/properties" ma:root="true" ma:fieldsID="caa91bda6567f41b6b33b70268445c1f" ns3:_="" ns4:_="">
    <xsd:import namespace="d8e4c0a9-6dbe-4371-b602-e30311fdf45e"/>
    <xsd:import namespace="81f446d6-4554-4b45-b984-a96a9cb0a62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4c0a9-6dbe-4371-b602-e30311fdf4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446d6-4554-4b45-b984-a96a9cb0a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2960D1-F130-43E9-8814-DACC44E2AD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723C67-078B-4863-8746-BF74E3724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4c0a9-6dbe-4371-b602-e30311fdf45e"/>
    <ds:schemaRef ds:uri="81f446d6-4554-4b45-b984-a96a9cb0a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ACECEA-8AAD-4252-8D96-5DF19152F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BANCO DE DADOS</vt:lpstr>
      <vt:lpstr>S2206LHCZ102_Shorts</vt:lpstr>
      <vt:lpstr>S2206LHCZ202_Shorts</vt:lpstr>
      <vt:lpstr>S2206LHSP101W_Jersey SS</vt:lpstr>
      <vt:lpstr>S2225M668_Grafic.T SS</vt:lpstr>
      <vt:lpstr>S2206LHCZ103_MiniKit</vt:lpstr>
      <vt:lpstr>S2206LHSP101_Jersey SS</vt:lpstr>
      <vt:lpstr>S2206LHFA202_Shorts</vt:lpstr>
      <vt:lpstr>S2206CHFA012_Grafic.T SS</vt:lpstr>
      <vt:lpstr>S2206LHCZ101W_Jersey SS</vt:lpstr>
      <vt:lpstr>S2006LHCZ101_Jersey SS</vt:lpstr>
      <vt:lpstr>S22080603_Tank</vt:lpstr>
      <vt:lpstr>F2006LHSP003_Jersey SS</vt:lpstr>
      <vt:lpstr>S2006LHFA201Y_Jersey SS</vt:lpstr>
      <vt:lpstr>S2006LHCZ103_Jersey SS</vt:lpstr>
      <vt:lpstr>F2006LHCZ303_Jersey SS</vt:lpstr>
      <vt:lpstr>F2006LHCZ301_Jersey SS</vt:lpstr>
      <vt:lpstr>S2006LHFA201_Jersey SS</vt:lpstr>
      <vt:lpstr>F2006LHSP003W_Jersey SS</vt:lpstr>
      <vt:lpstr>S2106LHSP101_Jersey SS</vt:lpstr>
      <vt:lpstr>S2106LHSP102_Shorts</vt:lpstr>
      <vt:lpstr>S2106LHSP101W_Jersey SS</vt:lpstr>
      <vt:lpstr>S2106LHSP101Y_Jersey SS</vt:lpstr>
      <vt:lpstr>S2106LHCZ102_Shorts</vt:lpstr>
      <vt:lpstr>S2106LHCZ101W_Jersey SS</vt:lpstr>
      <vt:lpstr>S2106LHCZ101_Jersey SS</vt:lpstr>
      <vt:lpstr>S2106LHSP105_Shorts</vt:lpstr>
      <vt:lpstr>S2106LHCZ202_Shorts</vt:lpstr>
      <vt:lpstr>S2106LHCZ105_Shorts</vt:lpstr>
      <vt:lpstr>S2106LHCZ103_Shorts</vt:lpstr>
      <vt:lpstr>F203CSIW209_Grafic.T SS</vt:lpstr>
      <vt:lpstr>F2025M800_Grafic.T SS</vt:lpstr>
      <vt:lpstr>F20AWGFX606_Grafic.T SS</vt:lpstr>
      <vt:lpstr>F2050MTR300G_Grafic.T SS</vt:lpstr>
      <vt:lpstr>F203CSPM209_Grafic.T SS</vt:lpstr>
      <vt:lpstr>F203CSPW225_Grafic.T SS</vt:lpstr>
      <vt:lpstr>S2025W902_Grafic.T SS</vt:lpstr>
      <vt:lpstr>F20AMGFX200_Grafic.T SS</vt:lpstr>
      <vt:lpstr>F20AGFXW105.Grafic.T SS</vt:lpstr>
      <vt:lpstr>S2050MTR323_TShirt SS</vt:lpstr>
      <vt:lpstr>F193CSPM165_Polo SS</vt:lpstr>
      <vt:lpstr>F20RUNMGFX105_Grafic.T SS</vt:lpstr>
      <vt:lpstr>F19AXGM930_Grafic.T SS</vt:lpstr>
      <vt:lpstr>F19AXGM929_Grafic.T SS</vt:lpstr>
      <vt:lpstr>F20AWGFX600_Grafic.T SS</vt:lpstr>
      <vt:lpstr>F20TMGFX161_Grafic.T SS_raglan</vt:lpstr>
      <vt:lpstr>S2154MBIC906A_Grafic.T</vt:lpstr>
      <vt:lpstr>S211CSIW507_Grafic.T SS</vt:lpstr>
      <vt:lpstr>S211CSIW143_Grafic.T SS</vt:lpstr>
      <vt:lpstr>S2125W980_TShirt SS</vt:lpstr>
      <vt:lpstr>S211CSIM136SJ_Grafic.T SS</vt:lpstr>
      <vt:lpstr>S211CSIW100_Dress</vt:lpstr>
      <vt:lpstr>S21BMGFX110_Grafic.T SS</vt:lpstr>
      <vt:lpstr>S2125M145_Grafic.T SS</vt:lpstr>
      <vt:lpstr>S221CSIW155_Grafic.T 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Goncalves</dc:creator>
  <cp:keywords/>
  <dc:description/>
  <cp:lastModifiedBy>Marchi, Romulo [External]</cp:lastModifiedBy>
  <cp:revision/>
  <dcterms:created xsi:type="dcterms:W3CDTF">2015-06-05T18:19:34Z</dcterms:created>
  <dcterms:modified xsi:type="dcterms:W3CDTF">2022-05-13T13:19:46Z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0x010100793A654BA4CD214389A5FA3644ED466C</vt:lpwstr>
  </property>
</Properties>
</file>