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vinic\Documents\Doutorado UFSC\Artigos\TCAS 2022\tables\"/>
    </mc:Choice>
  </mc:AlternateContent>
  <xr:revisionPtr revIDLastSave="0" documentId="13_ncr:1_{244604BF-BD36-42F7-B12A-F1736B74A06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P_delay" sheetId="1" r:id="rId1"/>
    <sheet name="HP_delay" sheetId="9" r:id="rId2"/>
    <sheet name="LP_power" sheetId="4" r:id="rId3"/>
    <sheet name="HP_power" sheetId="10" r:id="rId4"/>
    <sheet name="Nominal" sheetId="15" r:id="rId5"/>
    <sheet name="NT" sheetId="11" r:id="rId6"/>
    <sheet name="Transis30" sheetId="17" r:id="rId7"/>
    <sheet name="Transis100" sheetId="1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2" i="16" l="1"/>
  <c r="G22" i="16" l="1"/>
  <c r="G12" i="16"/>
  <c r="G2" i="16"/>
  <c r="P10" i="16"/>
  <c r="R9" i="16"/>
  <c r="R8" i="16"/>
  <c r="R7" i="16"/>
  <c r="R6" i="16"/>
  <c r="R5" i="16"/>
  <c r="R4" i="16"/>
  <c r="R3" i="16"/>
  <c r="R2" i="16"/>
  <c r="R10" i="16" s="1"/>
  <c r="L35" i="16"/>
  <c r="L25" i="16"/>
  <c r="L13" i="16"/>
  <c r="L7" i="16"/>
  <c r="P10" i="17"/>
  <c r="R9" i="17"/>
  <c r="R8" i="17"/>
  <c r="R7" i="17"/>
  <c r="R6" i="17"/>
  <c r="R5" i="17"/>
  <c r="R4" i="17"/>
  <c r="R3" i="17"/>
  <c r="R10" i="17" s="1"/>
  <c r="G32" i="17" s="1"/>
  <c r="R2" i="17"/>
  <c r="G7" i="15"/>
  <c r="F7" i="15"/>
  <c r="G6" i="15"/>
  <c r="F6" i="15"/>
  <c r="G5" i="15"/>
  <c r="F5" i="15"/>
  <c r="G4" i="15"/>
  <c r="F4" i="15"/>
  <c r="G3" i="15"/>
  <c r="F3" i="15"/>
  <c r="F10" i="11"/>
  <c r="F11" i="11"/>
  <c r="F12" i="11"/>
  <c r="F13" i="11"/>
  <c r="F9" i="11"/>
  <c r="C10" i="11"/>
  <c r="G10" i="11" s="1"/>
  <c r="C11" i="11"/>
  <c r="G11" i="11" s="1"/>
  <c r="C12" i="11"/>
  <c r="G12" i="11" s="1"/>
  <c r="C13" i="11"/>
  <c r="G13" i="11" s="1"/>
  <c r="C9" i="11"/>
  <c r="G9" i="11" s="1"/>
  <c r="L14" i="16" l="1"/>
  <c r="L15" i="16"/>
  <c r="L17" i="16"/>
  <c r="L26" i="16"/>
  <c r="L27" i="16"/>
  <c r="L34" i="17"/>
  <c r="L35" i="17"/>
  <c r="L36" i="17"/>
  <c r="L37" i="17"/>
  <c r="L33" i="17"/>
  <c r="L36" i="16"/>
  <c r="L37" i="16"/>
  <c r="L33" i="16"/>
  <c r="L34" i="16"/>
  <c r="L4" i="16"/>
  <c r="L16" i="16"/>
  <c r="L5" i="16"/>
  <c r="L3" i="16"/>
  <c r="L6" i="16"/>
  <c r="L23" i="16"/>
  <c r="L24" i="16"/>
  <c r="G2" i="17"/>
  <c r="G22" i="17"/>
  <c r="G12" i="17"/>
  <c r="L15" i="17" l="1"/>
  <c r="L17" i="17"/>
  <c r="L14" i="17"/>
  <c r="L13" i="17"/>
  <c r="L16" i="17"/>
  <c r="L26" i="17"/>
  <c r="L27" i="17"/>
  <c r="L23" i="17"/>
  <c r="L24" i="17"/>
  <c r="L25" i="17"/>
  <c r="L3" i="17"/>
  <c r="L7" i="17"/>
  <c r="L4" i="17"/>
  <c r="L5" i="17"/>
  <c r="L6" i="17"/>
</calcChain>
</file>

<file path=xl/sharedStrings.xml><?xml version="1.0" encoding="utf-8"?>
<sst xmlns="http://schemas.openxmlformats.org/spreadsheetml/2006/main" count="480" uniqueCount="44">
  <si>
    <t>EXACT ADDER NT</t>
  </si>
  <si>
    <t>EXACT ADDER NOMINAL</t>
  </si>
  <si>
    <t>ARRAY</t>
  </si>
  <si>
    <t>BOOTH</t>
  </si>
  <si>
    <t>B-WOOLEY</t>
  </si>
  <si>
    <t>VEDIC CLA</t>
  </si>
  <si>
    <t>VEDIC RCA</t>
  </si>
  <si>
    <t>30% AXA2</t>
  </si>
  <si>
    <t>100% AXA2</t>
  </si>
  <si>
    <t>30% AXA2 NT</t>
  </si>
  <si>
    <t>30% COPY</t>
  </si>
  <si>
    <t>100% COPY</t>
  </si>
  <si>
    <t>30% COPY NT</t>
  </si>
  <si>
    <t>Delay (ns)</t>
  </si>
  <si>
    <t>LP</t>
  </si>
  <si>
    <t>HP</t>
  </si>
  <si>
    <t>Power (uW)</t>
  </si>
  <si>
    <t>PDP (fJ)</t>
  </si>
  <si>
    <t>Multipliers</t>
  </si>
  <si>
    <t>BAUGH-WOOLEY</t>
  </si>
  <si>
    <t>EXACT</t>
  </si>
  <si>
    <t>numero de transistores</t>
  </si>
  <si>
    <t>FA</t>
  </si>
  <si>
    <t>NAND</t>
  </si>
  <si>
    <t>AND</t>
  </si>
  <si>
    <t>XOR</t>
  </si>
  <si>
    <t>HA</t>
  </si>
  <si>
    <t>CARRY</t>
  </si>
  <si>
    <t>OR</t>
  </si>
  <si>
    <t>AXA2</t>
  </si>
  <si>
    <t>TOTAL</t>
  </si>
  <si>
    <t>LOGICA DO CLA</t>
  </si>
  <si>
    <t>TRAN</t>
  </si>
  <si>
    <t>AND3</t>
  </si>
  <si>
    <t>OR3</t>
  </si>
  <si>
    <t>AND4</t>
  </si>
  <si>
    <t>OR4</t>
  </si>
  <si>
    <t>AND5</t>
  </si>
  <si>
    <t>OR5</t>
  </si>
  <si>
    <t>COPY</t>
  </si>
  <si>
    <t>30% AMA4</t>
  </si>
  <si>
    <t>100% AMA4</t>
  </si>
  <si>
    <t>30% AMA4 NT</t>
  </si>
  <si>
    <t>AMA4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</si>
</sst>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0" xfId="0" applyNumberFormat="1" applyBorder="1"/>
    <xf numFmtId="0" fontId="0" fillId="0" borderId="0" xfId="0" applyNumberFormat="1" applyBorder="1"/>
    <xf numFmtId="0" fontId="0" fillId="0" borderId="2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2" xfId="0" applyBorder="1"/>
    <xf numFmtId="2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"/>
  <sheetViews>
    <sheetView tabSelected="1" workbookViewId="0">
      <selection activeCell="K28" sqref="K28"/>
    </sheetView>
  </sheetViews>
  <sheetFormatPr defaultRowHeight="15" x14ac:dyDescent="0.25"/>
  <cols>
    <col min="1" max="1" width="11.7109375" customWidth="1"/>
    <col min="2" max="2" width="11" bestFit="1" customWidth="1"/>
    <col min="4" max="4" width="11.7109375" customWidth="1"/>
    <col min="7" max="7" width="12.28515625" customWidth="1"/>
    <col min="10" max="11" width="12" bestFit="1" customWidth="1"/>
    <col min="12" max="12" width="11" bestFit="1" customWidth="1"/>
  </cols>
  <sheetData>
    <row r="1" spans="1:15" x14ac:dyDescent="0.25">
      <c r="A1" t="s">
        <v>1</v>
      </c>
      <c r="D1" t="s">
        <v>0</v>
      </c>
    </row>
    <row r="2" spans="1:15" x14ac:dyDescent="0.25">
      <c r="A2" t="s">
        <v>2</v>
      </c>
      <c r="B2">
        <v>1.4666299999999999E-9</v>
      </c>
      <c r="D2" t="s">
        <v>2</v>
      </c>
      <c r="E2">
        <v>7.8115599999999994E-9</v>
      </c>
      <c r="L2" s="1"/>
    </row>
    <row r="3" spans="1:15" x14ac:dyDescent="0.25">
      <c r="A3" t="s">
        <v>3</v>
      </c>
      <c r="B3">
        <v>1.77922E-9</v>
      </c>
      <c r="D3" t="s">
        <v>3</v>
      </c>
      <c r="E3">
        <v>7.7681400000000004E-9</v>
      </c>
      <c r="L3" s="1"/>
    </row>
    <row r="4" spans="1:15" x14ac:dyDescent="0.25">
      <c r="A4" t="s">
        <v>4</v>
      </c>
      <c r="B4">
        <v>1.7987399999999999E-9</v>
      </c>
      <c r="D4" t="s">
        <v>4</v>
      </c>
      <c r="E4">
        <v>7.7954399999999993E-9</v>
      </c>
      <c r="L4" s="1"/>
    </row>
    <row r="5" spans="1:15" x14ac:dyDescent="0.25">
      <c r="A5" t="s">
        <v>5</v>
      </c>
      <c r="B5">
        <v>1.9132E-9</v>
      </c>
      <c r="D5" t="s">
        <v>5</v>
      </c>
      <c r="E5">
        <v>7.7893300000000004E-9</v>
      </c>
      <c r="L5" s="1"/>
    </row>
    <row r="6" spans="1:15" x14ac:dyDescent="0.25">
      <c r="A6" t="s">
        <v>6</v>
      </c>
      <c r="B6">
        <v>1.36079E-9</v>
      </c>
      <c r="D6" t="s">
        <v>6</v>
      </c>
      <c r="E6">
        <v>7.8042999999999996E-9</v>
      </c>
      <c r="L6" s="1"/>
    </row>
    <row r="7" spans="1:15" x14ac:dyDescent="0.25">
      <c r="L7" s="1"/>
      <c r="O7" s="1"/>
    </row>
    <row r="9" spans="1:15" x14ac:dyDescent="0.25">
      <c r="A9" t="s">
        <v>40</v>
      </c>
      <c r="D9" t="s">
        <v>41</v>
      </c>
      <c r="E9" s="4"/>
      <c r="G9" t="s">
        <v>42</v>
      </c>
    </row>
    <row r="10" spans="1:15" x14ac:dyDescent="0.25">
      <c r="A10" t="s">
        <v>2</v>
      </c>
      <c r="B10">
        <v>1.2212700000000001E-9</v>
      </c>
      <c r="D10" t="s">
        <v>2</v>
      </c>
      <c r="E10">
        <v>4.48825E-10</v>
      </c>
      <c r="G10" t="s">
        <v>2</v>
      </c>
      <c r="H10">
        <v>7.7949300000000005E-9</v>
      </c>
    </row>
    <row r="11" spans="1:15" x14ac:dyDescent="0.25">
      <c r="A11" t="s">
        <v>3</v>
      </c>
      <c r="B11">
        <v>1.5253000000000001E-9</v>
      </c>
      <c r="D11" t="s">
        <v>3</v>
      </c>
      <c r="E11">
        <v>4.6857199999999998E-10</v>
      </c>
      <c r="G11" t="s">
        <v>3</v>
      </c>
      <c r="H11">
        <v>7.7681400000000004E-9</v>
      </c>
    </row>
    <row r="12" spans="1:15" x14ac:dyDescent="0.25">
      <c r="A12" t="s">
        <v>4</v>
      </c>
      <c r="B12">
        <v>1.70794E-9</v>
      </c>
      <c r="D12" t="s">
        <v>4</v>
      </c>
      <c r="E12">
        <v>4.7172E-10</v>
      </c>
      <c r="G12" t="s">
        <v>4</v>
      </c>
      <c r="H12">
        <v>7.8479900000000003E-9</v>
      </c>
    </row>
    <row r="13" spans="1:15" x14ac:dyDescent="0.25">
      <c r="A13" t="s">
        <v>5</v>
      </c>
      <c r="B13">
        <v>1.9132E-9</v>
      </c>
      <c r="D13" t="s">
        <v>5</v>
      </c>
      <c r="E13">
        <v>8.8327999999999997E-10</v>
      </c>
      <c r="G13" t="s">
        <v>5</v>
      </c>
      <c r="H13">
        <v>7.7741300000000007E-9</v>
      </c>
    </row>
    <row r="14" spans="1:15" x14ac:dyDescent="0.25">
      <c r="A14" t="s">
        <v>6</v>
      </c>
      <c r="B14">
        <v>1.29922E-9</v>
      </c>
      <c r="D14" t="s">
        <v>6</v>
      </c>
      <c r="E14">
        <v>4.8778299999999997E-10</v>
      </c>
      <c r="G14" t="s">
        <v>6</v>
      </c>
      <c r="H14">
        <v>7.8042999999999996E-9</v>
      </c>
    </row>
    <row r="17" spans="1:8" x14ac:dyDescent="0.25">
      <c r="A17" t="s">
        <v>7</v>
      </c>
      <c r="D17" t="s">
        <v>8</v>
      </c>
      <c r="E17" s="4"/>
      <c r="G17" t="s">
        <v>9</v>
      </c>
    </row>
    <row r="18" spans="1:8" x14ac:dyDescent="0.25">
      <c r="A18" t="s">
        <v>2</v>
      </c>
      <c r="B18">
        <v>1.92236E-9</v>
      </c>
      <c r="D18" t="s">
        <v>2</v>
      </c>
      <c r="E18">
        <v>1.94201E-9</v>
      </c>
      <c r="G18" t="s">
        <v>2</v>
      </c>
      <c r="H18">
        <v>7.7805500000000008E-9</v>
      </c>
    </row>
    <row r="19" spans="1:8" x14ac:dyDescent="0.25">
      <c r="A19" t="s">
        <v>3</v>
      </c>
      <c r="B19">
        <v>1.7827500000000001E-9</v>
      </c>
      <c r="D19" t="s">
        <v>3</v>
      </c>
      <c r="E19">
        <v>1.84944E-9</v>
      </c>
      <c r="G19" t="s">
        <v>3</v>
      </c>
      <c r="H19">
        <v>7.7680699999999996E-9</v>
      </c>
    </row>
    <row r="20" spans="1:8" x14ac:dyDescent="0.25">
      <c r="A20" t="s">
        <v>4</v>
      </c>
      <c r="B20">
        <v>1.9591399999999999E-9</v>
      </c>
      <c r="D20" t="s">
        <v>4</v>
      </c>
      <c r="E20">
        <v>1.7921500000000001E-9</v>
      </c>
      <c r="G20" t="s">
        <v>4</v>
      </c>
      <c r="H20">
        <v>7.8090699999999998E-9</v>
      </c>
    </row>
    <row r="21" spans="1:8" x14ac:dyDescent="0.25">
      <c r="A21" t="s">
        <v>5</v>
      </c>
      <c r="B21">
        <v>1.9232000000000001E-9</v>
      </c>
      <c r="D21" t="s">
        <v>5</v>
      </c>
      <c r="E21">
        <v>1.8725699999999999E-9</v>
      </c>
      <c r="G21" t="s">
        <v>5</v>
      </c>
      <c r="H21">
        <v>7.7674800000000001E-9</v>
      </c>
    </row>
    <row r="22" spans="1:8" x14ac:dyDescent="0.25">
      <c r="A22" t="s">
        <v>6</v>
      </c>
      <c r="B22">
        <v>1.94126E-9</v>
      </c>
      <c r="D22" t="s">
        <v>6</v>
      </c>
      <c r="E22">
        <v>1.9045299999999998E-9</v>
      </c>
      <c r="G22" t="s">
        <v>6</v>
      </c>
      <c r="H22">
        <v>7.8043099999999995E-9</v>
      </c>
    </row>
    <row r="25" spans="1:8" x14ac:dyDescent="0.25">
      <c r="A25" t="s">
        <v>10</v>
      </c>
      <c r="D25" t="s">
        <v>11</v>
      </c>
      <c r="E25" s="4"/>
      <c r="G25" t="s">
        <v>12</v>
      </c>
    </row>
    <row r="26" spans="1:8" x14ac:dyDescent="0.25">
      <c r="A26" t="s">
        <v>2</v>
      </c>
      <c r="B26">
        <v>1.18629E-9</v>
      </c>
      <c r="D26" t="s">
        <v>2</v>
      </c>
      <c r="E26">
        <v>1.8067900000000001E-10</v>
      </c>
      <c r="G26" t="s">
        <v>2</v>
      </c>
      <c r="H26">
        <v>7.7937999999999993E-9</v>
      </c>
    </row>
    <row r="27" spans="1:8" x14ac:dyDescent="0.25">
      <c r="A27" t="s">
        <v>3</v>
      </c>
      <c r="B27">
        <v>1.52531E-9</v>
      </c>
      <c r="D27" t="s">
        <v>3</v>
      </c>
      <c r="E27">
        <v>3.9168099999999999E-10</v>
      </c>
      <c r="G27" t="s">
        <v>3</v>
      </c>
      <c r="H27">
        <v>7.7681400000000004E-9</v>
      </c>
    </row>
    <row r="28" spans="1:8" x14ac:dyDescent="0.25">
      <c r="A28" t="s">
        <v>4</v>
      </c>
      <c r="B28">
        <v>1.6901100000000001E-9</v>
      </c>
      <c r="D28" t="s">
        <v>4</v>
      </c>
      <c r="E28">
        <v>2.4648100000000002E-10</v>
      </c>
      <c r="G28" t="s">
        <v>4</v>
      </c>
      <c r="H28">
        <v>7.7789100000000008E-9</v>
      </c>
    </row>
    <row r="29" spans="1:8" x14ac:dyDescent="0.25">
      <c r="A29" t="s">
        <v>5</v>
      </c>
      <c r="B29">
        <v>1.9132E-9</v>
      </c>
      <c r="D29" t="s">
        <v>5</v>
      </c>
      <c r="E29">
        <v>3.27421E-10</v>
      </c>
      <c r="G29" t="s">
        <v>5</v>
      </c>
      <c r="H29">
        <v>7.8084900000000002E-9</v>
      </c>
    </row>
    <row r="30" spans="1:8" x14ac:dyDescent="0.25">
      <c r="A30" t="s">
        <v>6</v>
      </c>
      <c r="B30">
        <v>1.2992E-9</v>
      </c>
      <c r="D30" t="s">
        <v>6</v>
      </c>
      <c r="E30">
        <v>4.9279100000000002E-10</v>
      </c>
      <c r="G30" t="s">
        <v>6</v>
      </c>
      <c r="H30">
        <v>7.8042999999999996E-9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012C3-CBB7-4653-8F81-C54686B486E3}">
  <dimension ref="A1:N30"/>
  <sheetViews>
    <sheetView topLeftCell="A10" workbookViewId="0">
      <selection activeCell="L23" sqref="L23"/>
    </sheetView>
  </sheetViews>
  <sheetFormatPr defaultRowHeight="15" x14ac:dyDescent="0.25"/>
  <cols>
    <col min="1" max="1" width="12" customWidth="1"/>
    <col min="2" max="2" width="9.5703125" customWidth="1"/>
    <col min="4" max="4" width="15" bestFit="1" customWidth="1"/>
    <col min="5" max="5" width="9.85546875" customWidth="1"/>
    <col min="7" max="7" width="13.28515625" bestFit="1" customWidth="1"/>
    <col min="8" max="8" width="9.140625" customWidth="1"/>
  </cols>
  <sheetData>
    <row r="1" spans="1:14" x14ac:dyDescent="0.25">
      <c r="A1" t="s">
        <v>1</v>
      </c>
      <c r="D1" t="s">
        <v>0</v>
      </c>
    </row>
    <row r="2" spans="1:14" x14ac:dyDescent="0.25">
      <c r="A2" t="s">
        <v>2</v>
      </c>
      <c r="B2" s="3">
        <v>324.54300000000001</v>
      </c>
      <c r="D2" t="s">
        <v>2</v>
      </c>
      <c r="E2">
        <v>2909.38</v>
      </c>
    </row>
    <row r="3" spans="1:14" x14ac:dyDescent="0.25">
      <c r="A3" t="s">
        <v>3</v>
      </c>
      <c r="B3" s="3">
        <v>388.00399999999996</v>
      </c>
      <c r="D3" t="s">
        <v>3</v>
      </c>
      <c r="E3">
        <v>3688.9500000000003</v>
      </c>
    </row>
    <row r="4" spans="1:14" x14ac:dyDescent="0.25">
      <c r="A4" t="s">
        <v>4</v>
      </c>
      <c r="B4" s="3">
        <v>375.572</v>
      </c>
      <c r="D4" t="s">
        <v>4</v>
      </c>
      <c r="E4">
        <v>3895.84</v>
      </c>
    </row>
    <row r="5" spans="1:14" x14ac:dyDescent="0.25">
      <c r="A5" t="s">
        <v>5</v>
      </c>
      <c r="B5" s="3">
        <v>322.64400000000001</v>
      </c>
      <c r="D5" t="s">
        <v>5</v>
      </c>
      <c r="E5">
        <v>3932.8700000000003</v>
      </c>
    </row>
    <row r="6" spans="1:14" x14ac:dyDescent="0.25">
      <c r="A6" t="s">
        <v>6</v>
      </c>
      <c r="B6" s="3">
        <v>277.59800000000001</v>
      </c>
      <c r="D6" t="s">
        <v>6</v>
      </c>
      <c r="E6">
        <v>3109.21</v>
      </c>
    </row>
    <row r="7" spans="1:14" x14ac:dyDescent="0.25">
      <c r="M7" s="1"/>
      <c r="N7" s="1"/>
    </row>
    <row r="9" spans="1:14" x14ac:dyDescent="0.25">
      <c r="A9" t="s">
        <v>40</v>
      </c>
      <c r="D9" t="s">
        <v>41</v>
      </c>
      <c r="E9" s="4"/>
      <c r="G9" t="s">
        <v>42</v>
      </c>
    </row>
    <row r="10" spans="1:14" x14ac:dyDescent="0.25">
      <c r="A10" t="s">
        <v>2</v>
      </c>
      <c r="B10" s="3">
        <v>115.155</v>
      </c>
      <c r="D10" t="s">
        <v>2</v>
      </c>
      <c r="E10">
        <v>324.48200000000003</v>
      </c>
      <c r="G10" t="s">
        <v>2</v>
      </c>
      <c r="H10">
        <v>2760.58</v>
      </c>
    </row>
    <row r="11" spans="1:14" x14ac:dyDescent="0.25">
      <c r="A11" t="s">
        <v>3</v>
      </c>
      <c r="B11" s="3">
        <v>86.646199999999993</v>
      </c>
      <c r="D11" t="s">
        <v>3</v>
      </c>
      <c r="E11">
        <v>376.46299999999997</v>
      </c>
      <c r="G11" t="s">
        <v>3</v>
      </c>
      <c r="H11">
        <v>3487.57</v>
      </c>
    </row>
    <row r="12" spans="1:14" x14ac:dyDescent="0.25">
      <c r="A12" t="s">
        <v>4</v>
      </c>
      <c r="B12">
        <v>0</v>
      </c>
      <c r="D12" t="s">
        <v>4</v>
      </c>
      <c r="E12">
        <v>366.33600000000001</v>
      </c>
      <c r="G12" t="s">
        <v>4</v>
      </c>
      <c r="H12">
        <v>3713.58</v>
      </c>
    </row>
    <row r="13" spans="1:14" x14ac:dyDescent="0.25">
      <c r="A13" t="s">
        <v>5</v>
      </c>
      <c r="B13" s="3">
        <v>153.06800000000001</v>
      </c>
      <c r="D13" t="s">
        <v>5</v>
      </c>
      <c r="E13">
        <v>305.98099999999999</v>
      </c>
      <c r="G13" t="s">
        <v>5</v>
      </c>
      <c r="H13">
        <v>3932.8599999999997</v>
      </c>
    </row>
    <row r="14" spans="1:14" x14ac:dyDescent="0.25">
      <c r="A14" t="s">
        <v>6</v>
      </c>
      <c r="B14" s="3">
        <v>95.68480000000001</v>
      </c>
      <c r="D14" t="s">
        <v>6</v>
      </c>
      <c r="E14">
        <v>266.86200000000002</v>
      </c>
      <c r="G14" t="s">
        <v>6</v>
      </c>
      <c r="H14">
        <v>2885.24</v>
      </c>
    </row>
    <row r="17" spans="1:8" x14ac:dyDescent="0.25">
      <c r="A17" t="s">
        <v>7</v>
      </c>
      <c r="D17" t="s">
        <v>8</v>
      </c>
      <c r="E17" s="4"/>
      <c r="G17" t="s">
        <v>9</v>
      </c>
    </row>
    <row r="18" spans="1:8" x14ac:dyDescent="0.25">
      <c r="A18" t="s">
        <v>2</v>
      </c>
      <c r="B18" s="3">
        <v>1976.42</v>
      </c>
      <c r="D18" t="s">
        <v>2</v>
      </c>
      <c r="E18">
        <v>1983.22</v>
      </c>
      <c r="G18" t="s">
        <v>2</v>
      </c>
      <c r="H18">
        <v>3913.27</v>
      </c>
    </row>
    <row r="19" spans="1:8" x14ac:dyDescent="0.25">
      <c r="A19" t="s">
        <v>3</v>
      </c>
      <c r="B19" s="3">
        <v>675.67500000000007</v>
      </c>
      <c r="D19" t="s">
        <v>3</v>
      </c>
      <c r="E19">
        <v>1493.58</v>
      </c>
      <c r="G19" t="s">
        <v>3</v>
      </c>
      <c r="H19">
        <v>3904.54</v>
      </c>
    </row>
    <row r="20" spans="1:8" x14ac:dyDescent="0.25">
      <c r="A20" t="s">
        <v>4</v>
      </c>
      <c r="B20" s="3">
        <v>1978.72</v>
      </c>
      <c r="D20" t="s">
        <v>4</v>
      </c>
      <c r="E20">
        <v>1526.3899999999999</v>
      </c>
      <c r="G20" t="s">
        <v>4</v>
      </c>
      <c r="H20">
        <v>3927.9400000000005</v>
      </c>
    </row>
    <row r="21" spans="1:8" x14ac:dyDescent="0.25">
      <c r="A21" t="s">
        <v>5</v>
      </c>
      <c r="B21" s="3">
        <v>1922.7099999999998</v>
      </c>
      <c r="D21" t="s">
        <v>5</v>
      </c>
      <c r="E21">
        <v>1955.48</v>
      </c>
      <c r="G21" t="s">
        <v>5</v>
      </c>
      <c r="H21">
        <v>3931.74</v>
      </c>
    </row>
    <row r="22" spans="1:8" x14ac:dyDescent="0.25">
      <c r="A22" t="s">
        <v>6</v>
      </c>
      <c r="B22" s="3">
        <v>1968.09</v>
      </c>
      <c r="D22" t="s">
        <v>6</v>
      </c>
      <c r="E22">
        <v>1936.98</v>
      </c>
      <c r="G22" t="s">
        <v>6</v>
      </c>
      <c r="H22">
        <v>3934.4</v>
      </c>
    </row>
    <row r="25" spans="1:8" x14ac:dyDescent="0.25">
      <c r="A25" t="s">
        <v>10</v>
      </c>
      <c r="D25" t="s">
        <v>11</v>
      </c>
      <c r="E25" s="4"/>
      <c r="G25" t="s">
        <v>12</v>
      </c>
    </row>
    <row r="26" spans="1:8" x14ac:dyDescent="0.25">
      <c r="A26" t="s">
        <v>2</v>
      </c>
      <c r="B26">
        <v>306.8</v>
      </c>
      <c r="D26" t="s">
        <v>2</v>
      </c>
      <c r="E26">
        <v>40.119999999999997</v>
      </c>
      <c r="G26" t="s">
        <v>2</v>
      </c>
      <c r="H26">
        <v>1936.2</v>
      </c>
    </row>
    <row r="27" spans="1:8" x14ac:dyDescent="0.25">
      <c r="A27" t="s">
        <v>3</v>
      </c>
      <c r="B27">
        <v>376.5</v>
      </c>
      <c r="D27" t="s">
        <v>3</v>
      </c>
      <c r="E27">
        <v>80.599999999999994</v>
      </c>
      <c r="G27" t="s">
        <v>3</v>
      </c>
      <c r="H27">
        <v>1920.1</v>
      </c>
    </row>
    <row r="28" spans="1:8" x14ac:dyDescent="0.25">
      <c r="A28" t="s">
        <v>4</v>
      </c>
      <c r="B28">
        <v>370.4</v>
      </c>
      <c r="D28" t="s">
        <v>4</v>
      </c>
      <c r="E28">
        <v>53.3</v>
      </c>
      <c r="G28" t="s">
        <v>4</v>
      </c>
      <c r="H28">
        <v>1932.3</v>
      </c>
    </row>
    <row r="29" spans="1:8" x14ac:dyDescent="0.25">
      <c r="A29" t="s">
        <v>5</v>
      </c>
      <c r="B29">
        <v>322.89999999999998</v>
      </c>
      <c r="D29" t="s">
        <v>5</v>
      </c>
      <c r="E29">
        <v>64.260000000000005</v>
      </c>
      <c r="G29" t="s">
        <v>5</v>
      </c>
      <c r="H29">
        <v>1937.3</v>
      </c>
    </row>
    <row r="30" spans="1:8" x14ac:dyDescent="0.25">
      <c r="A30" t="s">
        <v>6</v>
      </c>
      <c r="B30">
        <v>266.8</v>
      </c>
      <c r="D30" t="s">
        <v>6</v>
      </c>
      <c r="E30">
        <v>87.13</v>
      </c>
      <c r="G30" t="s">
        <v>6</v>
      </c>
      <c r="H30">
        <v>1936.4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49511-D350-47E2-88A5-36E721DE8B61}">
  <dimension ref="A1:N30"/>
  <sheetViews>
    <sheetView workbookViewId="0">
      <selection activeCell="I9" sqref="I9"/>
    </sheetView>
  </sheetViews>
  <sheetFormatPr defaultRowHeight="15" x14ac:dyDescent="0.25"/>
  <cols>
    <col min="1" max="1" width="10.85546875" customWidth="1"/>
    <col min="2" max="2" width="9.5703125" bestFit="1" customWidth="1"/>
    <col min="4" max="4" width="11.7109375" customWidth="1"/>
    <col min="7" max="7" width="11.7109375" customWidth="1"/>
    <col min="13" max="13" width="12" bestFit="1" customWidth="1"/>
  </cols>
  <sheetData>
    <row r="1" spans="1:14" x14ac:dyDescent="0.25">
      <c r="A1" t="s">
        <v>1</v>
      </c>
      <c r="B1" s="2"/>
      <c r="D1" t="s">
        <v>0</v>
      </c>
      <c r="E1" s="2"/>
      <c r="H1" s="2"/>
    </row>
    <row r="2" spans="1:14" x14ac:dyDescent="0.25">
      <c r="A2" t="s">
        <v>2</v>
      </c>
      <c r="B2" s="2">
        <v>4.4060625000000003E-8</v>
      </c>
      <c r="D2" t="s">
        <v>2</v>
      </c>
      <c r="E2" s="2">
        <v>2.2282512E-9</v>
      </c>
      <c r="H2" s="2"/>
    </row>
    <row r="3" spans="1:14" x14ac:dyDescent="0.25">
      <c r="A3" t="s">
        <v>3</v>
      </c>
      <c r="B3" s="2">
        <v>6.454529999999999E-8</v>
      </c>
      <c r="D3" t="s">
        <v>3</v>
      </c>
      <c r="E3" s="2">
        <v>3.4826132E-9</v>
      </c>
      <c r="H3" s="2"/>
      <c r="I3" s="2"/>
      <c r="L3" s="1"/>
      <c r="N3" s="1"/>
    </row>
    <row r="4" spans="1:14" x14ac:dyDescent="0.25">
      <c r="A4" t="s">
        <v>4</v>
      </c>
      <c r="B4" s="2">
        <v>6.211125E-8</v>
      </c>
      <c r="D4" t="s">
        <v>4</v>
      </c>
      <c r="E4" s="2">
        <v>3.0793732000000001E-9</v>
      </c>
      <c r="H4" s="2"/>
      <c r="L4" s="1"/>
    </row>
    <row r="5" spans="1:14" x14ac:dyDescent="0.25">
      <c r="A5" t="s">
        <v>5</v>
      </c>
      <c r="B5" s="2">
        <v>1.7974057499999999E-7</v>
      </c>
      <c r="D5" t="s">
        <v>5</v>
      </c>
      <c r="E5" s="2">
        <v>1.5144552E-8</v>
      </c>
      <c r="H5" s="2"/>
      <c r="K5" s="3"/>
    </row>
    <row r="6" spans="1:14" x14ac:dyDescent="0.25">
      <c r="A6" t="s">
        <v>6</v>
      </c>
      <c r="B6" s="2">
        <v>3.8491424999999997E-8</v>
      </c>
      <c r="D6" t="s">
        <v>6</v>
      </c>
      <c r="E6" s="2">
        <v>2.0111136E-9</v>
      </c>
      <c r="H6" s="2"/>
    </row>
    <row r="7" spans="1:14" x14ac:dyDescent="0.25">
      <c r="B7" s="2"/>
      <c r="E7" s="2"/>
      <c r="H7" s="2"/>
    </row>
    <row r="8" spans="1:14" x14ac:dyDescent="0.25">
      <c r="B8" s="2"/>
      <c r="E8" s="2"/>
      <c r="H8" s="2"/>
      <c r="M8" s="1"/>
    </row>
    <row r="9" spans="1:14" x14ac:dyDescent="0.25">
      <c r="A9" t="s">
        <v>40</v>
      </c>
      <c r="D9" t="s">
        <v>41</v>
      </c>
      <c r="E9" s="4"/>
      <c r="G9" t="s">
        <v>42</v>
      </c>
      <c r="H9" s="2"/>
    </row>
    <row r="10" spans="1:14" x14ac:dyDescent="0.25">
      <c r="A10" t="s">
        <v>2</v>
      </c>
      <c r="B10" s="2">
        <v>3.0185999999999996E-8</v>
      </c>
      <c r="D10" t="s">
        <v>2</v>
      </c>
      <c r="E10" s="2">
        <v>1.2717877499999999E-8</v>
      </c>
      <c r="G10" t="s">
        <v>2</v>
      </c>
      <c r="H10" s="2">
        <v>1.5891872000000001E-9</v>
      </c>
    </row>
    <row r="11" spans="1:14" x14ac:dyDescent="0.25">
      <c r="A11" t="s">
        <v>3</v>
      </c>
      <c r="B11" s="2">
        <v>5.2880849999999987E-8</v>
      </c>
      <c r="D11" t="s">
        <v>3</v>
      </c>
      <c r="E11" s="2">
        <v>2.7220499999999999E-8</v>
      </c>
      <c r="G11" t="s">
        <v>3</v>
      </c>
      <c r="H11" s="2">
        <v>2.8249784000000002E-9</v>
      </c>
    </row>
    <row r="12" spans="1:14" x14ac:dyDescent="0.25">
      <c r="A12" t="s">
        <v>4</v>
      </c>
      <c r="B12" s="2">
        <v>4.8837375E-8</v>
      </c>
      <c r="D12" t="s">
        <v>4</v>
      </c>
      <c r="E12" s="2">
        <v>1.6976542499999999E-8</v>
      </c>
      <c r="G12" t="s">
        <v>4</v>
      </c>
      <c r="H12" s="2">
        <v>2.2914776000000005E-9</v>
      </c>
    </row>
    <row r="13" spans="1:14" x14ac:dyDescent="0.25">
      <c r="A13" t="s">
        <v>5</v>
      </c>
      <c r="B13" s="2">
        <v>1.7967150000000001E-7</v>
      </c>
      <c r="D13" t="s">
        <v>5</v>
      </c>
      <c r="E13" s="2">
        <v>8.9939474999999998E-8</v>
      </c>
      <c r="G13" t="s">
        <v>5</v>
      </c>
      <c r="H13" s="2">
        <v>1.5140880000000001E-8</v>
      </c>
    </row>
    <row r="14" spans="1:14" x14ac:dyDescent="0.25">
      <c r="A14" t="s">
        <v>6</v>
      </c>
      <c r="B14" s="2">
        <v>3.0289949999999993E-8</v>
      </c>
      <c r="D14" t="s">
        <v>6</v>
      </c>
      <c r="E14" s="2">
        <v>1.6860622499999998E-8</v>
      </c>
      <c r="G14" t="s">
        <v>6</v>
      </c>
      <c r="H14" s="2">
        <v>1.5976803999999999E-9</v>
      </c>
    </row>
    <row r="15" spans="1:14" x14ac:dyDescent="0.25">
      <c r="B15" s="2"/>
      <c r="E15" s="2"/>
      <c r="H15" s="2"/>
    </row>
    <row r="16" spans="1:14" x14ac:dyDescent="0.25">
      <c r="B16" s="2"/>
      <c r="E16" s="2"/>
      <c r="H16" s="2"/>
    </row>
    <row r="17" spans="1:8" x14ac:dyDescent="0.25">
      <c r="A17" t="s">
        <v>7</v>
      </c>
      <c r="D17" t="s">
        <v>8</v>
      </c>
      <c r="E17" s="4"/>
      <c r="G17" t="s">
        <v>9</v>
      </c>
      <c r="H17" s="2"/>
    </row>
    <row r="18" spans="1:8" x14ac:dyDescent="0.25">
      <c r="A18" t="s">
        <v>2</v>
      </c>
      <c r="B18" s="2">
        <v>9.6759675E-8</v>
      </c>
      <c r="D18" t="s">
        <v>2</v>
      </c>
      <c r="E18" s="2">
        <v>6.2615474999999998E-8</v>
      </c>
      <c r="G18" t="s">
        <v>2</v>
      </c>
      <c r="H18" s="2">
        <v>3.9660523999999999E-9</v>
      </c>
    </row>
    <row r="19" spans="1:8" x14ac:dyDescent="0.25">
      <c r="A19" t="s">
        <v>3</v>
      </c>
      <c r="B19" s="2">
        <v>1.0044967499999999E-7</v>
      </c>
      <c r="D19" t="s">
        <v>3</v>
      </c>
      <c r="E19" s="2">
        <v>2.0538427500000001E-8</v>
      </c>
      <c r="G19" t="s">
        <v>3</v>
      </c>
      <c r="H19" s="2">
        <v>5.5557359999999996E-9</v>
      </c>
    </row>
    <row r="20" spans="1:8" x14ac:dyDescent="0.25">
      <c r="A20" t="s">
        <v>4</v>
      </c>
      <c r="B20" s="2">
        <v>1.8304019999999999E-7</v>
      </c>
      <c r="D20" t="s">
        <v>4</v>
      </c>
      <c r="E20" s="2">
        <v>2.669265E-8</v>
      </c>
      <c r="G20" t="s">
        <v>4</v>
      </c>
      <c r="H20" s="2">
        <v>5.2860208000000002E-9</v>
      </c>
    </row>
    <row r="21" spans="1:8" x14ac:dyDescent="0.25">
      <c r="A21" t="s">
        <v>5</v>
      </c>
      <c r="B21" s="2">
        <v>1.8026572499999999E-7</v>
      </c>
      <c r="D21" t="s">
        <v>5</v>
      </c>
      <c r="E21" s="2">
        <v>1.8045135E-7</v>
      </c>
      <c r="G21" t="s">
        <v>5</v>
      </c>
      <c r="H21" s="2">
        <v>1.5146388E-8</v>
      </c>
    </row>
    <row r="22" spans="1:8" x14ac:dyDescent="0.25">
      <c r="A22" t="s">
        <v>6</v>
      </c>
      <c r="B22" s="2">
        <v>1.00878975E-7</v>
      </c>
      <c r="D22" t="s">
        <v>6</v>
      </c>
      <c r="E22" s="2">
        <v>5.2893899999999992E-8</v>
      </c>
      <c r="G22" t="s">
        <v>6</v>
      </c>
      <c r="H22" s="2">
        <v>3.4536656E-9</v>
      </c>
    </row>
    <row r="23" spans="1:8" x14ac:dyDescent="0.25">
      <c r="B23" s="2"/>
      <c r="E23" s="2"/>
      <c r="H23" s="2"/>
    </row>
    <row r="24" spans="1:8" x14ac:dyDescent="0.25">
      <c r="B24" s="2"/>
      <c r="E24" s="2"/>
      <c r="H24" s="2"/>
    </row>
    <row r="25" spans="1:8" x14ac:dyDescent="0.25">
      <c r="A25" t="s">
        <v>10</v>
      </c>
      <c r="D25" t="s">
        <v>11</v>
      </c>
      <c r="E25" s="4"/>
      <c r="G25" t="s">
        <v>12</v>
      </c>
      <c r="H25" s="2"/>
    </row>
    <row r="26" spans="1:8" x14ac:dyDescent="0.25">
      <c r="A26" t="s">
        <v>2</v>
      </c>
      <c r="B26" s="2">
        <v>2.8879874999999998E-8</v>
      </c>
      <c r="D26" t="s">
        <v>2</v>
      </c>
      <c r="E26" s="2">
        <v>1.03320225E-8</v>
      </c>
      <c r="G26" t="s">
        <v>2</v>
      </c>
      <c r="H26" s="2">
        <v>1.5531880000000001E-9</v>
      </c>
    </row>
    <row r="27" spans="1:8" x14ac:dyDescent="0.25">
      <c r="A27" t="s">
        <v>3</v>
      </c>
      <c r="B27" s="2">
        <v>5.1886799999999996E-8</v>
      </c>
      <c r="D27" t="s">
        <v>3</v>
      </c>
      <c r="E27" s="2">
        <v>2.4039899999999997E-8</v>
      </c>
      <c r="G27" t="s">
        <v>3</v>
      </c>
      <c r="H27" s="2">
        <v>2.7649072000000005E-9</v>
      </c>
    </row>
    <row r="28" spans="1:8" x14ac:dyDescent="0.25">
      <c r="A28" t="s">
        <v>4</v>
      </c>
      <c r="B28" s="2">
        <v>4.8104999999999993E-8</v>
      </c>
      <c r="D28" t="s">
        <v>4</v>
      </c>
      <c r="E28" s="2">
        <v>1.3012762499999999E-8</v>
      </c>
      <c r="G28" t="s">
        <v>4</v>
      </c>
      <c r="H28" s="2">
        <v>2.2191188000000001E-9</v>
      </c>
    </row>
    <row r="29" spans="1:8" x14ac:dyDescent="0.25">
      <c r="A29" t="s">
        <v>5</v>
      </c>
      <c r="B29" s="2">
        <v>1.7970794999999999E-7</v>
      </c>
      <c r="D29" t="s">
        <v>5</v>
      </c>
      <c r="E29" s="2">
        <v>1.79510175E-7</v>
      </c>
      <c r="G29" t="s">
        <v>5</v>
      </c>
      <c r="H29" s="2">
        <v>1.5143395999999999E-8</v>
      </c>
    </row>
    <row r="30" spans="1:8" x14ac:dyDescent="0.25">
      <c r="A30" t="s">
        <v>6</v>
      </c>
      <c r="B30" s="2">
        <v>2.9243925E-8</v>
      </c>
      <c r="D30" t="s">
        <v>6</v>
      </c>
      <c r="E30" s="2">
        <v>1.32819075E-8</v>
      </c>
      <c r="G30" t="s">
        <v>6</v>
      </c>
      <c r="H30" s="2">
        <v>1.5376296000000003E-9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EC6C0-BCFB-4B4A-B749-638C8D36E102}">
  <dimension ref="A1:H30"/>
  <sheetViews>
    <sheetView workbookViewId="0">
      <selection activeCell="M16" sqref="M16"/>
    </sheetView>
  </sheetViews>
  <sheetFormatPr defaultRowHeight="15" x14ac:dyDescent="0.25"/>
  <cols>
    <col min="1" max="1" width="10.42578125" bestFit="1" customWidth="1"/>
    <col min="4" max="4" width="15" bestFit="1" customWidth="1"/>
    <col min="7" max="7" width="12.140625" bestFit="1" customWidth="1"/>
  </cols>
  <sheetData>
    <row r="1" spans="1:8" x14ac:dyDescent="0.25">
      <c r="A1" t="s">
        <v>1</v>
      </c>
      <c r="D1" t="s">
        <v>0</v>
      </c>
    </row>
    <row r="2" spans="1:8" x14ac:dyDescent="0.25">
      <c r="A2" t="s">
        <v>2</v>
      </c>
      <c r="B2">
        <v>5.7660049999999998</v>
      </c>
      <c r="D2" t="s">
        <v>2</v>
      </c>
      <c r="E2">
        <v>0.66720000000000002</v>
      </c>
    </row>
    <row r="3" spans="1:8" x14ac:dyDescent="0.25">
      <c r="A3" t="s">
        <v>3</v>
      </c>
      <c r="B3">
        <v>10.507419999999998</v>
      </c>
      <c r="D3" t="s">
        <v>3</v>
      </c>
      <c r="E3">
        <v>0.95035999999999987</v>
      </c>
    </row>
    <row r="4" spans="1:8" x14ac:dyDescent="0.25">
      <c r="A4" t="s">
        <v>4</v>
      </c>
      <c r="B4">
        <v>6.9993349999999994</v>
      </c>
      <c r="D4" t="s">
        <v>4</v>
      </c>
      <c r="E4">
        <v>0.76455000000000006</v>
      </c>
    </row>
    <row r="5" spans="1:8" x14ac:dyDescent="0.25">
      <c r="A5" t="s">
        <v>5</v>
      </c>
      <c r="B5">
        <v>36.331574999999994</v>
      </c>
      <c r="D5" t="s">
        <v>5</v>
      </c>
      <c r="E5">
        <v>2.10744</v>
      </c>
    </row>
    <row r="6" spans="1:8" x14ac:dyDescent="0.25">
      <c r="A6" t="s">
        <v>6</v>
      </c>
      <c r="B6">
        <v>6.282027499999999</v>
      </c>
      <c r="D6" t="s">
        <v>6</v>
      </c>
      <c r="E6">
        <v>0.61851</v>
      </c>
    </row>
    <row r="9" spans="1:8" x14ac:dyDescent="0.25">
      <c r="A9" t="s">
        <v>40</v>
      </c>
      <c r="D9" t="s">
        <v>41</v>
      </c>
      <c r="E9" s="4"/>
      <c r="G9" t="s">
        <v>42</v>
      </c>
    </row>
    <row r="10" spans="1:8" x14ac:dyDescent="0.25">
      <c r="A10" t="s">
        <v>2</v>
      </c>
      <c r="B10">
        <v>5.8330649999999995</v>
      </c>
      <c r="D10" t="s">
        <v>2</v>
      </c>
      <c r="E10">
        <v>2.3935799999999996</v>
      </c>
      <c r="G10" t="s">
        <v>2</v>
      </c>
      <c r="H10">
        <v>0.56313000000000002</v>
      </c>
    </row>
    <row r="11" spans="1:8" x14ac:dyDescent="0.25">
      <c r="A11" t="s">
        <v>3</v>
      </c>
      <c r="B11">
        <v>7.3921049999999981</v>
      </c>
      <c r="D11" t="s">
        <v>3</v>
      </c>
      <c r="E11">
        <v>3.4288974999999993</v>
      </c>
      <c r="G11" t="s">
        <v>3</v>
      </c>
      <c r="H11">
        <v>0.71530499999999997</v>
      </c>
    </row>
    <row r="12" spans="1:8" x14ac:dyDescent="0.25">
      <c r="A12" t="s">
        <v>4</v>
      </c>
      <c r="B12">
        <v>6.246764999999999</v>
      </c>
      <c r="D12" t="s">
        <v>4</v>
      </c>
      <c r="E12">
        <v>0</v>
      </c>
      <c r="G12" t="s">
        <v>4</v>
      </c>
      <c r="H12">
        <v>0.785555</v>
      </c>
    </row>
    <row r="13" spans="1:8" x14ac:dyDescent="0.25">
      <c r="A13" t="s">
        <v>5</v>
      </c>
      <c r="B13">
        <v>35.957774999999998</v>
      </c>
      <c r="D13" t="s">
        <v>5</v>
      </c>
      <c r="E13">
        <v>23.738224999999996</v>
      </c>
      <c r="G13" t="s">
        <v>5</v>
      </c>
      <c r="H13">
        <v>1.8988849999999997</v>
      </c>
    </row>
    <row r="14" spans="1:8" x14ac:dyDescent="0.25">
      <c r="A14" t="s">
        <v>6</v>
      </c>
      <c r="B14">
        <v>5.0212749999999993</v>
      </c>
      <c r="D14" t="s">
        <v>6</v>
      </c>
      <c r="E14">
        <v>2.4306624999999999</v>
      </c>
      <c r="G14" t="s">
        <v>6</v>
      </c>
      <c r="H14">
        <v>0.51644499999999993</v>
      </c>
    </row>
    <row r="17" spans="1:8" x14ac:dyDescent="0.25">
      <c r="A17" t="s">
        <v>7</v>
      </c>
      <c r="D17" t="s">
        <v>8</v>
      </c>
      <c r="E17" s="4"/>
      <c r="G17" t="s">
        <v>9</v>
      </c>
    </row>
    <row r="18" spans="1:8" x14ac:dyDescent="0.25">
      <c r="A18" t="s">
        <v>2</v>
      </c>
      <c r="B18">
        <v>9.8535849999999989</v>
      </c>
      <c r="D18" t="s">
        <v>2</v>
      </c>
      <c r="E18">
        <v>6.5749424999999988</v>
      </c>
      <c r="G18" t="s">
        <v>2</v>
      </c>
      <c r="H18">
        <v>0.52961000000000003</v>
      </c>
    </row>
    <row r="19" spans="1:8" x14ac:dyDescent="0.25">
      <c r="A19" t="s">
        <v>3</v>
      </c>
      <c r="B19">
        <v>11.278242499999998</v>
      </c>
      <c r="D19" t="s">
        <v>3</v>
      </c>
      <c r="E19">
        <v>3.9378324999999994</v>
      </c>
      <c r="G19" t="s">
        <v>3</v>
      </c>
      <c r="H19">
        <v>0.88966000000000012</v>
      </c>
    </row>
    <row r="20" spans="1:8" x14ac:dyDescent="0.25">
      <c r="A20" t="s">
        <v>4</v>
      </c>
      <c r="B20">
        <v>11.421794999999999</v>
      </c>
      <c r="D20" t="s">
        <v>4</v>
      </c>
      <c r="E20">
        <v>3.3976249999999992</v>
      </c>
      <c r="G20" t="s">
        <v>4</v>
      </c>
      <c r="H20">
        <v>0.72328500000000018</v>
      </c>
    </row>
    <row r="21" spans="1:8" x14ac:dyDescent="0.25">
      <c r="A21" t="s">
        <v>5</v>
      </c>
      <c r="B21">
        <v>47.865825000000001</v>
      </c>
      <c r="D21" t="s">
        <v>5</v>
      </c>
      <c r="E21">
        <v>51.974824999999981</v>
      </c>
      <c r="G21" t="s">
        <v>5</v>
      </c>
      <c r="H21">
        <v>2.2686599999999997</v>
      </c>
    </row>
    <row r="22" spans="1:8" x14ac:dyDescent="0.25">
      <c r="A22" t="s">
        <v>6</v>
      </c>
      <c r="B22">
        <v>9.9742999999999995</v>
      </c>
      <c r="D22" t="s">
        <v>6</v>
      </c>
      <c r="E22">
        <v>6.4379874999999993</v>
      </c>
      <c r="G22" t="s">
        <v>6</v>
      </c>
      <c r="H22">
        <v>0.55259000000000003</v>
      </c>
    </row>
    <row r="25" spans="1:8" x14ac:dyDescent="0.25">
      <c r="A25" t="s">
        <v>10</v>
      </c>
      <c r="D25" t="s">
        <v>11</v>
      </c>
      <c r="E25" s="4"/>
      <c r="G25" t="s">
        <v>12</v>
      </c>
    </row>
    <row r="26" spans="1:8" x14ac:dyDescent="0.25">
      <c r="A26" t="s">
        <v>2</v>
      </c>
      <c r="B26">
        <v>1.94</v>
      </c>
      <c r="D26" t="s">
        <v>2</v>
      </c>
      <c r="E26">
        <v>1.6</v>
      </c>
      <c r="G26" t="s">
        <v>2</v>
      </c>
      <c r="H26">
        <v>0.11</v>
      </c>
    </row>
    <row r="27" spans="1:8" x14ac:dyDescent="0.25">
      <c r="A27" t="s">
        <v>3</v>
      </c>
      <c r="B27">
        <v>3.48</v>
      </c>
      <c r="D27" t="s">
        <v>3</v>
      </c>
      <c r="E27">
        <v>2.91</v>
      </c>
      <c r="G27" t="s">
        <v>3</v>
      </c>
      <c r="H27">
        <v>0.18</v>
      </c>
    </row>
    <row r="28" spans="1:8" x14ac:dyDescent="0.25">
      <c r="A28" t="s">
        <v>4</v>
      </c>
      <c r="B28">
        <v>2.6</v>
      </c>
      <c r="D28" t="s">
        <v>4</v>
      </c>
      <c r="E28">
        <v>2.04</v>
      </c>
      <c r="G28" t="s">
        <v>4</v>
      </c>
      <c r="H28">
        <v>0.13</v>
      </c>
    </row>
    <row r="29" spans="1:8" x14ac:dyDescent="0.25">
      <c r="A29" t="s">
        <v>5</v>
      </c>
      <c r="B29">
        <v>44.3</v>
      </c>
      <c r="D29" t="s">
        <v>5</v>
      </c>
      <c r="E29">
        <v>4.16</v>
      </c>
      <c r="G29" t="s">
        <v>5</v>
      </c>
      <c r="H29">
        <v>1.87</v>
      </c>
    </row>
    <row r="30" spans="1:8" x14ac:dyDescent="0.25">
      <c r="A30" t="s">
        <v>6</v>
      </c>
      <c r="B30">
        <v>2.72</v>
      </c>
      <c r="D30" t="s">
        <v>6</v>
      </c>
      <c r="E30">
        <v>1.97</v>
      </c>
      <c r="G30" t="s">
        <v>6</v>
      </c>
      <c r="H30">
        <v>0.11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DCC76-85FB-4680-BD8A-C541390DE0D3}">
  <dimension ref="A1:G7"/>
  <sheetViews>
    <sheetView workbookViewId="0">
      <selection activeCell="J17" sqref="J17"/>
    </sheetView>
  </sheetViews>
  <sheetFormatPr defaultRowHeight="15" x14ac:dyDescent="0.25"/>
  <cols>
    <col min="1" max="1" width="10.7109375" bestFit="1" customWidth="1"/>
  </cols>
  <sheetData>
    <row r="1" spans="1:7" x14ac:dyDescent="0.25">
      <c r="A1" s="14" t="s">
        <v>18</v>
      </c>
      <c r="B1" s="16" t="s">
        <v>13</v>
      </c>
      <c r="C1" s="16"/>
      <c r="D1" s="16" t="s">
        <v>16</v>
      </c>
      <c r="E1" s="16"/>
      <c r="F1" s="16" t="s">
        <v>17</v>
      </c>
      <c r="G1" s="16"/>
    </row>
    <row r="2" spans="1:7" x14ac:dyDescent="0.25">
      <c r="A2" s="15"/>
      <c r="B2" s="10" t="s">
        <v>14</v>
      </c>
      <c r="C2" s="10" t="s">
        <v>15</v>
      </c>
      <c r="D2" s="10" t="s">
        <v>14</v>
      </c>
      <c r="E2" s="10" t="s">
        <v>15</v>
      </c>
      <c r="F2" s="10" t="s">
        <v>14</v>
      </c>
      <c r="G2" s="10" t="s">
        <v>15</v>
      </c>
    </row>
    <row r="3" spans="1:7" x14ac:dyDescent="0.25">
      <c r="A3" t="s">
        <v>2</v>
      </c>
      <c r="B3" s="5">
        <v>1.46</v>
      </c>
      <c r="C3" s="11">
        <v>0.32454</v>
      </c>
      <c r="D3" s="11">
        <v>4.4060000000000002E-2</v>
      </c>
      <c r="E3" s="11">
        <v>5.77</v>
      </c>
      <c r="F3" s="11">
        <f>B3*D3</f>
        <v>6.4327599999999999E-2</v>
      </c>
      <c r="G3" s="11">
        <f>C3*E3</f>
        <v>1.8725957999999998</v>
      </c>
    </row>
    <row r="4" spans="1:7" x14ac:dyDescent="0.25">
      <c r="A4" t="s">
        <v>3</v>
      </c>
      <c r="B4" s="5">
        <v>1.77</v>
      </c>
      <c r="C4" s="11">
        <v>0.38800000000000001</v>
      </c>
      <c r="D4" s="11">
        <v>6.4549999999999996E-2</v>
      </c>
      <c r="E4" s="11">
        <v>10.51</v>
      </c>
      <c r="F4" s="11">
        <f t="shared" ref="F4:G7" si="0">B4*D4</f>
        <v>0.11425349999999999</v>
      </c>
      <c r="G4" s="11">
        <f t="shared" si="0"/>
        <v>4.0778800000000004</v>
      </c>
    </row>
    <row r="5" spans="1:7" x14ac:dyDescent="0.25">
      <c r="A5" t="s">
        <v>4</v>
      </c>
      <c r="B5" s="5">
        <v>1.8</v>
      </c>
      <c r="C5" s="11">
        <v>0.375</v>
      </c>
      <c r="D5" s="11">
        <v>6.2109999999999999E-2</v>
      </c>
      <c r="E5" s="11">
        <v>7</v>
      </c>
      <c r="F5" s="11">
        <f t="shared" si="0"/>
        <v>0.11179799999999999</v>
      </c>
      <c r="G5" s="11">
        <f t="shared" si="0"/>
        <v>2.625</v>
      </c>
    </row>
    <row r="6" spans="1:7" x14ac:dyDescent="0.25">
      <c r="A6" t="s">
        <v>5</v>
      </c>
      <c r="B6" s="5">
        <v>1.91</v>
      </c>
      <c r="C6" s="11">
        <v>0.32200000000000001</v>
      </c>
      <c r="D6" s="11">
        <v>0.17977000000000001</v>
      </c>
      <c r="E6" s="11">
        <v>36.33</v>
      </c>
      <c r="F6" s="11">
        <f t="shared" si="0"/>
        <v>0.34336070000000002</v>
      </c>
      <c r="G6" s="11">
        <f t="shared" si="0"/>
        <v>11.698259999999999</v>
      </c>
    </row>
    <row r="7" spans="1:7" x14ac:dyDescent="0.25">
      <c r="A7" s="12" t="s">
        <v>6</v>
      </c>
      <c r="B7" s="10">
        <v>1.36</v>
      </c>
      <c r="C7" s="13">
        <v>0.27700000000000002</v>
      </c>
      <c r="D7" s="13">
        <v>3.8490000000000003E-2</v>
      </c>
      <c r="E7" s="13">
        <v>6.28</v>
      </c>
      <c r="F7" s="13">
        <f t="shared" si="0"/>
        <v>5.2346400000000008E-2</v>
      </c>
      <c r="G7" s="13">
        <f t="shared" si="0"/>
        <v>1.7395600000000002</v>
      </c>
    </row>
  </sheetData>
  <mergeCells count="4">
    <mergeCell ref="A1:A2"/>
    <mergeCell ref="B1:C1"/>
    <mergeCell ref="D1:E1"/>
    <mergeCell ref="F1:G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73402-8ED7-4C65-8386-43011176C6AA}">
  <dimension ref="A1:N13"/>
  <sheetViews>
    <sheetView workbookViewId="0">
      <selection activeCell="K17" sqref="K17"/>
    </sheetView>
  </sheetViews>
  <sheetFormatPr defaultRowHeight="15" x14ac:dyDescent="0.25"/>
  <cols>
    <col min="1" max="1" width="10.42578125" bestFit="1" customWidth="1"/>
    <col min="14" max="14" width="12" bestFit="1" customWidth="1"/>
  </cols>
  <sheetData>
    <row r="1" spans="1:14" x14ac:dyDescent="0.25">
      <c r="A1" t="s">
        <v>2</v>
      </c>
      <c r="B1" s="1">
        <v>7.8115599999999994E-9</v>
      </c>
      <c r="C1">
        <v>2909.38</v>
      </c>
      <c r="D1" s="2">
        <v>2.2282512E-9</v>
      </c>
      <c r="E1">
        <v>0.66720000000000002</v>
      </c>
    </row>
    <row r="2" spans="1:14" x14ac:dyDescent="0.25">
      <c r="A2" t="s">
        <v>3</v>
      </c>
      <c r="B2" s="1">
        <v>7.7681400000000004E-9</v>
      </c>
      <c r="C2">
        <v>3688.9500000000003</v>
      </c>
      <c r="D2" s="2">
        <v>3.4826132E-9</v>
      </c>
      <c r="E2">
        <v>0.95035999999999987</v>
      </c>
    </row>
    <row r="3" spans="1:14" x14ac:dyDescent="0.25">
      <c r="A3" t="s">
        <v>4</v>
      </c>
      <c r="B3" s="1">
        <v>7.7954399999999993E-9</v>
      </c>
      <c r="C3">
        <v>3895.84</v>
      </c>
      <c r="D3" s="2">
        <v>3.0793732000000001E-9</v>
      </c>
      <c r="E3">
        <v>0.76455000000000006</v>
      </c>
      <c r="N3" s="1"/>
    </row>
    <row r="4" spans="1:14" x14ac:dyDescent="0.25">
      <c r="A4" t="s">
        <v>5</v>
      </c>
      <c r="B4" s="1">
        <v>7.7893300000000004E-9</v>
      </c>
      <c r="C4">
        <v>3932.8700000000003</v>
      </c>
      <c r="D4" s="2">
        <v>1.5144552E-8</v>
      </c>
      <c r="E4">
        <v>2.10744</v>
      </c>
    </row>
    <row r="5" spans="1:14" x14ac:dyDescent="0.25">
      <c r="A5" t="s">
        <v>6</v>
      </c>
      <c r="B5" s="1">
        <v>7.8042999999999996E-9</v>
      </c>
      <c r="C5">
        <v>3109.21</v>
      </c>
      <c r="D5" s="2">
        <v>2.0111136E-9</v>
      </c>
      <c r="E5">
        <v>0.61851</v>
      </c>
    </row>
    <row r="7" spans="1:14" x14ac:dyDescent="0.25">
      <c r="A7" s="6"/>
      <c r="B7" s="17" t="s">
        <v>13</v>
      </c>
      <c r="C7" s="17"/>
      <c r="D7" s="17" t="s">
        <v>16</v>
      </c>
      <c r="E7" s="17"/>
      <c r="F7" s="17" t="s">
        <v>17</v>
      </c>
      <c r="G7" s="17"/>
    </row>
    <row r="8" spans="1:14" x14ac:dyDescent="0.25">
      <c r="A8" s="6"/>
      <c r="B8" s="7" t="s">
        <v>14</v>
      </c>
      <c r="C8" s="7" t="s">
        <v>15</v>
      </c>
      <c r="D8" s="7" t="s">
        <v>14</v>
      </c>
      <c r="E8" s="7" t="s">
        <v>15</v>
      </c>
      <c r="F8" s="7" t="s">
        <v>14</v>
      </c>
      <c r="G8" s="7" t="s">
        <v>15</v>
      </c>
    </row>
    <row r="9" spans="1:14" x14ac:dyDescent="0.25">
      <c r="A9" s="6" t="s">
        <v>2</v>
      </c>
      <c r="B9" s="6">
        <v>7.81</v>
      </c>
      <c r="C9" s="8">
        <f>C1/1000</f>
        <v>2.9093800000000001</v>
      </c>
      <c r="D9" s="9">
        <v>2E-3</v>
      </c>
      <c r="E9" s="8">
        <v>0.66720000000000002</v>
      </c>
      <c r="F9" s="8">
        <f>B9*D9</f>
        <v>1.562E-2</v>
      </c>
      <c r="G9" s="8">
        <f>C9*E9</f>
        <v>1.9411383360000001</v>
      </c>
    </row>
    <row r="10" spans="1:14" x14ac:dyDescent="0.25">
      <c r="A10" s="6" t="s">
        <v>3</v>
      </c>
      <c r="B10" s="6">
        <v>7.77</v>
      </c>
      <c r="C10" s="8">
        <f t="shared" ref="C10:C13" si="0">C2/1000</f>
        <v>3.6889500000000002</v>
      </c>
      <c r="D10" s="9">
        <v>3.0000000000000001E-3</v>
      </c>
      <c r="E10" s="8">
        <v>0.95035999999999987</v>
      </c>
      <c r="F10" s="8">
        <f t="shared" ref="F10:F13" si="1">B10*D10</f>
        <v>2.3310000000000001E-2</v>
      </c>
      <c r="G10" s="8">
        <f t="shared" ref="G10:G13" si="2">C10*E10</f>
        <v>3.5058305219999997</v>
      </c>
    </row>
    <row r="11" spans="1:14" x14ac:dyDescent="0.25">
      <c r="A11" s="6" t="s">
        <v>4</v>
      </c>
      <c r="B11" s="9">
        <v>7.8</v>
      </c>
      <c r="C11" s="8">
        <f t="shared" si="0"/>
        <v>3.8958400000000002</v>
      </c>
      <c r="D11" s="9">
        <v>3.0000000000000001E-3</v>
      </c>
      <c r="E11" s="8">
        <v>0.76455000000000006</v>
      </c>
      <c r="F11" s="8">
        <f t="shared" si="1"/>
        <v>2.3400000000000001E-2</v>
      </c>
      <c r="G11" s="8">
        <f t="shared" si="2"/>
        <v>2.9785644720000004</v>
      </c>
    </row>
    <row r="12" spans="1:14" x14ac:dyDescent="0.25">
      <c r="A12" s="6" t="s">
        <v>5</v>
      </c>
      <c r="B12" s="6">
        <v>7.79</v>
      </c>
      <c r="C12" s="8">
        <f t="shared" si="0"/>
        <v>3.9328700000000003</v>
      </c>
      <c r="D12" s="9">
        <v>1.4999999999999999E-2</v>
      </c>
      <c r="E12" s="8">
        <v>2.10744</v>
      </c>
      <c r="F12" s="8">
        <f t="shared" si="1"/>
        <v>0.11685</v>
      </c>
      <c r="G12" s="8">
        <f t="shared" si="2"/>
        <v>8.2882875528</v>
      </c>
    </row>
    <row r="13" spans="1:14" x14ac:dyDescent="0.25">
      <c r="A13" s="6" t="s">
        <v>6</v>
      </c>
      <c r="B13" s="6">
        <v>7.8</v>
      </c>
      <c r="C13" s="8">
        <f t="shared" si="0"/>
        <v>3.10921</v>
      </c>
      <c r="D13" s="9">
        <v>2E-3</v>
      </c>
      <c r="E13" s="8">
        <v>0.61851</v>
      </c>
      <c r="F13" s="8">
        <f t="shared" si="1"/>
        <v>1.5599999999999999E-2</v>
      </c>
      <c r="G13" s="8">
        <f t="shared" si="2"/>
        <v>1.9230774771000001</v>
      </c>
    </row>
  </sheetData>
  <mergeCells count="3">
    <mergeCell ref="B7:C7"/>
    <mergeCell ref="D7:E7"/>
    <mergeCell ref="F7:G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D266-0F5B-4F41-9029-35905013EB04}">
  <dimension ref="A1:S37"/>
  <sheetViews>
    <sheetView workbookViewId="0">
      <selection activeCell="P25" sqref="P25"/>
    </sheetView>
  </sheetViews>
  <sheetFormatPr defaultRowHeight="15" x14ac:dyDescent="0.25"/>
  <cols>
    <col min="1" max="1" width="22" bestFit="1" customWidth="1"/>
  </cols>
  <sheetData>
    <row r="1" spans="1:19" x14ac:dyDescent="0.25">
      <c r="A1" t="s">
        <v>21</v>
      </c>
      <c r="B1" s="5" t="s">
        <v>22</v>
      </c>
      <c r="C1" s="5" t="s">
        <v>23</v>
      </c>
      <c r="D1" s="5" t="s">
        <v>24</v>
      </c>
      <c r="E1" s="5" t="s">
        <v>25</v>
      </c>
      <c r="F1" s="5" t="s">
        <v>26</v>
      </c>
      <c r="G1" s="5" t="s">
        <v>27</v>
      </c>
      <c r="H1" s="5" t="s">
        <v>28</v>
      </c>
      <c r="I1" s="5" t="s">
        <v>29</v>
      </c>
      <c r="J1" s="5" t="s">
        <v>43</v>
      </c>
      <c r="K1" s="5" t="s">
        <v>39</v>
      </c>
      <c r="L1" s="5" t="s">
        <v>30</v>
      </c>
      <c r="O1" t="s">
        <v>31</v>
      </c>
      <c r="Q1" t="s">
        <v>32</v>
      </c>
    </row>
    <row r="2" spans="1:19" x14ac:dyDescent="0.25">
      <c r="B2" s="5">
        <v>28</v>
      </c>
      <c r="C2" s="5">
        <v>4</v>
      </c>
      <c r="D2" s="5">
        <v>6</v>
      </c>
      <c r="E2" s="5">
        <v>12</v>
      </c>
      <c r="F2" s="5">
        <v>18</v>
      </c>
      <c r="G2" s="5">
        <f>R10</f>
        <v>184</v>
      </c>
      <c r="H2" s="5">
        <v>6</v>
      </c>
      <c r="I2" s="5"/>
      <c r="J2" s="5"/>
      <c r="K2" s="5"/>
      <c r="L2" s="5"/>
      <c r="O2" t="s">
        <v>24</v>
      </c>
      <c r="P2">
        <v>8</v>
      </c>
      <c r="Q2">
        <v>6</v>
      </c>
      <c r="R2">
        <f>PRODUCT(P2,Q2)</f>
        <v>48</v>
      </c>
    </row>
    <row r="3" spans="1:19" x14ac:dyDescent="0.25">
      <c r="A3" t="s">
        <v>2</v>
      </c>
      <c r="B3" s="5">
        <v>8</v>
      </c>
      <c r="C3" s="5"/>
      <c r="D3" s="5">
        <v>16</v>
      </c>
      <c r="E3" s="5"/>
      <c r="F3" s="5">
        <v>4</v>
      </c>
      <c r="G3" s="5"/>
      <c r="H3" s="5"/>
      <c r="I3" s="5"/>
      <c r="J3" s="5"/>
      <c r="K3" s="5"/>
      <c r="L3" s="5">
        <f>B3*B2+C3*C2+D3*D2+E3*E2+F3*F2+G3*G2+H3*H2+I3*I2+J3*J2</f>
        <v>392</v>
      </c>
      <c r="O3" t="s">
        <v>28</v>
      </c>
      <c r="P3">
        <v>5</v>
      </c>
      <c r="Q3">
        <v>6</v>
      </c>
      <c r="R3">
        <f t="shared" ref="R3:R9" si="0">PRODUCT(P3,Q3)</f>
        <v>30</v>
      </c>
    </row>
    <row r="4" spans="1:19" x14ac:dyDescent="0.25">
      <c r="A4" t="s">
        <v>4</v>
      </c>
      <c r="B4" s="5">
        <v>20</v>
      </c>
      <c r="C4" s="5">
        <v>6</v>
      </c>
      <c r="D4" s="5">
        <v>10</v>
      </c>
      <c r="E4" s="5"/>
      <c r="F4" s="5"/>
      <c r="G4" s="5"/>
      <c r="H4" s="5"/>
      <c r="I4" s="5"/>
      <c r="J4" s="5"/>
      <c r="K4" s="5"/>
      <c r="L4" s="5">
        <f>B4*B2+C4*C2+D4*D2+E4*E2+F4*F2+G4*G2+H4*H2+I4*I2+J4*J2</f>
        <v>644</v>
      </c>
      <c r="O4" t="s">
        <v>33</v>
      </c>
      <c r="P4">
        <v>3</v>
      </c>
      <c r="Q4">
        <v>8</v>
      </c>
      <c r="R4">
        <f t="shared" si="0"/>
        <v>24</v>
      </c>
    </row>
    <row r="5" spans="1:19" x14ac:dyDescent="0.25">
      <c r="A5" t="s">
        <v>3</v>
      </c>
      <c r="B5" s="5">
        <v>16</v>
      </c>
      <c r="C5" s="5"/>
      <c r="D5" s="5">
        <v>20</v>
      </c>
      <c r="E5" s="5">
        <v>20</v>
      </c>
      <c r="F5" s="5"/>
      <c r="G5" s="5"/>
      <c r="H5" s="5"/>
      <c r="I5" s="5"/>
      <c r="J5" s="5"/>
      <c r="K5" s="5"/>
      <c r="L5" s="5">
        <f>B5*B2+C5*C2+D5*D2+E5*E2+F5*F2+G5*G2+H5*H2+I5*I2+J5*J2</f>
        <v>808</v>
      </c>
      <c r="O5" t="s">
        <v>34</v>
      </c>
      <c r="P5">
        <v>1</v>
      </c>
      <c r="Q5">
        <v>8</v>
      </c>
      <c r="R5">
        <f t="shared" si="0"/>
        <v>8</v>
      </c>
    </row>
    <row r="6" spans="1:19" x14ac:dyDescent="0.25">
      <c r="A6" t="s">
        <v>5</v>
      </c>
      <c r="B6" s="5">
        <v>8</v>
      </c>
      <c r="C6" s="5"/>
      <c r="D6" s="5">
        <v>16</v>
      </c>
      <c r="E6" s="5"/>
      <c r="F6" s="5">
        <v>10</v>
      </c>
      <c r="G6" s="5">
        <v>1</v>
      </c>
      <c r="H6" s="5">
        <v>1</v>
      </c>
      <c r="I6" s="5"/>
      <c r="J6" s="5"/>
      <c r="K6" s="5"/>
      <c r="L6" s="5">
        <f>B6*B2+C6*C2+D6*D2+E6*E2+F6*F2+G6*G2+H6*H2+I6*I2+J6*J2</f>
        <v>690</v>
      </c>
      <c r="O6" t="s">
        <v>35</v>
      </c>
      <c r="P6">
        <v>3</v>
      </c>
      <c r="Q6">
        <v>10</v>
      </c>
      <c r="R6">
        <f t="shared" si="0"/>
        <v>30</v>
      </c>
      <c r="S6">
        <v>2</v>
      </c>
    </row>
    <row r="7" spans="1:19" x14ac:dyDescent="0.25">
      <c r="A7" t="s">
        <v>6</v>
      </c>
      <c r="B7" s="5">
        <v>8</v>
      </c>
      <c r="C7" s="5"/>
      <c r="D7" s="5">
        <v>16</v>
      </c>
      <c r="E7" s="5"/>
      <c r="F7" s="5">
        <v>10</v>
      </c>
      <c r="G7" s="5"/>
      <c r="H7" s="5">
        <v>1</v>
      </c>
      <c r="I7" s="5"/>
      <c r="J7" s="5"/>
      <c r="K7" s="5"/>
      <c r="L7" s="5">
        <f>B7*B2+C7*C2+D7*D2+E7*E2+F7*F2+G7*G2+H7*H2+I7*I2+J7*J2</f>
        <v>506</v>
      </c>
      <c r="O7" t="s">
        <v>36</v>
      </c>
      <c r="P7">
        <v>2</v>
      </c>
      <c r="Q7">
        <v>10</v>
      </c>
      <c r="R7">
        <f t="shared" si="0"/>
        <v>20</v>
      </c>
      <c r="S7">
        <v>1</v>
      </c>
    </row>
    <row r="8" spans="1:19" x14ac:dyDescent="0.25">
      <c r="B8" s="5"/>
      <c r="C8" s="5"/>
      <c r="D8" s="5"/>
      <c r="E8" s="5"/>
      <c r="F8" s="5"/>
      <c r="G8" s="5"/>
      <c r="H8" s="5"/>
      <c r="I8" s="5"/>
      <c r="J8" s="5"/>
      <c r="K8" s="5"/>
      <c r="L8" s="5"/>
      <c r="O8" t="s">
        <v>37</v>
      </c>
      <c r="P8">
        <v>1</v>
      </c>
      <c r="Q8">
        <v>12</v>
      </c>
      <c r="R8">
        <f t="shared" si="0"/>
        <v>12</v>
      </c>
    </row>
    <row r="9" spans="1:19" x14ac:dyDescent="0.25">
      <c r="B9" s="5"/>
      <c r="C9" s="5"/>
      <c r="D9" s="5"/>
      <c r="E9" s="5"/>
      <c r="F9" s="5"/>
      <c r="G9" s="5"/>
      <c r="H9" s="5"/>
      <c r="I9" s="5"/>
      <c r="J9" s="5"/>
      <c r="K9" s="5"/>
      <c r="L9" s="5"/>
      <c r="O9" t="s">
        <v>38</v>
      </c>
      <c r="P9">
        <v>1</v>
      </c>
      <c r="Q9">
        <v>12</v>
      </c>
      <c r="R9">
        <f t="shared" si="0"/>
        <v>12</v>
      </c>
    </row>
    <row r="10" spans="1:19" x14ac:dyDescent="0.25">
      <c r="A10" t="s">
        <v>29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P10">
        <f>SUM(P2:P9)</f>
        <v>24</v>
      </c>
      <c r="R10">
        <f t="shared" ref="R10" si="1">SUM(R2:R9)</f>
        <v>184</v>
      </c>
    </row>
    <row r="11" spans="1:19" x14ac:dyDescent="0.25">
      <c r="A11" t="s">
        <v>21</v>
      </c>
      <c r="B11" s="5" t="s">
        <v>22</v>
      </c>
      <c r="C11" s="5" t="s">
        <v>23</v>
      </c>
      <c r="D11" s="5" t="s">
        <v>24</v>
      </c>
      <c r="E11" s="5" t="s">
        <v>25</v>
      </c>
      <c r="F11" s="5" t="s">
        <v>26</v>
      </c>
      <c r="G11" s="5" t="s">
        <v>27</v>
      </c>
      <c r="H11" s="5" t="s">
        <v>28</v>
      </c>
      <c r="I11" s="5" t="s">
        <v>29</v>
      </c>
      <c r="J11" s="5" t="s">
        <v>43</v>
      </c>
      <c r="K11" s="5" t="s">
        <v>39</v>
      </c>
      <c r="L11" s="5" t="s">
        <v>30</v>
      </c>
    </row>
    <row r="12" spans="1:19" x14ac:dyDescent="0.25">
      <c r="B12" s="5">
        <v>28</v>
      </c>
      <c r="C12" s="5">
        <v>4</v>
      </c>
      <c r="D12" s="5">
        <v>6</v>
      </c>
      <c r="E12" s="5">
        <v>12</v>
      </c>
      <c r="F12" s="5">
        <v>18</v>
      </c>
      <c r="G12" s="5">
        <f>R10</f>
        <v>184</v>
      </c>
      <c r="H12" s="5">
        <v>6</v>
      </c>
      <c r="I12" s="5">
        <v>6</v>
      </c>
      <c r="J12" s="5"/>
      <c r="K12" s="5"/>
      <c r="L12" s="5"/>
    </row>
    <row r="13" spans="1:19" x14ac:dyDescent="0.25">
      <c r="A13" t="s">
        <v>2</v>
      </c>
      <c r="B13" s="5">
        <v>7</v>
      </c>
      <c r="C13" s="5"/>
      <c r="D13" s="5">
        <v>16</v>
      </c>
      <c r="E13" s="5"/>
      <c r="F13" s="5">
        <v>2</v>
      </c>
      <c r="G13" s="5"/>
      <c r="H13" s="5"/>
      <c r="I13" s="5">
        <v>3</v>
      </c>
      <c r="J13" s="5"/>
      <c r="K13" s="5"/>
      <c r="L13" s="5">
        <f>B13*B12+C13*C12+D13*D12+E13*E12+F13*F12+G13*G12+H13*H12+I13*I12+J13*J12</f>
        <v>346</v>
      </c>
      <c r="O13" t="s">
        <v>18</v>
      </c>
      <c r="P13" s="5" t="s">
        <v>20</v>
      </c>
      <c r="Q13" s="5" t="s">
        <v>40</v>
      </c>
      <c r="R13" s="5" t="s">
        <v>7</v>
      </c>
      <c r="S13" s="5" t="s">
        <v>10</v>
      </c>
    </row>
    <row r="14" spans="1:19" x14ac:dyDescent="0.25">
      <c r="A14" t="s">
        <v>4</v>
      </c>
      <c r="B14" s="5">
        <v>14</v>
      </c>
      <c r="C14" s="5">
        <v>6</v>
      </c>
      <c r="D14" s="5">
        <v>10</v>
      </c>
      <c r="E14" s="5"/>
      <c r="F14" s="5"/>
      <c r="G14" s="5"/>
      <c r="H14" s="5"/>
      <c r="I14" s="5">
        <v>6</v>
      </c>
      <c r="J14" s="5"/>
      <c r="K14" s="5"/>
      <c r="L14" s="5">
        <f>B14*B12+C14*C12+D14*D12+E14*E12+F14*F12+G14*G12+H14*H12+I14*I12+J14*J12</f>
        <v>512</v>
      </c>
      <c r="O14" t="s">
        <v>2</v>
      </c>
      <c r="P14" s="5">
        <v>392</v>
      </c>
      <c r="Q14" s="5">
        <v>373</v>
      </c>
      <c r="R14" s="5">
        <v>346</v>
      </c>
      <c r="S14" s="5">
        <v>340</v>
      </c>
    </row>
    <row r="15" spans="1:19" x14ac:dyDescent="0.25">
      <c r="A15" t="s">
        <v>3</v>
      </c>
      <c r="B15" s="5">
        <v>11</v>
      </c>
      <c r="C15" s="5"/>
      <c r="D15" s="5">
        <v>20</v>
      </c>
      <c r="E15" s="5">
        <v>20</v>
      </c>
      <c r="F15" s="5"/>
      <c r="G15" s="5"/>
      <c r="H15" s="5"/>
      <c r="I15" s="5">
        <v>5</v>
      </c>
      <c r="J15" s="5"/>
      <c r="K15" s="5"/>
      <c r="L15" s="5">
        <f>B15*B12+C15*C12+D15*D12+E15*E12+F15*F12+G15*G12+H15*H12+I15*I12+J15*J12</f>
        <v>698</v>
      </c>
      <c r="O15" t="s">
        <v>3</v>
      </c>
      <c r="P15" s="5">
        <v>808</v>
      </c>
      <c r="Q15" s="5">
        <v>743</v>
      </c>
      <c r="R15" s="5">
        <v>698</v>
      </c>
      <c r="S15" s="5">
        <v>688</v>
      </c>
    </row>
    <row r="16" spans="1:19" x14ac:dyDescent="0.25">
      <c r="A16" t="s">
        <v>5</v>
      </c>
      <c r="B16" s="5">
        <v>5</v>
      </c>
      <c r="C16" s="5"/>
      <c r="D16" s="5">
        <v>16</v>
      </c>
      <c r="E16" s="5"/>
      <c r="F16" s="5">
        <v>8</v>
      </c>
      <c r="G16" s="5">
        <v>1</v>
      </c>
      <c r="H16" s="5">
        <v>1</v>
      </c>
      <c r="I16" s="5">
        <v>5</v>
      </c>
      <c r="J16" s="5"/>
      <c r="K16" s="5"/>
      <c r="L16" s="5">
        <f>B16*B12+C16*C12+D16*D12+E16*E12+F16*F12+G16*G12+H16*H12+I16*I12+J16*J12</f>
        <v>600</v>
      </c>
      <c r="O16" t="s">
        <v>19</v>
      </c>
      <c r="P16" s="5">
        <v>644</v>
      </c>
      <c r="Q16" s="5">
        <v>566</v>
      </c>
      <c r="R16" s="5">
        <v>512</v>
      </c>
      <c r="S16" s="5">
        <v>500</v>
      </c>
    </row>
    <row r="17" spans="1:19" x14ac:dyDescent="0.25">
      <c r="A17" t="s">
        <v>6</v>
      </c>
      <c r="B17" s="5">
        <v>5</v>
      </c>
      <c r="C17" s="5"/>
      <c r="D17" s="5">
        <v>16</v>
      </c>
      <c r="E17" s="5"/>
      <c r="F17" s="5">
        <v>8</v>
      </c>
      <c r="G17" s="5"/>
      <c r="H17" s="5">
        <v>1</v>
      </c>
      <c r="I17" s="5">
        <v>5</v>
      </c>
      <c r="J17" s="5"/>
      <c r="K17" s="5"/>
      <c r="L17" s="5">
        <f>B17*B12+C17*C12+D17*D12+E17*E12+F17*F12+G17*G12+H17*H12+I17*I12+J17*J12</f>
        <v>416</v>
      </c>
      <c r="O17" t="s">
        <v>5</v>
      </c>
      <c r="P17" s="5">
        <v>690</v>
      </c>
      <c r="Q17" s="5">
        <v>645</v>
      </c>
      <c r="R17" s="5">
        <v>600</v>
      </c>
      <c r="S17" s="5">
        <v>590</v>
      </c>
    </row>
    <row r="18" spans="1:19" x14ac:dyDescent="0.25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O18" t="s">
        <v>6</v>
      </c>
      <c r="P18" s="5">
        <v>506</v>
      </c>
      <c r="Q18" s="5">
        <v>461</v>
      </c>
      <c r="R18" s="5">
        <v>416</v>
      </c>
      <c r="S18" s="5">
        <v>406</v>
      </c>
    </row>
    <row r="19" spans="1:19" x14ac:dyDescent="0.25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9" x14ac:dyDescent="0.25">
      <c r="A20" t="s">
        <v>43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9" x14ac:dyDescent="0.25">
      <c r="A21" t="s">
        <v>21</v>
      </c>
      <c r="B21" s="5" t="s">
        <v>22</v>
      </c>
      <c r="C21" s="5" t="s">
        <v>23</v>
      </c>
      <c r="D21" s="5" t="s">
        <v>24</v>
      </c>
      <c r="E21" s="5" t="s">
        <v>25</v>
      </c>
      <c r="F21" s="5" t="s">
        <v>26</v>
      </c>
      <c r="G21" s="5" t="s">
        <v>27</v>
      </c>
      <c r="H21" s="5" t="s">
        <v>28</v>
      </c>
      <c r="I21" s="5" t="s">
        <v>29</v>
      </c>
      <c r="J21" s="5" t="s">
        <v>43</v>
      </c>
      <c r="K21" s="5" t="s">
        <v>39</v>
      </c>
      <c r="L21" s="5" t="s">
        <v>30</v>
      </c>
    </row>
    <row r="22" spans="1:19" x14ac:dyDescent="0.25">
      <c r="B22" s="5">
        <v>28</v>
      </c>
      <c r="C22" s="5">
        <v>4</v>
      </c>
      <c r="D22" s="5">
        <v>6</v>
      </c>
      <c r="E22" s="5">
        <v>12</v>
      </c>
      <c r="F22" s="5">
        <v>18</v>
      </c>
      <c r="G22" s="5">
        <f>R10</f>
        <v>184</v>
      </c>
      <c r="H22" s="5">
        <v>6</v>
      </c>
      <c r="I22" s="5"/>
      <c r="J22" s="5">
        <v>15</v>
      </c>
      <c r="K22" s="5"/>
      <c r="L22" s="5"/>
    </row>
    <row r="23" spans="1:19" x14ac:dyDescent="0.25">
      <c r="A23" t="s">
        <v>2</v>
      </c>
      <c r="B23" s="5">
        <v>7</v>
      </c>
      <c r="C23" s="5"/>
      <c r="D23" s="5">
        <v>16</v>
      </c>
      <c r="E23" s="5"/>
      <c r="F23" s="5">
        <v>2</v>
      </c>
      <c r="G23" s="5"/>
      <c r="H23" s="5"/>
      <c r="I23" s="5"/>
      <c r="J23" s="5">
        <v>3</v>
      </c>
      <c r="K23" s="5"/>
      <c r="L23" s="5">
        <f>B23*B22+C23*C22+D23*D22+E23*E22+F23*F22+G23*G22+H23*H22+I23*I22+J23*J22</f>
        <v>373</v>
      </c>
    </row>
    <row r="24" spans="1:19" x14ac:dyDescent="0.25">
      <c r="A24" t="s">
        <v>4</v>
      </c>
      <c r="B24" s="5">
        <v>14</v>
      </c>
      <c r="C24" s="5">
        <v>6</v>
      </c>
      <c r="D24" s="5">
        <v>10</v>
      </c>
      <c r="E24" s="5"/>
      <c r="F24" s="5"/>
      <c r="G24" s="5"/>
      <c r="H24" s="5"/>
      <c r="I24" s="5"/>
      <c r="J24" s="5">
        <v>6</v>
      </c>
      <c r="K24" s="5"/>
      <c r="L24" s="5">
        <f>B24*B22+C24*C22+D24*D22+E24*E22+F24*F22+G24*G22+H24*H22+I24*I22+J24*J22</f>
        <v>566</v>
      </c>
    </row>
    <row r="25" spans="1:19" x14ac:dyDescent="0.25">
      <c r="A25" t="s">
        <v>3</v>
      </c>
      <c r="B25" s="5">
        <v>11</v>
      </c>
      <c r="C25" s="5"/>
      <c r="D25" s="5">
        <v>20</v>
      </c>
      <c r="E25" s="5">
        <v>20</v>
      </c>
      <c r="F25" s="5"/>
      <c r="G25" s="5"/>
      <c r="H25" s="5"/>
      <c r="I25" s="5"/>
      <c r="J25" s="5">
        <v>5</v>
      </c>
      <c r="K25" s="5"/>
      <c r="L25" s="5">
        <f>B25*B22+C25*C22+D25*D22+E25*E22+F25*F22+G25*G22+H25*H22+I25*I22+J25*J22</f>
        <v>743</v>
      </c>
    </row>
    <row r="26" spans="1:19" x14ac:dyDescent="0.25">
      <c r="A26" t="s">
        <v>5</v>
      </c>
      <c r="B26" s="5">
        <v>5</v>
      </c>
      <c r="C26" s="5"/>
      <c r="D26" s="5">
        <v>16</v>
      </c>
      <c r="E26" s="5"/>
      <c r="F26" s="5">
        <v>8</v>
      </c>
      <c r="G26" s="5">
        <v>1</v>
      </c>
      <c r="H26" s="5">
        <v>1</v>
      </c>
      <c r="I26" s="5"/>
      <c r="J26" s="5">
        <v>5</v>
      </c>
      <c r="K26" s="5"/>
      <c r="L26" s="5">
        <f>B26*B22+C26*C22+D26*D22+E26*E22+F26*F22+G26*G22+H26*H22+I26*I22+J26*J22</f>
        <v>645</v>
      </c>
    </row>
    <row r="27" spans="1:19" x14ac:dyDescent="0.25">
      <c r="A27" t="s">
        <v>6</v>
      </c>
      <c r="B27" s="5">
        <v>5</v>
      </c>
      <c r="C27" s="5"/>
      <c r="D27" s="5">
        <v>16</v>
      </c>
      <c r="E27" s="5"/>
      <c r="F27" s="5">
        <v>8</v>
      </c>
      <c r="G27" s="5"/>
      <c r="H27" s="5">
        <v>1</v>
      </c>
      <c r="I27" s="5"/>
      <c r="J27" s="5">
        <v>5</v>
      </c>
      <c r="K27" s="5"/>
      <c r="L27" s="5">
        <f>B27*B22+C27*C22+D27*D22+E27*E22+F27*F22+G27*G22+H27*H22+I27*I22+J27*J22</f>
        <v>461</v>
      </c>
    </row>
    <row r="30" spans="1:19" x14ac:dyDescent="0.25">
      <c r="A30" t="s">
        <v>39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 spans="1:19" x14ac:dyDescent="0.25">
      <c r="A31" t="s">
        <v>21</v>
      </c>
      <c r="B31" s="5" t="s">
        <v>22</v>
      </c>
      <c r="C31" s="5" t="s">
        <v>23</v>
      </c>
      <c r="D31" s="5" t="s">
        <v>24</v>
      </c>
      <c r="E31" s="5" t="s">
        <v>25</v>
      </c>
      <c r="F31" s="5" t="s">
        <v>26</v>
      </c>
      <c r="G31" s="5" t="s">
        <v>27</v>
      </c>
      <c r="H31" s="5" t="s">
        <v>28</v>
      </c>
      <c r="I31" s="5" t="s">
        <v>29</v>
      </c>
      <c r="J31" s="5" t="s">
        <v>43</v>
      </c>
      <c r="K31" s="5" t="s">
        <v>39</v>
      </c>
      <c r="L31" s="5" t="s">
        <v>30</v>
      </c>
    </row>
    <row r="32" spans="1:19" x14ac:dyDescent="0.25">
      <c r="B32" s="5">
        <v>28</v>
      </c>
      <c r="C32" s="5">
        <v>4</v>
      </c>
      <c r="D32" s="5">
        <v>6</v>
      </c>
      <c r="E32" s="5">
        <v>12</v>
      </c>
      <c r="F32" s="5">
        <v>18</v>
      </c>
      <c r="G32" s="5">
        <f>R10</f>
        <v>184</v>
      </c>
      <c r="H32" s="5">
        <v>6</v>
      </c>
      <c r="I32" s="5"/>
      <c r="J32" s="5"/>
      <c r="K32" s="5">
        <v>4</v>
      </c>
      <c r="L32" s="5"/>
    </row>
    <row r="33" spans="1:12" x14ac:dyDescent="0.25">
      <c r="A33" t="s">
        <v>2</v>
      </c>
      <c r="B33" s="5">
        <v>7</v>
      </c>
      <c r="C33" s="5"/>
      <c r="D33" s="5">
        <v>16</v>
      </c>
      <c r="E33" s="5"/>
      <c r="F33" s="5">
        <v>2</v>
      </c>
      <c r="G33" s="5"/>
      <c r="H33" s="5"/>
      <c r="I33" s="5"/>
      <c r="J33" s="5"/>
      <c r="K33" s="5">
        <v>3</v>
      </c>
      <c r="L33" s="5">
        <f>$B$32*B33+$C$32*C33+$D$32*D33+$E$32*E33+$F$32*F33+$G$32*G33+$H$32*H33+$I$32*I33+$J$32*J33+$K$32*K33</f>
        <v>340</v>
      </c>
    </row>
    <row r="34" spans="1:12" x14ac:dyDescent="0.25">
      <c r="A34" t="s">
        <v>4</v>
      </c>
      <c r="B34" s="5">
        <v>14</v>
      </c>
      <c r="C34" s="5">
        <v>6</v>
      </c>
      <c r="D34" s="5">
        <v>10</v>
      </c>
      <c r="E34" s="5"/>
      <c r="F34" s="5"/>
      <c r="G34" s="5"/>
      <c r="H34" s="5"/>
      <c r="I34" s="5"/>
      <c r="J34" s="5"/>
      <c r="K34" s="5">
        <v>6</v>
      </c>
      <c r="L34" s="5">
        <f t="shared" ref="L34:L37" si="2">$B$32*B34+$C$32*C34+$D$32*D34+$E$32*E34+$F$32*F34+$G$32*G34+$H$32*H34+$I$32*I34+$J$32*J34+$K$32*K34</f>
        <v>500</v>
      </c>
    </row>
    <row r="35" spans="1:12" x14ac:dyDescent="0.25">
      <c r="A35" t="s">
        <v>3</v>
      </c>
      <c r="B35" s="5">
        <v>11</v>
      </c>
      <c r="C35" s="5"/>
      <c r="D35" s="5">
        <v>20</v>
      </c>
      <c r="E35" s="5">
        <v>20</v>
      </c>
      <c r="F35" s="5"/>
      <c r="G35" s="5"/>
      <c r="H35" s="5"/>
      <c r="I35" s="5"/>
      <c r="J35" s="5"/>
      <c r="K35" s="5">
        <v>5</v>
      </c>
      <c r="L35" s="5">
        <f t="shared" si="2"/>
        <v>688</v>
      </c>
    </row>
    <row r="36" spans="1:12" x14ac:dyDescent="0.25">
      <c r="A36" t="s">
        <v>5</v>
      </c>
      <c r="B36" s="5">
        <v>5</v>
      </c>
      <c r="C36" s="5"/>
      <c r="D36" s="5">
        <v>16</v>
      </c>
      <c r="E36" s="5"/>
      <c r="F36" s="5">
        <v>8</v>
      </c>
      <c r="G36" s="5">
        <v>1</v>
      </c>
      <c r="H36" s="5">
        <v>1</v>
      </c>
      <c r="I36" s="5"/>
      <c r="J36" s="5"/>
      <c r="K36" s="5">
        <v>5</v>
      </c>
      <c r="L36" s="5">
        <f t="shared" si="2"/>
        <v>590</v>
      </c>
    </row>
    <row r="37" spans="1:12" x14ac:dyDescent="0.25">
      <c r="A37" t="s">
        <v>6</v>
      </c>
      <c r="B37" s="5">
        <v>5</v>
      </c>
      <c r="C37" s="5"/>
      <c r="D37" s="5">
        <v>16</v>
      </c>
      <c r="E37" s="5"/>
      <c r="F37" s="5">
        <v>8</v>
      </c>
      <c r="G37" s="5"/>
      <c r="H37" s="5">
        <v>1</v>
      </c>
      <c r="I37" s="5"/>
      <c r="J37" s="5"/>
      <c r="K37" s="5">
        <v>5</v>
      </c>
      <c r="L37" s="5">
        <f t="shared" si="2"/>
        <v>406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6BD52-898E-4918-8484-941A1A3C29C2}">
  <dimension ref="A1:S37"/>
  <sheetViews>
    <sheetView workbookViewId="0">
      <selection activeCell="O22" sqref="O22"/>
    </sheetView>
  </sheetViews>
  <sheetFormatPr defaultRowHeight="15" x14ac:dyDescent="0.25"/>
  <cols>
    <col min="1" max="1" width="22" bestFit="1" customWidth="1"/>
    <col min="2" max="2" width="8.7109375" customWidth="1"/>
    <col min="3" max="3" width="12.140625" customWidth="1"/>
    <col min="4" max="4" width="11.7109375" customWidth="1"/>
    <col min="5" max="5" width="11.42578125" customWidth="1"/>
  </cols>
  <sheetData>
    <row r="1" spans="1:19" x14ac:dyDescent="0.25">
      <c r="A1" t="s">
        <v>21</v>
      </c>
      <c r="B1" s="5" t="s">
        <v>22</v>
      </c>
      <c r="C1" s="5" t="s">
        <v>23</v>
      </c>
      <c r="D1" s="5" t="s">
        <v>24</v>
      </c>
      <c r="E1" s="5" t="s">
        <v>25</v>
      </c>
      <c r="F1" s="5" t="s">
        <v>26</v>
      </c>
      <c r="G1" s="5" t="s">
        <v>27</v>
      </c>
      <c r="H1" s="5" t="s">
        <v>28</v>
      </c>
      <c r="I1" s="5" t="s">
        <v>29</v>
      </c>
      <c r="J1" s="5" t="s">
        <v>43</v>
      </c>
      <c r="K1" s="5" t="s">
        <v>39</v>
      </c>
      <c r="L1" s="5" t="s">
        <v>30</v>
      </c>
      <c r="O1" t="s">
        <v>31</v>
      </c>
      <c r="Q1" t="s">
        <v>32</v>
      </c>
    </row>
    <row r="2" spans="1:19" x14ac:dyDescent="0.25">
      <c r="B2" s="5">
        <v>28</v>
      </c>
      <c r="C2" s="5">
        <v>4</v>
      </c>
      <c r="D2" s="5">
        <v>6</v>
      </c>
      <c r="E2" s="5">
        <v>12</v>
      </c>
      <c r="F2" s="5">
        <v>18</v>
      </c>
      <c r="G2" s="5">
        <f>R10</f>
        <v>184</v>
      </c>
      <c r="H2" s="5">
        <v>6</v>
      </c>
      <c r="I2" s="5"/>
      <c r="J2" s="5"/>
      <c r="K2" s="5"/>
      <c r="L2" s="5"/>
      <c r="O2" t="s">
        <v>24</v>
      </c>
      <c r="P2">
        <v>8</v>
      </c>
      <c r="Q2">
        <v>6</v>
      </c>
      <c r="R2">
        <f>PRODUCT(P2,Q2)</f>
        <v>48</v>
      </c>
    </row>
    <row r="3" spans="1:19" x14ac:dyDescent="0.25">
      <c r="A3" t="s">
        <v>2</v>
      </c>
      <c r="B3" s="5">
        <v>8</v>
      </c>
      <c r="C3" s="5"/>
      <c r="D3" s="5">
        <v>16</v>
      </c>
      <c r="E3" s="5"/>
      <c r="F3" s="5">
        <v>4</v>
      </c>
      <c r="G3" s="5"/>
      <c r="H3" s="5"/>
      <c r="I3" s="5"/>
      <c r="J3" s="5"/>
      <c r="K3" s="5"/>
      <c r="L3" s="5">
        <f>B3*B2+C3*C2+D3*D2+E3*E2+F3*F2+G3*G2+H3*H2+I3*I2+J3*J2</f>
        <v>392</v>
      </c>
      <c r="O3" t="s">
        <v>28</v>
      </c>
      <c r="P3">
        <v>5</v>
      </c>
      <c r="Q3">
        <v>6</v>
      </c>
      <c r="R3">
        <f t="shared" ref="R3:R9" si="0">PRODUCT(P3,Q3)</f>
        <v>30</v>
      </c>
    </row>
    <row r="4" spans="1:19" x14ac:dyDescent="0.25">
      <c r="A4" t="s">
        <v>4</v>
      </c>
      <c r="B4" s="5">
        <v>20</v>
      </c>
      <c r="C4" s="5">
        <v>6</v>
      </c>
      <c r="D4" s="5">
        <v>10</v>
      </c>
      <c r="E4" s="5"/>
      <c r="F4" s="5"/>
      <c r="G4" s="5"/>
      <c r="H4" s="5"/>
      <c r="I4" s="5"/>
      <c r="J4" s="5"/>
      <c r="K4" s="5"/>
      <c r="L4" s="5">
        <f>B4*B2+C4*C2+D4*D2+E4*E2+F4*F2+G4*G2+H4*H2+I4*I2+J4*J2</f>
        <v>644</v>
      </c>
      <c r="O4" t="s">
        <v>33</v>
      </c>
      <c r="P4">
        <v>3</v>
      </c>
      <c r="Q4">
        <v>8</v>
      </c>
      <c r="R4">
        <f t="shared" si="0"/>
        <v>24</v>
      </c>
    </row>
    <row r="5" spans="1:19" x14ac:dyDescent="0.25">
      <c r="A5" t="s">
        <v>3</v>
      </c>
      <c r="B5" s="5">
        <v>16</v>
      </c>
      <c r="C5" s="5"/>
      <c r="D5" s="5">
        <v>20</v>
      </c>
      <c r="E5" s="5">
        <v>20</v>
      </c>
      <c r="F5" s="5"/>
      <c r="G5" s="5"/>
      <c r="H5" s="5"/>
      <c r="I5" s="5"/>
      <c r="J5" s="5"/>
      <c r="K5" s="5"/>
      <c r="L5" s="5">
        <f>B5*B2+C5*C2+D5*D2+E5*E2+F5*F2+G5*G2+H5*H2+I5*I2+J5*J2</f>
        <v>808</v>
      </c>
      <c r="O5" t="s">
        <v>34</v>
      </c>
      <c r="P5">
        <v>1</v>
      </c>
      <c r="Q5">
        <v>8</v>
      </c>
      <c r="R5">
        <f t="shared" si="0"/>
        <v>8</v>
      </c>
    </row>
    <row r="6" spans="1:19" x14ac:dyDescent="0.25">
      <c r="A6" t="s">
        <v>5</v>
      </c>
      <c r="B6" s="5">
        <v>8</v>
      </c>
      <c r="C6" s="5"/>
      <c r="D6" s="5">
        <v>16</v>
      </c>
      <c r="E6" s="5"/>
      <c r="F6" s="5">
        <v>10</v>
      </c>
      <c r="G6" s="5">
        <v>1</v>
      </c>
      <c r="H6" s="5">
        <v>1</v>
      </c>
      <c r="I6" s="5"/>
      <c r="J6" s="5"/>
      <c r="K6" s="5"/>
      <c r="L6" s="5">
        <f>B6*B2+C6*C2+D6*D2+E6*E2+F6*F2+G6*G2+H6*H2+I6*I2+J6*J2</f>
        <v>690</v>
      </c>
      <c r="O6" t="s">
        <v>35</v>
      </c>
      <c r="P6">
        <v>3</v>
      </c>
      <c r="Q6">
        <v>10</v>
      </c>
      <c r="R6">
        <f t="shared" si="0"/>
        <v>30</v>
      </c>
      <c r="S6">
        <v>2</v>
      </c>
    </row>
    <row r="7" spans="1:19" x14ac:dyDescent="0.25">
      <c r="A7" t="s">
        <v>6</v>
      </c>
      <c r="B7" s="5">
        <v>8</v>
      </c>
      <c r="C7" s="5"/>
      <c r="D7" s="5">
        <v>16</v>
      </c>
      <c r="E7" s="5"/>
      <c r="F7" s="5">
        <v>10</v>
      </c>
      <c r="G7" s="5"/>
      <c r="H7" s="5">
        <v>1</v>
      </c>
      <c r="I7" s="5"/>
      <c r="J7" s="5"/>
      <c r="K7" s="5"/>
      <c r="L7" s="5">
        <f>B7*B2+C7*C2+D7*D2+E7*E2+F7*F2+G7*G2+H7*H2+I7*I2+J7*J2</f>
        <v>506</v>
      </c>
      <c r="O7" t="s">
        <v>36</v>
      </c>
      <c r="P7">
        <v>2</v>
      </c>
      <c r="Q7">
        <v>10</v>
      </c>
      <c r="R7">
        <f t="shared" si="0"/>
        <v>20</v>
      </c>
      <c r="S7">
        <v>1</v>
      </c>
    </row>
    <row r="8" spans="1:19" x14ac:dyDescent="0.25">
      <c r="B8" s="5"/>
      <c r="C8" s="5"/>
      <c r="D8" s="5"/>
      <c r="E8" s="5"/>
      <c r="F8" s="5"/>
      <c r="G8" s="5"/>
      <c r="H8" s="5"/>
      <c r="I8" s="5"/>
      <c r="J8" s="5"/>
      <c r="K8" s="5"/>
      <c r="L8" s="5"/>
      <c r="O8" t="s">
        <v>37</v>
      </c>
      <c r="P8">
        <v>1</v>
      </c>
      <c r="Q8">
        <v>12</v>
      </c>
      <c r="R8">
        <f t="shared" si="0"/>
        <v>12</v>
      </c>
    </row>
    <row r="9" spans="1:19" x14ac:dyDescent="0.25">
      <c r="B9" s="5"/>
      <c r="C9" s="5"/>
      <c r="D9" s="5"/>
      <c r="E9" s="5"/>
      <c r="F9" s="5"/>
      <c r="G9" s="5"/>
      <c r="H9" s="5"/>
      <c r="I9" s="5"/>
      <c r="J9" s="5"/>
      <c r="K9" s="5"/>
      <c r="L9" s="5"/>
      <c r="O9" t="s">
        <v>38</v>
      </c>
      <c r="P9">
        <v>1</v>
      </c>
      <c r="Q9">
        <v>12</v>
      </c>
      <c r="R9">
        <f t="shared" si="0"/>
        <v>12</v>
      </c>
    </row>
    <row r="10" spans="1:19" x14ac:dyDescent="0.25">
      <c r="A10" t="s">
        <v>29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P10">
        <f>SUM(P2:P9)</f>
        <v>24</v>
      </c>
      <c r="R10">
        <f t="shared" ref="R10" si="1">SUM(R2:R9)</f>
        <v>184</v>
      </c>
    </row>
    <row r="11" spans="1:19" x14ac:dyDescent="0.25">
      <c r="A11" t="s">
        <v>21</v>
      </c>
      <c r="B11" s="5" t="s">
        <v>22</v>
      </c>
      <c r="C11" s="5" t="s">
        <v>23</v>
      </c>
      <c r="D11" s="5" t="s">
        <v>24</v>
      </c>
      <c r="E11" s="5" t="s">
        <v>25</v>
      </c>
      <c r="F11" s="5" t="s">
        <v>26</v>
      </c>
      <c r="G11" s="5" t="s">
        <v>27</v>
      </c>
      <c r="H11" s="5" t="s">
        <v>28</v>
      </c>
      <c r="I11" s="5" t="s">
        <v>29</v>
      </c>
      <c r="J11" s="5" t="s">
        <v>43</v>
      </c>
      <c r="K11" s="5" t="s">
        <v>39</v>
      </c>
      <c r="L11" s="5" t="s">
        <v>30</v>
      </c>
    </row>
    <row r="12" spans="1:19" x14ac:dyDescent="0.25">
      <c r="B12" s="5">
        <v>28</v>
      </c>
      <c r="C12" s="5">
        <v>4</v>
      </c>
      <c r="D12" s="5">
        <v>6</v>
      </c>
      <c r="E12" s="5">
        <v>12</v>
      </c>
      <c r="F12" s="5">
        <v>18</v>
      </c>
      <c r="G12" s="5">
        <f>R10</f>
        <v>184</v>
      </c>
      <c r="H12" s="5">
        <v>6</v>
      </c>
      <c r="I12" s="5">
        <v>6</v>
      </c>
      <c r="J12" s="5"/>
      <c r="K12" s="5"/>
      <c r="L12" s="5"/>
    </row>
    <row r="13" spans="1:19" x14ac:dyDescent="0.25">
      <c r="A13" t="s">
        <v>2</v>
      </c>
      <c r="B13" s="5"/>
      <c r="C13" s="5"/>
      <c r="D13" s="5">
        <v>16</v>
      </c>
      <c r="E13" s="5"/>
      <c r="F13" s="5"/>
      <c r="G13" s="5"/>
      <c r="H13" s="5"/>
      <c r="I13" s="5">
        <v>12</v>
      </c>
      <c r="J13" s="5"/>
      <c r="K13" s="5"/>
      <c r="L13" s="5">
        <f>B13*B12+C13*C12+D13*D12+E13*E12+F13*F12+G13*G12+H13*H12+I13*I12+J13*J12</f>
        <v>168</v>
      </c>
      <c r="O13" t="s">
        <v>18</v>
      </c>
      <c r="P13" s="5" t="s">
        <v>20</v>
      </c>
      <c r="Q13" s="5" t="s">
        <v>41</v>
      </c>
      <c r="R13" s="5" t="s">
        <v>8</v>
      </c>
      <c r="S13" s="5" t="s">
        <v>11</v>
      </c>
    </row>
    <row r="14" spans="1:19" x14ac:dyDescent="0.25">
      <c r="A14" t="s">
        <v>4</v>
      </c>
      <c r="B14" s="5"/>
      <c r="C14" s="5">
        <v>6</v>
      </c>
      <c r="D14" s="5">
        <v>10</v>
      </c>
      <c r="E14" s="5"/>
      <c r="F14" s="5"/>
      <c r="G14" s="5"/>
      <c r="H14" s="5"/>
      <c r="I14" s="5">
        <v>20</v>
      </c>
      <c r="J14" s="5"/>
      <c r="K14" s="5"/>
      <c r="L14" s="5">
        <f>B14*B12+C14*C12+D14*D12+E14*E12+F14*F12+G14*G12+H14*H12+I14*I12+J14*J12</f>
        <v>204</v>
      </c>
      <c r="O14" t="s">
        <v>2</v>
      </c>
      <c r="P14" s="5">
        <v>392</v>
      </c>
      <c r="Q14" s="5">
        <v>276</v>
      </c>
      <c r="R14" s="5">
        <v>168</v>
      </c>
      <c r="S14" s="5">
        <v>144</v>
      </c>
    </row>
    <row r="15" spans="1:19" x14ac:dyDescent="0.25">
      <c r="A15" t="s">
        <v>3</v>
      </c>
      <c r="B15" s="5"/>
      <c r="C15" s="5"/>
      <c r="D15" s="5">
        <v>20</v>
      </c>
      <c r="E15" s="5">
        <v>20</v>
      </c>
      <c r="F15" s="5"/>
      <c r="G15" s="5"/>
      <c r="H15" s="5"/>
      <c r="I15" s="5">
        <v>16</v>
      </c>
      <c r="J15" s="5"/>
      <c r="K15" s="5"/>
      <c r="L15" s="5">
        <f>B15*B12+C15*C12+D15*D12+E15*E12+F15*F12+G15*G12+H15*H12+I15*I12+J15*J12</f>
        <v>456</v>
      </c>
      <c r="O15" t="s">
        <v>3</v>
      </c>
      <c r="P15" s="5">
        <v>808</v>
      </c>
      <c r="Q15" s="5">
        <v>600</v>
      </c>
      <c r="R15" s="5">
        <v>456</v>
      </c>
      <c r="S15" s="5">
        <v>424</v>
      </c>
    </row>
    <row r="16" spans="1:19" x14ac:dyDescent="0.25">
      <c r="A16" t="s">
        <v>5</v>
      </c>
      <c r="B16" s="5"/>
      <c r="C16" s="5"/>
      <c r="D16" s="5">
        <v>16</v>
      </c>
      <c r="E16" s="5"/>
      <c r="F16" s="5"/>
      <c r="G16" s="5">
        <v>1</v>
      </c>
      <c r="H16" s="5">
        <v>1</v>
      </c>
      <c r="I16" s="5">
        <v>18</v>
      </c>
      <c r="J16" s="5"/>
      <c r="K16" s="5"/>
      <c r="L16" s="5">
        <f>B16*B12+C16*C12+D16*D12+E16*E12+F16*F12+G16*G12+H16*H12+I16*I12+J16*J12</f>
        <v>394</v>
      </c>
      <c r="O16" t="s">
        <v>19</v>
      </c>
      <c r="P16" s="5">
        <v>644</v>
      </c>
      <c r="Q16" s="5">
        <v>384</v>
      </c>
      <c r="R16" s="5">
        <v>204</v>
      </c>
      <c r="S16" s="5">
        <v>164</v>
      </c>
    </row>
    <row r="17" spans="1:19" x14ac:dyDescent="0.25">
      <c r="A17" t="s">
        <v>6</v>
      </c>
      <c r="B17" s="5"/>
      <c r="C17" s="5"/>
      <c r="D17" s="5">
        <v>16</v>
      </c>
      <c r="E17" s="5"/>
      <c r="F17" s="5"/>
      <c r="G17" s="5"/>
      <c r="H17" s="5">
        <v>1</v>
      </c>
      <c r="I17" s="5">
        <v>18</v>
      </c>
      <c r="J17" s="5"/>
      <c r="K17" s="5"/>
      <c r="L17" s="5">
        <f>B17*B12+C17*C12+D17*D12+E17*E12+F17*F12+G17*G12+H17*H12+I17*I12+J17*J12</f>
        <v>210</v>
      </c>
      <c r="O17" t="s">
        <v>5</v>
      </c>
      <c r="P17" s="5">
        <v>690</v>
      </c>
      <c r="Q17" s="5">
        <v>556</v>
      </c>
      <c r="R17" s="5">
        <v>394</v>
      </c>
      <c r="S17" s="5">
        <v>358</v>
      </c>
    </row>
    <row r="18" spans="1:19" x14ac:dyDescent="0.25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O18" t="s">
        <v>6</v>
      </c>
      <c r="P18" s="5">
        <v>506</v>
      </c>
      <c r="Q18" s="5">
        <v>372</v>
      </c>
      <c r="R18" s="5">
        <v>210</v>
      </c>
      <c r="S18" s="5">
        <v>174</v>
      </c>
    </row>
    <row r="19" spans="1:19" x14ac:dyDescent="0.25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9" x14ac:dyDescent="0.25">
      <c r="A20" t="s">
        <v>43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9" x14ac:dyDescent="0.25">
      <c r="A21" t="s">
        <v>21</v>
      </c>
      <c r="B21" s="5" t="s">
        <v>22</v>
      </c>
      <c r="C21" s="5" t="s">
        <v>23</v>
      </c>
      <c r="D21" s="5" t="s">
        <v>24</v>
      </c>
      <c r="E21" s="5" t="s">
        <v>25</v>
      </c>
      <c r="F21" s="5" t="s">
        <v>26</v>
      </c>
      <c r="G21" s="5" t="s">
        <v>27</v>
      </c>
      <c r="H21" s="5" t="s">
        <v>28</v>
      </c>
      <c r="I21" s="5" t="s">
        <v>29</v>
      </c>
      <c r="J21" s="5" t="s">
        <v>43</v>
      </c>
      <c r="K21" s="5" t="s">
        <v>39</v>
      </c>
      <c r="L21" s="5" t="s">
        <v>30</v>
      </c>
    </row>
    <row r="22" spans="1:19" x14ac:dyDescent="0.25">
      <c r="B22" s="5">
        <v>28</v>
      </c>
      <c r="C22" s="5">
        <v>4</v>
      </c>
      <c r="D22" s="5">
        <v>6</v>
      </c>
      <c r="E22" s="5">
        <v>12</v>
      </c>
      <c r="F22" s="5">
        <v>18</v>
      </c>
      <c r="G22" s="5">
        <f>R10</f>
        <v>184</v>
      </c>
      <c r="H22" s="5">
        <v>6</v>
      </c>
      <c r="I22" s="5"/>
      <c r="J22" s="5">
        <v>15</v>
      </c>
      <c r="K22" s="5"/>
      <c r="L22" s="5"/>
    </row>
    <row r="23" spans="1:19" x14ac:dyDescent="0.25">
      <c r="A23" t="s">
        <v>2</v>
      </c>
      <c r="B23" s="5"/>
      <c r="C23" s="5"/>
      <c r="D23" s="5">
        <v>16</v>
      </c>
      <c r="E23" s="5"/>
      <c r="F23" s="5"/>
      <c r="G23" s="5"/>
      <c r="H23" s="5"/>
      <c r="I23" s="5"/>
      <c r="J23" s="5">
        <v>12</v>
      </c>
      <c r="K23" s="5"/>
      <c r="L23" s="5">
        <f>B23*B22+C23*C22+D23*D22+E23*E22+F23*F22+G23*G22+H23*H22+I23*I22+J23*J22</f>
        <v>276</v>
      </c>
    </row>
    <row r="24" spans="1:19" x14ac:dyDescent="0.25">
      <c r="A24" t="s">
        <v>4</v>
      </c>
      <c r="B24" s="5"/>
      <c r="C24" s="5">
        <v>6</v>
      </c>
      <c r="D24" s="5">
        <v>10</v>
      </c>
      <c r="E24" s="5"/>
      <c r="F24" s="5"/>
      <c r="G24" s="5"/>
      <c r="H24" s="5"/>
      <c r="I24" s="5"/>
      <c r="J24" s="5">
        <v>20</v>
      </c>
      <c r="K24" s="5"/>
      <c r="L24" s="5">
        <f>B24*B22+C24*C22+D24*D22+E24*E22+F24*F22+G24*G22+H24*H22+I24*I22+J24*J22</f>
        <v>384</v>
      </c>
    </row>
    <row r="25" spans="1:19" x14ac:dyDescent="0.25">
      <c r="A25" t="s">
        <v>3</v>
      </c>
      <c r="B25" s="5"/>
      <c r="C25" s="5"/>
      <c r="D25" s="5">
        <v>20</v>
      </c>
      <c r="E25" s="5">
        <v>20</v>
      </c>
      <c r="F25" s="5"/>
      <c r="G25" s="5"/>
      <c r="H25" s="5"/>
      <c r="I25" s="5"/>
      <c r="J25" s="5">
        <v>16</v>
      </c>
      <c r="K25" s="5"/>
      <c r="L25" s="5">
        <f>B25*B22+C25*C22+D25*D22+E25*E22+F25*F22+G25*G22+H25*H22+I25*I22+J25*J22</f>
        <v>600</v>
      </c>
    </row>
    <row r="26" spans="1:19" x14ac:dyDescent="0.25">
      <c r="A26" t="s">
        <v>5</v>
      </c>
      <c r="B26" s="5"/>
      <c r="C26" s="5"/>
      <c r="D26" s="5">
        <v>16</v>
      </c>
      <c r="E26" s="5"/>
      <c r="F26" s="5"/>
      <c r="G26" s="5">
        <v>1</v>
      </c>
      <c r="H26" s="5">
        <v>1</v>
      </c>
      <c r="I26" s="5"/>
      <c r="J26" s="5">
        <v>18</v>
      </c>
      <c r="K26" s="5"/>
      <c r="L26" s="5">
        <f>B26*B22+C26*C22+D26*D22+E26*E22+F26*F22+G26*G22+H26*H22+I26*I22+J26*J22</f>
        <v>556</v>
      </c>
    </row>
    <row r="27" spans="1:19" x14ac:dyDescent="0.25">
      <c r="A27" t="s">
        <v>6</v>
      </c>
      <c r="B27" s="5"/>
      <c r="C27" s="5"/>
      <c r="D27" s="5">
        <v>16</v>
      </c>
      <c r="E27" s="5"/>
      <c r="F27" s="5"/>
      <c r="G27" s="5"/>
      <c r="H27" s="5">
        <v>1</v>
      </c>
      <c r="I27" s="5"/>
      <c r="J27" s="5">
        <v>18</v>
      </c>
      <c r="K27" s="5"/>
      <c r="L27" s="5">
        <f>B27*B22+C27*C22+D27*D22+E27*E22+F27*F22+G27*G22+H27*H22+I27*I22+J27*J22</f>
        <v>372</v>
      </c>
    </row>
    <row r="30" spans="1:19" x14ac:dyDescent="0.25">
      <c r="A30" t="s">
        <v>39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 spans="1:19" x14ac:dyDescent="0.25">
      <c r="A31" t="s">
        <v>21</v>
      </c>
      <c r="B31" s="5" t="s">
        <v>22</v>
      </c>
      <c r="C31" s="5" t="s">
        <v>23</v>
      </c>
      <c r="D31" s="5" t="s">
        <v>24</v>
      </c>
      <c r="E31" s="5" t="s">
        <v>25</v>
      </c>
      <c r="F31" s="5" t="s">
        <v>26</v>
      </c>
      <c r="G31" s="5" t="s">
        <v>27</v>
      </c>
      <c r="H31" s="5" t="s">
        <v>28</v>
      </c>
      <c r="I31" s="5" t="s">
        <v>29</v>
      </c>
      <c r="J31" s="5" t="s">
        <v>43</v>
      </c>
      <c r="K31" s="5" t="s">
        <v>39</v>
      </c>
      <c r="L31" s="5" t="s">
        <v>30</v>
      </c>
    </row>
    <row r="32" spans="1:19" x14ac:dyDescent="0.25">
      <c r="B32" s="5">
        <v>28</v>
      </c>
      <c r="C32" s="5">
        <v>4</v>
      </c>
      <c r="D32" s="5">
        <v>6</v>
      </c>
      <c r="E32" s="5">
        <v>12</v>
      </c>
      <c r="F32" s="5">
        <v>18</v>
      </c>
      <c r="G32" s="5">
        <f>R10</f>
        <v>184</v>
      </c>
      <c r="H32" s="5">
        <v>6</v>
      </c>
      <c r="I32" s="5"/>
      <c r="J32" s="5"/>
      <c r="K32" s="5">
        <v>4</v>
      </c>
      <c r="L32" s="5"/>
    </row>
    <row r="33" spans="1:12" x14ac:dyDescent="0.25">
      <c r="A33" t="s">
        <v>2</v>
      </c>
      <c r="B33" s="5"/>
      <c r="C33" s="5"/>
      <c r="D33" s="5">
        <v>16</v>
      </c>
      <c r="E33" s="5"/>
      <c r="F33" s="5"/>
      <c r="G33" s="5"/>
      <c r="H33" s="5"/>
      <c r="I33" s="5"/>
      <c r="J33" s="5"/>
      <c r="K33" s="5">
        <v>12</v>
      </c>
      <c r="L33" s="5">
        <f>$B$32*B33+$C$32*C33+$D$32*D33+$E$32*E33+$F$32*F33+$G$32*G33+$H$32*H33+$I$32*I33+$J$32*J33+$K$32*K33</f>
        <v>144</v>
      </c>
    </row>
    <row r="34" spans="1:12" x14ac:dyDescent="0.25">
      <c r="A34" t="s">
        <v>4</v>
      </c>
      <c r="B34" s="5"/>
      <c r="C34" s="5">
        <v>6</v>
      </c>
      <c r="D34" s="5">
        <v>10</v>
      </c>
      <c r="E34" s="5"/>
      <c r="F34" s="5"/>
      <c r="G34" s="5"/>
      <c r="H34" s="5"/>
      <c r="I34" s="5"/>
      <c r="J34" s="5"/>
      <c r="K34" s="5">
        <v>20</v>
      </c>
      <c r="L34" s="5">
        <f t="shared" ref="L34:L37" si="2">$B$32*B34+$C$32*C34+$D$32*D34+$E$32*E34+$F$32*F34+$G$32*G34+$H$32*H34+$I$32*I34+$J$32*J34+$K$32*K34</f>
        <v>164</v>
      </c>
    </row>
    <row r="35" spans="1:12" x14ac:dyDescent="0.25">
      <c r="A35" t="s">
        <v>3</v>
      </c>
      <c r="B35" s="5"/>
      <c r="C35" s="5"/>
      <c r="D35" s="5">
        <v>20</v>
      </c>
      <c r="E35" s="5">
        <v>20</v>
      </c>
      <c r="F35" s="5"/>
      <c r="G35" s="5"/>
      <c r="H35" s="5"/>
      <c r="I35" s="5"/>
      <c r="J35" s="5"/>
      <c r="K35" s="5">
        <v>16</v>
      </c>
      <c r="L35" s="5">
        <f t="shared" si="2"/>
        <v>424</v>
      </c>
    </row>
    <row r="36" spans="1:12" x14ac:dyDescent="0.25">
      <c r="A36" t="s">
        <v>5</v>
      </c>
      <c r="B36" s="5"/>
      <c r="C36" s="5"/>
      <c r="D36" s="5">
        <v>16</v>
      </c>
      <c r="E36" s="5"/>
      <c r="F36" s="5"/>
      <c r="G36" s="5">
        <v>1</v>
      </c>
      <c r="H36" s="5">
        <v>1</v>
      </c>
      <c r="I36" s="5"/>
      <c r="J36" s="5"/>
      <c r="K36" s="5">
        <v>18</v>
      </c>
      <c r="L36" s="5">
        <f t="shared" si="2"/>
        <v>358</v>
      </c>
    </row>
    <row r="37" spans="1:12" x14ac:dyDescent="0.25">
      <c r="A37" t="s">
        <v>6</v>
      </c>
      <c r="B37" s="5"/>
      <c r="C37" s="5"/>
      <c r="D37" s="5">
        <v>16</v>
      </c>
      <c r="E37" s="5"/>
      <c r="F37" s="5"/>
      <c r="G37" s="5"/>
      <c r="H37" s="5">
        <v>1</v>
      </c>
      <c r="I37" s="5"/>
      <c r="J37" s="5"/>
      <c r="K37" s="5">
        <v>18</v>
      </c>
      <c r="L37" s="5">
        <f t="shared" si="2"/>
        <v>174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LP_delay</vt:lpstr>
      <vt:lpstr>HP_delay</vt:lpstr>
      <vt:lpstr>LP_power</vt:lpstr>
      <vt:lpstr>HP_power</vt:lpstr>
      <vt:lpstr>Nominal</vt:lpstr>
      <vt:lpstr>NT</vt:lpstr>
      <vt:lpstr>Transis30</vt:lpstr>
      <vt:lpstr>Transis100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Vinícius Zanandrea</dc:creator>
  <cp:lastModifiedBy>Vinícius Zanandrea</cp:lastModifiedBy>
  <dcterms:created xsi:type="dcterms:W3CDTF">2015-06-05T18:19:34Z</dcterms:created>
  <dcterms:modified xsi:type="dcterms:W3CDTF">2022-09-25T17:38:53Z</dcterms:modified>
</cp:coreProperties>
</file>