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8135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7" i="1"/>
  <c r="B17"/>
  <c r="A17"/>
  <c r="C12"/>
  <c r="C11"/>
  <c r="C10"/>
  <c r="C9"/>
  <c r="C8"/>
  <c r="C7"/>
  <c r="C6"/>
  <c r="C5"/>
  <c r="B12"/>
  <c r="B11"/>
  <c r="B10"/>
  <c r="B9"/>
  <c r="B8"/>
  <c r="B7"/>
  <c r="B6"/>
  <c r="B5"/>
  <c r="C4"/>
  <c r="B4"/>
  <c r="A12"/>
  <c r="A11"/>
  <c r="A10"/>
  <c r="A9"/>
  <c r="A8"/>
  <c r="A7"/>
  <c r="A6"/>
  <c r="A5"/>
</calcChain>
</file>

<file path=xl/sharedStrings.xml><?xml version="1.0" encoding="utf-8"?>
<sst xmlns="http://schemas.openxmlformats.org/spreadsheetml/2006/main" count="4" uniqueCount="4">
  <si>
    <t>Problem 313</t>
  </si>
  <si>
    <r>
      <t>Flowrate [ft</t>
    </r>
    <r>
      <rPr>
        <vertAlign val="super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/s]</t>
    </r>
  </si>
  <si>
    <t>PC Head [ft]</t>
  </si>
  <si>
    <t>SC Head [ft]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</si>
</sst>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Pump Performance Characteristics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0.15412729658792651"/>
          <c:y val="0.19480351414406533"/>
          <c:w val="0.74671981627296591"/>
          <c:h val="0.65482210557013709"/>
        </c:manualLayout>
      </c:layout>
      <c:scatterChart>
        <c:scatterStyle val="lineMarker"/>
        <c:ser>
          <c:idx val="0"/>
          <c:order val="0"/>
          <c:tx>
            <c:strRef>
              <c:f>Sheet1!$B$3</c:f>
              <c:strCache>
                <c:ptCount val="1"/>
                <c:pt idx="0">
                  <c:v>PC Head [ft]</c:v>
                </c:pt>
              </c:strCache>
            </c:strRef>
          </c:tx>
          <c:spPr>
            <a:ln>
              <a:prstDash val="sysDash"/>
            </a:ln>
          </c:spPr>
          <c:marker>
            <c:symbol val="circle"/>
            <c:size val="2"/>
            <c:spPr>
              <a:ln>
                <a:prstDash val="sysDash"/>
              </a:ln>
            </c:spPr>
          </c:marker>
          <c:xVal>
            <c:numRef>
              <c:f>Sheet1!$A$4:$A$12</c:f>
              <c:numCache>
                <c:formatCode>0.000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Sheet1!$B$4:$B$12</c:f>
              <c:numCache>
                <c:formatCode>0.000</c:formatCode>
                <c:ptCount val="9"/>
                <c:pt idx="0">
                  <c:v>450</c:v>
                </c:pt>
                <c:pt idx="1">
                  <c:v>448.75</c:v>
                </c:pt>
                <c:pt idx="2">
                  <c:v>445</c:v>
                </c:pt>
                <c:pt idx="3">
                  <c:v>438.75</c:v>
                </c:pt>
                <c:pt idx="4">
                  <c:v>430</c:v>
                </c:pt>
                <c:pt idx="5">
                  <c:v>418.75</c:v>
                </c:pt>
                <c:pt idx="6">
                  <c:v>405</c:v>
                </c:pt>
                <c:pt idx="7">
                  <c:v>388.75</c:v>
                </c:pt>
                <c:pt idx="8">
                  <c:v>370</c:v>
                </c:pt>
              </c:numCache>
            </c:numRef>
          </c:y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SC Head [ft]</c:v>
                </c:pt>
              </c:strCache>
            </c:strRef>
          </c:tx>
          <c:spPr>
            <a:ln>
              <a:prstDash val="sysDash"/>
            </a:ln>
          </c:spPr>
          <c:marker>
            <c:symbol val="circle"/>
            <c:size val="2"/>
            <c:spPr>
              <a:ln>
                <a:prstDash val="sysDash"/>
              </a:ln>
            </c:spPr>
          </c:marker>
          <c:xVal>
            <c:numRef>
              <c:f>Sheet1!$A$4:$A$12</c:f>
              <c:numCache>
                <c:formatCode>0.000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Sheet1!$C$4:$C$12</c:f>
              <c:numCache>
                <c:formatCode>0.000</c:formatCode>
                <c:ptCount val="9"/>
                <c:pt idx="0">
                  <c:v>393.6</c:v>
                </c:pt>
                <c:pt idx="1">
                  <c:v>393.60823750000003</c:v>
                </c:pt>
                <c:pt idx="2">
                  <c:v>393.63295000000005</c:v>
                </c:pt>
                <c:pt idx="3">
                  <c:v>393.67413750000003</c:v>
                </c:pt>
                <c:pt idx="4">
                  <c:v>393.73180000000002</c:v>
                </c:pt>
                <c:pt idx="5">
                  <c:v>393.80593750000003</c:v>
                </c:pt>
                <c:pt idx="6">
                  <c:v>393.89655000000005</c:v>
                </c:pt>
                <c:pt idx="7">
                  <c:v>394.00363750000002</c:v>
                </c:pt>
                <c:pt idx="8">
                  <c:v>394.12720000000002</c:v>
                </c:pt>
              </c:numCache>
            </c:numRef>
          </c:yVal>
        </c:ser>
        <c:axId val="45120128"/>
        <c:axId val="69550080"/>
      </c:scatterChart>
      <c:valAx>
        <c:axId val="45120128"/>
        <c:scaling>
          <c:orientation val="minMax"/>
        </c:scaling>
        <c:axPos val="b"/>
        <c:numFmt formatCode="0.000" sourceLinked="1"/>
        <c:tickLblPos val="nextTo"/>
        <c:crossAx val="69550080"/>
        <c:crosses val="autoZero"/>
        <c:crossBetween val="midCat"/>
      </c:valAx>
      <c:valAx>
        <c:axId val="69550080"/>
        <c:scaling>
          <c:orientation val="minMax"/>
        </c:scaling>
        <c:axPos val="l"/>
        <c:majorGridlines/>
        <c:numFmt formatCode="0" sourceLinked="0"/>
        <c:tickLblPos val="nextTo"/>
        <c:crossAx val="451201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973600174978133"/>
          <c:y val="0.5252132545931758"/>
          <c:w val="0.23970844269466315"/>
          <c:h val="0.16743438320209975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7" sqref="B17:C17"/>
    </sheetView>
  </sheetViews>
  <sheetFormatPr defaultRowHeight="15"/>
  <cols>
    <col min="1" max="3" width="12.7109375" style="2" customWidth="1"/>
    <col min="4" max="4" width="2.7109375" customWidth="1"/>
  </cols>
  <sheetData>
    <row r="1" spans="1:3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3</v>
      </c>
    </row>
    <row r="4" spans="1:3">
      <c r="A4" s="2">
        <v>0</v>
      </c>
      <c r="B4" s="2">
        <f>450-20*A4^2</f>
        <v>450</v>
      </c>
      <c r="C4" s="2">
        <f>393.6+0.1318*A4^2</f>
        <v>393.6</v>
      </c>
    </row>
    <row r="5" spans="1:3">
      <c r="A5" s="2">
        <f>0.25</f>
        <v>0.25</v>
      </c>
      <c r="B5" s="2">
        <f t="shared" ref="B5:B12" si="0">450-20*A5^2</f>
        <v>448.75</v>
      </c>
      <c r="C5" s="2">
        <f t="shared" ref="C5:C12" si="1">393.6+0.1318*A5^2</f>
        <v>393.60823750000003</v>
      </c>
    </row>
    <row r="6" spans="1:3">
      <c r="A6" s="2">
        <f>0.5</f>
        <v>0.5</v>
      </c>
      <c r="B6" s="2">
        <f t="shared" si="0"/>
        <v>445</v>
      </c>
      <c r="C6" s="2">
        <f t="shared" si="1"/>
        <v>393.63295000000005</v>
      </c>
    </row>
    <row r="7" spans="1:3">
      <c r="A7" s="2">
        <f>0.75</f>
        <v>0.75</v>
      </c>
      <c r="B7" s="2">
        <f t="shared" si="0"/>
        <v>438.75</v>
      </c>
      <c r="C7" s="2">
        <f t="shared" si="1"/>
        <v>393.67413750000003</v>
      </c>
    </row>
    <row r="8" spans="1:3">
      <c r="A8" s="2">
        <f>1</f>
        <v>1</v>
      </c>
      <c r="B8" s="2">
        <f t="shared" si="0"/>
        <v>430</v>
      </c>
      <c r="C8" s="2">
        <f t="shared" si="1"/>
        <v>393.73180000000002</v>
      </c>
    </row>
    <row r="9" spans="1:3">
      <c r="A9" s="2">
        <f>1.25</f>
        <v>1.25</v>
      </c>
      <c r="B9" s="2">
        <f t="shared" si="0"/>
        <v>418.75</v>
      </c>
      <c r="C9" s="2">
        <f t="shared" si="1"/>
        <v>393.80593750000003</v>
      </c>
    </row>
    <row r="10" spans="1:3">
      <c r="A10" s="2">
        <f>1.5</f>
        <v>1.5</v>
      </c>
      <c r="B10" s="2">
        <f t="shared" si="0"/>
        <v>405</v>
      </c>
      <c r="C10" s="2">
        <f t="shared" si="1"/>
        <v>393.89655000000005</v>
      </c>
    </row>
    <row r="11" spans="1:3">
      <c r="A11" s="2">
        <f>1.75</f>
        <v>1.75</v>
      </c>
      <c r="B11" s="2">
        <f t="shared" si="0"/>
        <v>388.75</v>
      </c>
      <c r="C11" s="2">
        <f t="shared" si="1"/>
        <v>394.00363750000002</v>
      </c>
    </row>
    <row r="12" spans="1:3">
      <c r="A12" s="2">
        <f>2</f>
        <v>2</v>
      </c>
      <c r="B12" s="2">
        <f t="shared" si="0"/>
        <v>370</v>
      </c>
      <c r="C12" s="2">
        <f t="shared" si="1"/>
        <v>394.12720000000002</v>
      </c>
    </row>
    <row r="17" spans="1:3">
      <c r="A17" s="2">
        <f>1.6738</f>
        <v>1.6738</v>
      </c>
      <c r="B17" s="2">
        <f t="shared" ref="B17" si="2">450-20*A17^2</f>
        <v>393.96787119999999</v>
      </c>
      <c r="C17" s="2">
        <f t="shared" ref="C17" si="3">393.6+0.1318*A17^2</f>
        <v>393.96925172879202</v>
      </c>
    </row>
  </sheetData>
  <mergeCells count="1">
    <mergeCell ref="A1:C1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 Augusto</dc:creator>
  <cp:lastModifiedBy>GL Augusto</cp:lastModifiedBy>
  <dcterms:created xsi:type="dcterms:W3CDTF">2024-10-16T23:10:58Z</dcterms:created>
  <dcterms:modified xsi:type="dcterms:W3CDTF">2024-10-17T01:01:09Z</dcterms:modified>
</cp:coreProperties>
</file>