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I:\My Drive\No Black Swan\Power BI\"/>
    </mc:Choice>
  </mc:AlternateContent>
  <xr:revisionPtr revIDLastSave="0" documentId="13_ncr:1_{3A254DCC-9E9A-4EA6-AC7A-902E21D68EC9}" xr6:coauthVersionLast="47" xr6:coauthVersionMax="47" xr10:uidLastSave="{00000000-0000-0000-0000-000000000000}"/>
  <bookViews>
    <workbookView xWindow="-110" yWindow="-110" windowWidth="38620" windowHeight="21100" xr2:uid="{A7D81119-ACCA-4C09-B749-2E08C2C5D646}"/>
  </bookViews>
  <sheets>
    <sheet name="Master" sheetId="1" r:id="rId1"/>
    <sheet name="Assistance Tables" sheetId="2" r:id="rId2"/>
  </sheets>
  <definedNames>
    <definedName name="Income_Statement">Master!$B$2:$Z$38</definedName>
    <definedName name="Themes">'Assistance Tables'!$B$3:$L$13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2" l="1"/>
  <c r="B6" i="2" s="1"/>
  <c r="B7" i="2" s="1"/>
  <c r="B8" i="2" s="1"/>
  <c r="B9" i="2" s="1"/>
  <c r="B10" i="2" s="1"/>
  <c r="B11" i="2" s="1"/>
  <c r="B12" i="2" s="1"/>
  <c r="B13" i="2" s="1"/>
  <c r="D44" i="1" l="1"/>
  <c r="E44" i="1" s="1"/>
  <c r="F44" i="1" s="1"/>
  <c r="G44" i="1" s="1"/>
  <c r="H44" i="1" s="1"/>
  <c r="P44" i="1" s="1"/>
  <c r="Q44" i="1" s="1"/>
  <c r="R44" i="1" s="1"/>
  <c r="S44" i="1" s="1"/>
  <c r="T44" i="1" s="1"/>
  <c r="V44" i="1" s="1"/>
  <c r="W44" i="1" s="1"/>
  <c r="X44" i="1" s="1"/>
  <c r="Y44" i="1" s="1"/>
  <c r="Z44" i="1" s="1"/>
  <c r="C43" i="1"/>
  <c r="D5" i="1"/>
  <c r="E5" i="1" s="1"/>
  <c r="F5" i="1" s="1"/>
  <c r="G5" i="1" s="1"/>
  <c r="H5" i="1" s="1"/>
  <c r="I5" i="1" s="1"/>
  <c r="J5" i="1" s="1"/>
  <c r="K5" i="1" s="1"/>
  <c r="L5" i="1" s="1"/>
  <c r="M5" i="1" s="1"/>
  <c r="N5" i="1" s="1"/>
  <c r="O5" i="1" s="1"/>
  <c r="P5" i="1" s="1"/>
  <c r="Q5" i="1" s="1"/>
  <c r="R5" i="1" s="1"/>
  <c r="S5" i="1" s="1"/>
  <c r="T5" i="1" s="1"/>
  <c r="U5" i="1" s="1"/>
  <c r="V5" i="1" s="1"/>
  <c r="W5" i="1" s="1"/>
  <c r="X5" i="1" s="1"/>
  <c r="Y5" i="1" s="1"/>
  <c r="Z5" i="1" s="1"/>
  <c r="D4" i="1"/>
  <c r="E4" i="1" s="1"/>
  <c r="F4" i="1" s="1"/>
  <c r="G4" i="1" s="1"/>
  <c r="H4" i="1" s="1"/>
  <c r="I4" i="1" s="1"/>
  <c r="J4" i="1" s="1"/>
  <c r="K4" i="1" s="1"/>
  <c r="L4" i="1" s="1"/>
  <c r="M4" i="1" s="1"/>
  <c r="N4" i="1" s="1"/>
  <c r="O4" i="1" s="1"/>
  <c r="P4" i="1" s="1"/>
  <c r="Q4" i="1" s="1"/>
  <c r="R4" i="1" s="1"/>
  <c r="S4" i="1" s="1"/>
  <c r="T4" i="1" s="1"/>
  <c r="U4" i="1" s="1"/>
  <c r="V4" i="1" s="1"/>
  <c r="W4" i="1" s="1"/>
  <c r="X4" i="1" s="1"/>
  <c r="Y4" i="1" s="1"/>
  <c r="Z4" i="1" s="1"/>
  <c r="C40" i="1"/>
  <c r="D2" i="1"/>
  <c r="E2" i="1" s="1"/>
  <c r="E40" i="1" s="1"/>
  <c r="D3" i="1"/>
  <c r="E3" i="1" s="1"/>
  <c r="F3" i="1" s="1"/>
  <c r="G3" i="1" s="1"/>
  <c r="H3" i="1" s="1"/>
  <c r="I3" i="1" s="1"/>
  <c r="J3" i="1" s="1"/>
  <c r="K3" i="1" s="1"/>
  <c r="L3" i="1" s="1"/>
  <c r="M3" i="1" s="1"/>
  <c r="N3" i="1" s="1"/>
  <c r="O3" i="1" s="1"/>
  <c r="P3" i="1" s="1"/>
  <c r="Q3" i="1" s="1"/>
  <c r="R3" i="1" s="1"/>
  <c r="S3" i="1" s="1"/>
  <c r="T3" i="1" s="1"/>
  <c r="U3" i="1" s="1"/>
  <c r="V3" i="1" s="1"/>
  <c r="W3" i="1" s="1"/>
  <c r="X3" i="1" s="1"/>
  <c r="Y3" i="1" s="1"/>
  <c r="Z3" i="1" s="1"/>
  <c r="D40" i="1" l="1"/>
  <c r="F2" i="1"/>
  <c r="G2" i="1" l="1"/>
  <c r="F40" i="1"/>
  <c r="H2" i="1" l="1"/>
  <c r="G40" i="1"/>
  <c r="I2" i="1" l="1"/>
  <c r="H40" i="1"/>
  <c r="J2" i="1" l="1"/>
  <c r="I40" i="1"/>
  <c r="K2" i="1" l="1"/>
  <c r="J40" i="1"/>
  <c r="L2" i="1" l="1"/>
  <c r="K40" i="1"/>
  <c r="M2" i="1" l="1"/>
  <c r="L40" i="1"/>
  <c r="N2" i="1" l="1"/>
  <c r="M40" i="1"/>
  <c r="O2" i="1" l="1"/>
  <c r="N40" i="1"/>
  <c r="P2" i="1" l="1"/>
  <c r="O40" i="1"/>
  <c r="Q2" i="1" l="1"/>
  <c r="P40" i="1"/>
  <c r="R2" i="1" l="1"/>
  <c r="Q40" i="1"/>
  <c r="S2" i="1" l="1"/>
  <c r="R40" i="1"/>
  <c r="T2" i="1" l="1"/>
  <c r="U2" i="1" s="1"/>
  <c r="S40" i="1"/>
  <c r="V2" i="1" l="1"/>
  <c r="U40" i="1"/>
  <c r="T40" i="1"/>
  <c r="W2" i="1" l="1"/>
  <c r="V40" i="1"/>
  <c r="D16" i="1"/>
  <c r="E16" i="1" s="1"/>
  <c r="F16" i="1" s="1"/>
  <c r="G16" i="1" s="1"/>
  <c r="H16" i="1" s="1"/>
  <c r="I16" i="1" s="1"/>
  <c r="J16" i="1" s="1"/>
  <c r="K16" i="1" s="1"/>
  <c r="L16" i="1" s="1"/>
  <c r="M16" i="1" s="1"/>
  <c r="N16" i="1" s="1"/>
  <c r="O16" i="1" s="1"/>
  <c r="P16" i="1" s="1"/>
  <c r="Q16" i="1" s="1"/>
  <c r="R16" i="1" s="1"/>
  <c r="S16" i="1" s="1"/>
  <c r="T16" i="1" s="1"/>
  <c r="U16" i="1" s="1"/>
  <c r="V16" i="1" s="1"/>
  <c r="W16" i="1" s="1"/>
  <c r="X16" i="1" s="1"/>
  <c r="Y16" i="1" s="1"/>
  <c r="Z16" i="1" s="1"/>
  <c r="C35" i="1"/>
  <c r="D34" i="1"/>
  <c r="E34" i="1" s="1"/>
  <c r="F34" i="1" s="1"/>
  <c r="G34" i="1" s="1"/>
  <c r="H34" i="1" s="1"/>
  <c r="I34" i="1" s="1"/>
  <c r="J34" i="1" s="1"/>
  <c r="K34" i="1" s="1"/>
  <c r="L34" i="1" s="1"/>
  <c r="M34" i="1" s="1"/>
  <c r="N34" i="1" s="1"/>
  <c r="O34" i="1" s="1"/>
  <c r="P34" i="1" s="1"/>
  <c r="Q34" i="1" s="1"/>
  <c r="R34" i="1" s="1"/>
  <c r="S34" i="1" s="1"/>
  <c r="T34" i="1" s="1"/>
  <c r="U34" i="1" s="1"/>
  <c r="V34" i="1" s="1"/>
  <c r="W34" i="1" s="1"/>
  <c r="X34" i="1" s="1"/>
  <c r="Y34" i="1" s="1"/>
  <c r="Z34" i="1" s="1"/>
  <c r="D33" i="1"/>
  <c r="C26" i="1"/>
  <c r="D25" i="1"/>
  <c r="E25" i="1" s="1"/>
  <c r="F25" i="1" s="1"/>
  <c r="G25" i="1" s="1"/>
  <c r="H25" i="1" s="1"/>
  <c r="I25" i="1" s="1"/>
  <c r="J25" i="1" s="1"/>
  <c r="K25" i="1" s="1"/>
  <c r="L25" i="1" s="1"/>
  <c r="M25" i="1" s="1"/>
  <c r="N25" i="1" s="1"/>
  <c r="O25" i="1" s="1"/>
  <c r="P25" i="1" s="1"/>
  <c r="Q25" i="1" s="1"/>
  <c r="R25" i="1" s="1"/>
  <c r="S25" i="1" s="1"/>
  <c r="T25" i="1" s="1"/>
  <c r="U25" i="1" s="1"/>
  <c r="V25" i="1" s="1"/>
  <c r="W25" i="1" s="1"/>
  <c r="X25" i="1" s="1"/>
  <c r="Y25" i="1" s="1"/>
  <c r="Z25" i="1" s="1"/>
  <c r="D24" i="1"/>
  <c r="E24" i="1" s="1"/>
  <c r="F24" i="1" s="1"/>
  <c r="C22" i="1"/>
  <c r="D21" i="1"/>
  <c r="E21" i="1" s="1"/>
  <c r="F21" i="1" s="1"/>
  <c r="G21" i="1" s="1"/>
  <c r="H21" i="1" s="1"/>
  <c r="I21" i="1" s="1"/>
  <c r="J21" i="1" s="1"/>
  <c r="K21" i="1" s="1"/>
  <c r="L21" i="1" s="1"/>
  <c r="M21" i="1" s="1"/>
  <c r="N21" i="1" s="1"/>
  <c r="O21" i="1" s="1"/>
  <c r="P21" i="1" s="1"/>
  <c r="Q21" i="1" s="1"/>
  <c r="R21" i="1" s="1"/>
  <c r="S21" i="1" s="1"/>
  <c r="T21" i="1" s="1"/>
  <c r="U21" i="1" s="1"/>
  <c r="D20" i="1"/>
  <c r="C18" i="1"/>
  <c r="D17" i="1"/>
  <c r="E17" i="1" s="1"/>
  <c r="F17" i="1" s="1"/>
  <c r="G17" i="1" s="1"/>
  <c r="H17" i="1" s="1"/>
  <c r="I17" i="1" s="1"/>
  <c r="J17" i="1" s="1"/>
  <c r="K17" i="1" s="1"/>
  <c r="L17" i="1" s="1"/>
  <c r="M17" i="1" s="1"/>
  <c r="N17" i="1" s="1"/>
  <c r="O17" i="1" s="1"/>
  <c r="P17" i="1" s="1"/>
  <c r="Q17" i="1" s="1"/>
  <c r="R17" i="1" s="1"/>
  <c r="S17" i="1" s="1"/>
  <c r="T17" i="1" s="1"/>
  <c r="U17" i="1" s="1"/>
  <c r="V17" i="1" s="1"/>
  <c r="W17" i="1" s="1"/>
  <c r="X17" i="1" s="1"/>
  <c r="Y17" i="1" s="1"/>
  <c r="Z17" i="1" s="1"/>
  <c r="D15" i="1"/>
  <c r="E15" i="1" s="1"/>
  <c r="F15" i="1" s="1"/>
  <c r="D9" i="1"/>
  <c r="E9" i="1" s="1"/>
  <c r="F9" i="1" s="1"/>
  <c r="G9" i="1" s="1"/>
  <c r="H9" i="1" s="1"/>
  <c r="I9" i="1" s="1"/>
  <c r="J9" i="1" s="1"/>
  <c r="K9" i="1" s="1"/>
  <c r="D8" i="1"/>
  <c r="E8" i="1" s="1"/>
  <c r="F8" i="1" s="1"/>
  <c r="G8" i="1" s="1"/>
  <c r="H8" i="1" s="1"/>
  <c r="I8" i="1" s="1"/>
  <c r="C6" i="1"/>
  <c r="C10" i="1"/>
  <c r="V21" i="1" l="1"/>
  <c r="W21" i="1" s="1"/>
  <c r="E33" i="1"/>
  <c r="E35" i="1" s="1"/>
  <c r="D43" i="1"/>
  <c r="X2" i="1"/>
  <c r="W40" i="1"/>
  <c r="I10" i="1"/>
  <c r="N6" i="1"/>
  <c r="E6" i="1"/>
  <c r="F6" i="1"/>
  <c r="G6" i="1"/>
  <c r="H6" i="1"/>
  <c r="I6" i="1"/>
  <c r="J6" i="1"/>
  <c r="K6" i="1"/>
  <c r="L6" i="1"/>
  <c r="M6" i="1"/>
  <c r="I12" i="1"/>
  <c r="L9" i="1"/>
  <c r="M9" i="1" s="1"/>
  <c r="N9" i="1" s="1"/>
  <c r="O9" i="1" s="1"/>
  <c r="P9" i="1" s="1"/>
  <c r="Q9" i="1" s="1"/>
  <c r="R9" i="1" s="1"/>
  <c r="S9" i="1" s="1"/>
  <c r="T9" i="1" s="1"/>
  <c r="U9" i="1" s="1"/>
  <c r="V9" i="1" s="1"/>
  <c r="W9" i="1" s="1"/>
  <c r="X9" i="1" s="1"/>
  <c r="Y9" i="1" s="1"/>
  <c r="Z9" i="1" s="1"/>
  <c r="J8" i="1"/>
  <c r="H12" i="1"/>
  <c r="C28" i="1"/>
  <c r="H10" i="1"/>
  <c r="F18" i="1"/>
  <c r="F26" i="1"/>
  <c r="G10" i="1"/>
  <c r="F10" i="1"/>
  <c r="G15" i="1"/>
  <c r="H15" i="1" s="1"/>
  <c r="I15" i="1" s="1"/>
  <c r="G24" i="1"/>
  <c r="H24" i="1" s="1"/>
  <c r="I24" i="1" s="1"/>
  <c r="I26" i="1" s="1"/>
  <c r="E18" i="1"/>
  <c r="D35" i="1"/>
  <c r="D22" i="1"/>
  <c r="E26" i="1"/>
  <c r="D26" i="1"/>
  <c r="E20" i="1"/>
  <c r="D18" i="1"/>
  <c r="F33" i="1" l="1"/>
  <c r="E43" i="1"/>
  <c r="Y2" i="1"/>
  <c r="X40" i="1"/>
  <c r="X21" i="1"/>
  <c r="Y21" i="1" s="1"/>
  <c r="N12" i="1"/>
  <c r="M12" i="1"/>
  <c r="O12" i="1"/>
  <c r="O6" i="1"/>
  <c r="J24" i="1"/>
  <c r="K24" i="1" s="1"/>
  <c r="I13" i="1"/>
  <c r="J15" i="1"/>
  <c r="I18" i="1"/>
  <c r="J12" i="1"/>
  <c r="J13" i="1" s="1"/>
  <c r="K8" i="1"/>
  <c r="J10" i="1"/>
  <c r="H13" i="1"/>
  <c r="H26" i="1"/>
  <c r="H18" i="1"/>
  <c r="E22" i="1"/>
  <c r="E28" i="1" s="1"/>
  <c r="F20" i="1"/>
  <c r="G26" i="1"/>
  <c r="G18" i="1"/>
  <c r="D28" i="1"/>
  <c r="Z21" i="1" l="1"/>
  <c r="F43" i="1"/>
  <c r="G33" i="1"/>
  <c r="F35" i="1"/>
  <c r="Y40" i="1"/>
  <c r="Z2" i="1"/>
  <c r="N13" i="1"/>
  <c r="J26" i="1"/>
  <c r="P6" i="1"/>
  <c r="P12" i="1"/>
  <c r="O13" i="1"/>
  <c r="M13" i="1"/>
  <c r="K12" i="1"/>
  <c r="K13" i="1" s="1"/>
  <c r="K15" i="1"/>
  <c r="J18" i="1"/>
  <c r="L8" i="1"/>
  <c r="M8" i="1" s="1"/>
  <c r="K10" i="1"/>
  <c r="K26" i="1"/>
  <c r="L24" i="1"/>
  <c r="M24" i="1" s="1"/>
  <c r="F22" i="1"/>
  <c r="F28" i="1" s="1"/>
  <c r="G20" i="1"/>
  <c r="H20" i="1" s="1"/>
  <c r="I20" i="1" s="1"/>
  <c r="C12" i="1"/>
  <c r="C13" i="1" s="1"/>
  <c r="D6" i="1"/>
  <c r="Z40" i="1" l="1"/>
  <c r="H33" i="1"/>
  <c r="G43" i="1"/>
  <c r="G35" i="1"/>
  <c r="M26" i="1"/>
  <c r="N24" i="1"/>
  <c r="M10" i="1"/>
  <c r="N8" i="1"/>
  <c r="P13" i="1"/>
  <c r="Q6" i="1"/>
  <c r="Q12" i="1"/>
  <c r="I22" i="1"/>
  <c r="I28" i="1" s="1"/>
  <c r="I30" i="1" s="1"/>
  <c r="I41" i="1" s="1"/>
  <c r="J20" i="1"/>
  <c r="L15" i="1"/>
  <c r="M15" i="1" s="1"/>
  <c r="K18" i="1"/>
  <c r="L12" i="1"/>
  <c r="L26" i="1"/>
  <c r="L10" i="1"/>
  <c r="H22" i="1"/>
  <c r="H28" i="1" s="1"/>
  <c r="H30" i="1" s="1"/>
  <c r="H41" i="1" s="1"/>
  <c r="G22" i="1"/>
  <c r="G28" i="1" s="1"/>
  <c r="C30" i="1"/>
  <c r="D10" i="1"/>
  <c r="D12" i="1"/>
  <c r="D13" i="1" s="1"/>
  <c r="I33" i="1" l="1"/>
  <c r="H43" i="1"/>
  <c r="H35" i="1"/>
  <c r="C41" i="1"/>
  <c r="C45" i="1" s="1"/>
  <c r="C48" i="1" s="1"/>
  <c r="C49" i="1" s="1"/>
  <c r="D47" i="1" s="1"/>
  <c r="Q13" i="1"/>
  <c r="M18" i="1"/>
  <c r="N15" i="1"/>
  <c r="R6" i="1"/>
  <c r="R12" i="1"/>
  <c r="N10" i="1"/>
  <c r="O8" i="1"/>
  <c r="N26" i="1"/>
  <c r="O24" i="1"/>
  <c r="L13" i="1"/>
  <c r="L18" i="1"/>
  <c r="K20" i="1"/>
  <c r="J22" i="1"/>
  <c r="J28" i="1" s="1"/>
  <c r="J30" i="1" s="1"/>
  <c r="J41" i="1" s="1"/>
  <c r="I31" i="1"/>
  <c r="H45" i="1"/>
  <c r="H48" i="1" s="1"/>
  <c r="H31" i="1"/>
  <c r="H37" i="1"/>
  <c r="H38" i="1" s="1"/>
  <c r="F12" i="1"/>
  <c r="C37" i="1"/>
  <c r="C38" i="1" s="1"/>
  <c r="C31" i="1"/>
  <c r="D30" i="1"/>
  <c r="E10" i="1"/>
  <c r="E12" i="1"/>
  <c r="D41" i="1" l="1"/>
  <c r="D45" i="1" s="1"/>
  <c r="D48" i="1" s="1"/>
  <c r="D49" i="1" s="1"/>
  <c r="E47" i="1" s="1"/>
  <c r="I35" i="1"/>
  <c r="I37" i="1" s="1"/>
  <c r="I38" i="1" s="1"/>
  <c r="I43" i="1"/>
  <c r="I45" i="1" s="1"/>
  <c r="I48" i="1" s="1"/>
  <c r="J33" i="1"/>
  <c r="O26" i="1"/>
  <c r="P24" i="1"/>
  <c r="O10" i="1"/>
  <c r="P8" i="1"/>
  <c r="R13" i="1"/>
  <c r="S6" i="1"/>
  <c r="S12" i="1"/>
  <c r="N18" i="1"/>
  <c r="O15" i="1"/>
  <c r="J31" i="1"/>
  <c r="L20" i="1"/>
  <c r="M20" i="1" s="1"/>
  <c r="K22" i="1"/>
  <c r="K28" i="1" s="1"/>
  <c r="K30" i="1" s="1"/>
  <c r="K41" i="1" s="1"/>
  <c r="E13" i="1"/>
  <c r="G12" i="1"/>
  <c r="F30" i="1"/>
  <c r="F13" i="1"/>
  <c r="D37" i="1"/>
  <c r="D38" i="1" s="1"/>
  <c r="D31" i="1"/>
  <c r="E30" i="1"/>
  <c r="F41" i="1" l="1"/>
  <c r="F45" i="1" s="1"/>
  <c r="F48" i="1" s="1"/>
  <c r="J35" i="1"/>
  <c r="J37" i="1" s="1"/>
  <c r="J38" i="1" s="1"/>
  <c r="J43" i="1"/>
  <c r="J45" i="1" s="1"/>
  <c r="J48" i="1" s="1"/>
  <c r="K33" i="1"/>
  <c r="E41" i="1"/>
  <c r="E45" i="1" s="1"/>
  <c r="E48" i="1" s="1"/>
  <c r="E49" i="1" s="1"/>
  <c r="F47" i="1" s="1"/>
  <c r="U6" i="1"/>
  <c r="U12" i="1"/>
  <c r="M22" i="1"/>
  <c r="M28" i="1" s="1"/>
  <c r="M30" i="1" s="1"/>
  <c r="M41" i="1" s="1"/>
  <c r="N20" i="1"/>
  <c r="O18" i="1"/>
  <c r="P15" i="1"/>
  <c r="T6" i="1"/>
  <c r="T12" i="1"/>
  <c r="S13" i="1"/>
  <c r="P10" i="1"/>
  <c r="Q8" i="1"/>
  <c r="P26" i="1"/>
  <c r="Q24" i="1"/>
  <c r="K31" i="1"/>
  <c r="L22" i="1"/>
  <c r="L28" i="1" s="1"/>
  <c r="L30" i="1" s="1"/>
  <c r="L41" i="1" s="1"/>
  <c r="G30" i="1"/>
  <c r="G13" i="1"/>
  <c r="F37" i="1"/>
  <c r="F38" i="1" s="1"/>
  <c r="F31" i="1"/>
  <c r="E37" i="1"/>
  <c r="E38" i="1" s="1"/>
  <c r="E31" i="1"/>
  <c r="G41" i="1" l="1"/>
  <c r="G45" i="1" s="1"/>
  <c r="G48" i="1" s="1"/>
  <c r="K43" i="1"/>
  <c r="K45" i="1" s="1"/>
  <c r="K48" i="1" s="1"/>
  <c r="K35" i="1"/>
  <c r="K37" i="1" s="1"/>
  <c r="K38" i="1" s="1"/>
  <c r="L33" i="1"/>
  <c r="U13" i="1"/>
  <c r="V12" i="1"/>
  <c r="V6" i="1"/>
  <c r="Q26" i="1"/>
  <c r="R24" i="1"/>
  <c r="Q10" i="1"/>
  <c r="R8" i="1"/>
  <c r="T13" i="1"/>
  <c r="P18" i="1"/>
  <c r="Q15" i="1"/>
  <c r="N22" i="1"/>
  <c r="N28" i="1" s="1"/>
  <c r="N30" i="1" s="1"/>
  <c r="N41" i="1" s="1"/>
  <c r="O20" i="1"/>
  <c r="M31" i="1"/>
  <c r="L31" i="1"/>
  <c r="F49" i="1"/>
  <c r="G47" i="1" s="1"/>
  <c r="G37" i="1"/>
  <c r="G38" i="1" s="1"/>
  <c r="G31" i="1"/>
  <c r="V13" i="1" l="1"/>
  <c r="M33" i="1"/>
  <c r="L43" i="1"/>
  <c r="L45" i="1" s="1"/>
  <c r="L48" i="1" s="1"/>
  <c r="L35" i="1"/>
  <c r="L37" i="1" s="1"/>
  <c r="L38" i="1" s="1"/>
  <c r="W12" i="1"/>
  <c r="W6" i="1"/>
  <c r="O22" i="1"/>
  <c r="O28" i="1" s="1"/>
  <c r="O30" i="1" s="1"/>
  <c r="O41" i="1" s="1"/>
  <c r="P20" i="1"/>
  <c r="N31" i="1"/>
  <c r="Q18" i="1"/>
  <c r="R15" i="1"/>
  <c r="R10" i="1"/>
  <c r="S8" i="1"/>
  <c r="R26" i="1"/>
  <c r="S24" i="1"/>
  <c r="G49" i="1"/>
  <c r="M43" i="1" l="1"/>
  <c r="M45" i="1" s="1"/>
  <c r="M48" i="1" s="1"/>
  <c r="N33" i="1"/>
  <c r="M35" i="1"/>
  <c r="M37" i="1" s="1"/>
  <c r="M38" i="1" s="1"/>
  <c r="X6" i="1"/>
  <c r="X12" i="1"/>
  <c r="W13" i="1"/>
  <c r="S10" i="1"/>
  <c r="T8" i="1"/>
  <c r="S15" i="1"/>
  <c r="R18" i="1"/>
  <c r="S26" i="1"/>
  <c r="T24" i="1"/>
  <c r="P22" i="1"/>
  <c r="P28" i="1" s="1"/>
  <c r="P30" i="1" s="1"/>
  <c r="P41" i="1" s="1"/>
  <c r="Q20" i="1"/>
  <c r="O31" i="1"/>
  <c r="H47" i="1"/>
  <c r="H49" i="1" s="1"/>
  <c r="I47" i="1" s="1"/>
  <c r="I49" i="1" s="1"/>
  <c r="J47" i="1" s="1"/>
  <c r="J49" i="1" s="1"/>
  <c r="K47" i="1" s="1"/>
  <c r="K49" i="1" s="1"/>
  <c r="L47" i="1" s="1"/>
  <c r="L49" i="1" s="1"/>
  <c r="M47" i="1" s="1"/>
  <c r="M49" i="1" l="1"/>
  <c r="N47" i="1" s="1"/>
  <c r="T26" i="1"/>
  <c r="U24" i="1"/>
  <c r="T10" i="1"/>
  <c r="U8" i="1"/>
  <c r="N43" i="1"/>
  <c r="N45" i="1" s="1"/>
  <c r="N48" i="1" s="1"/>
  <c r="N49" i="1" s="1"/>
  <c r="O47" i="1" s="1"/>
  <c r="N35" i="1"/>
  <c r="N37" i="1" s="1"/>
  <c r="N38" i="1" s="1"/>
  <c r="O33" i="1"/>
  <c r="X13" i="1"/>
  <c r="Y12" i="1"/>
  <c r="Y6" i="1"/>
  <c r="Y13" i="1" s="1"/>
  <c r="Q22" i="1"/>
  <c r="Q28" i="1" s="1"/>
  <c r="Q30" i="1" s="1"/>
  <c r="Q41" i="1" s="1"/>
  <c r="R20" i="1"/>
  <c r="P31" i="1"/>
  <c r="S18" i="1"/>
  <c r="T15" i="1"/>
  <c r="T18" i="1" l="1"/>
  <c r="U15" i="1"/>
  <c r="O43" i="1"/>
  <c r="O45" i="1" s="1"/>
  <c r="O48" i="1" s="1"/>
  <c r="O49" i="1" s="1"/>
  <c r="P47" i="1" s="1"/>
  <c r="O35" i="1"/>
  <c r="O37" i="1" s="1"/>
  <c r="O38" i="1" s="1"/>
  <c r="P33" i="1"/>
  <c r="U10" i="1"/>
  <c r="V8" i="1"/>
  <c r="U26" i="1"/>
  <c r="V24" i="1"/>
  <c r="Z6" i="1"/>
  <c r="Z12" i="1"/>
  <c r="R22" i="1"/>
  <c r="R28" i="1" s="1"/>
  <c r="R30" i="1" s="1"/>
  <c r="R41" i="1" s="1"/>
  <c r="S20" i="1"/>
  <c r="Q31" i="1"/>
  <c r="V10" i="1" l="1"/>
  <c r="W8" i="1"/>
  <c r="P43" i="1"/>
  <c r="P45" i="1" s="1"/>
  <c r="P48" i="1" s="1"/>
  <c r="P49" i="1" s="1"/>
  <c r="Q47" i="1" s="1"/>
  <c r="P35" i="1"/>
  <c r="P37" i="1" s="1"/>
  <c r="P38" i="1" s="1"/>
  <c r="Q33" i="1"/>
  <c r="V26" i="1"/>
  <c r="W24" i="1"/>
  <c r="U18" i="1"/>
  <c r="V15" i="1"/>
  <c r="Z13" i="1"/>
  <c r="S22" i="1"/>
  <c r="S28" i="1" s="1"/>
  <c r="S30" i="1" s="1"/>
  <c r="S41" i="1" s="1"/>
  <c r="T20" i="1"/>
  <c r="R31" i="1"/>
  <c r="V18" i="1" l="1"/>
  <c r="W15" i="1"/>
  <c r="Q43" i="1"/>
  <c r="Q45" i="1" s="1"/>
  <c r="Q48" i="1" s="1"/>
  <c r="Q49" i="1" s="1"/>
  <c r="R47" i="1" s="1"/>
  <c r="R33" i="1"/>
  <c r="Q35" i="1"/>
  <c r="Q37" i="1" s="1"/>
  <c r="Q38" i="1" s="1"/>
  <c r="T22" i="1"/>
  <c r="T28" i="1" s="1"/>
  <c r="T30" i="1" s="1"/>
  <c r="T41" i="1" s="1"/>
  <c r="U20" i="1"/>
  <c r="W26" i="1"/>
  <c r="X24" i="1"/>
  <c r="W10" i="1"/>
  <c r="X8" i="1"/>
  <c r="S31" i="1"/>
  <c r="T31" i="1" l="1"/>
  <c r="X10" i="1"/>
  <c r="Y8" i="1"/>
  <c r="V20" i="1"/>
  <c r="U22" i="1"/>
  <c r="U28" i="1" s="1"/>
  <c r="U30" i="1" s="1"/>
  <c r="R43" i="1"/>
  <c r="R45" i="1" s="1"/>
  <c r="R48" i="1" s="1"/>
  <c r="R49" i="1" s="1"/>
  <c r="S47" i="1" s="1"/>
  <c r="S33" i="1"/>
  <c r="R35" i="1"/>
  <c r="R37" i="1" s="1"/>
  <c r="R38" i="1" s="1"/>
  <c r="X26" i="1"/>
  <c r="Y24" i="1"/>
  <c r="W18" i="1"/>
  <c r="X15" i="1"/>
  <c r="X18" i="1" l="1"/>
  <c r="Y15" i="1"/>
  <c r="Y26" i="1"/>
  <c r="Z24" i="1"/>
  <c r="Z26" i="1" s="1"/>
  <c r="S43" i="1"/>
  <c r="S45" i="1" s="1"/>
  <c r="S48" i="1" s="1"/>
  <c r="S49" i="1" s="1"/>
  <c r="T47" i="1" s="1"/>
  <c r="T33" i="1"/>
  <c r="S35" i="1"/>
  <c r="S37" i="1" s="1"/>
  <c r="S38" i="1" s="1"/>
  <c r="U41" i="1"/>
  <c r="U31" i="1"/>
  <c r="V22" i="1"/>
  <c r="V28" i="1" s="1"/>
  <c r="V30" i="1" s="1"/>
  <c r="W20" i="1"/>
  <c r="Y10" i="1"/>
  <c r="Z8" i="1"/>
  <c r="Z10" i="1" s="1"/>
  <c r="X20" i="1" l="1"/>
  <c r="W22" i="1"/>
  <c r="W28" i="1" s="1"/>
  <c r="W30" i="1" s="1"/>
  <c r="T35" i="1"/>
  <c r="T37" i="1" s="1"/>
  <c r="T38" i="1" s="1"/>
  <c r="T43" i="1"/>
  <c r="T45" i="1" s="1"/>
  <c r="T48" i="1" s="1"/>
  <c r="T49" i="1" s="1"/>
  <c r="U47" i="1" s="1"/>
  <c r="U33" i="1"/>
  <c r="V41" i="1"/>
  <c r="V31" i="1"/>
  <c r="Y18" i="1"/>
  <c r="Z15" i="1"/>
  <c r="Z18" i="1" s="1"/>
  <c r="U35" i="1" l="1"/>
  <c r="U37" i="1" s="1"/>
  <c r="U38" i="1" s="1"/>
  <c r="U43" i="1"/>
  <c r="U45" i="1" s="1"/>
  <c r="U48" i="1" s="1"/>
  <c r="U49" i="1" s="1"/>
  <c r="V47" i="1" s="1"/>
  <c r="V33" i="1"/>
  <c r="W41" i="1"/>
  <c r="W31" i="1"/>
  <c r="X22" i="1"/>
  <c r="X28" i="1" s="1"/>
  <c r="X30" i="1" s="1"/>
  <c r="Y20" i="1"/>
  <c r="Z20" i="1" l="1"/>
  <c r="Z22" i="1" s="1"/>
  <c r="Z28" i="1" s="1"/>
  <c r="Z30" i="1" s="1"/>
  <c r="Y22" i="1"/>
  <c r="Y28" i="1" s="1"/>
  <c r="Y30" i="1" s="1"/>
  <c r="X41" i="1"/>
  <c r="X31" i="1"/>
  <c r="V35" i="1"/>
  <c r="V37" i="1" s="1"/>
  <c r="V38" i="1" s="1"/>
  <c r="V43" i="1"/>
  <c r="V45" i="1" s="1"/>
  <c r="V48" i="1" s="1"/>
  <c r="V49" i="1" s="1"/>
  <c r="W47" i="1" s="1"/>
  <c r="W33" i="1"/>
  <c r="W35" i="1" l="1"/>
  <c r="W37" i="1" s="1"/>
  <c r="W38" i="1" s="1"/>
  <c r="W43" i="1"/>
  <c r="W45" i="1" s="1"/>
  <c r="W48" i="1" s="1"/>
  <c r="W49" i="1" s="1"/>
  <c r="X47" i="1" s="1"/>
  <c r="X33" i="1"/>
  <c r="Y41" i="1"/>
  <c r="Y31" i="1"/>
  <c r="Z41" i="1"/>
  <c r="Z31" i="1"/>
  <c r="X35" i="1" l="1"/>
  <c r="X37" i="1" s="1"/>
  <c r="X38" i="1" s="1"/>
  <c r="X43" i="1"/>
  <c r="X45" i="1" s="1"/>
  <c r="X48" i="1" s="1"/>
  <c r="X49" i="1" s="1"/>
  <c r="Y47" i="1" s="1"/>
  <c r="Y33" i="1"/>
  <c r="Y35" i="1" l="1"/>
  <c r="Y37" i="1" s="1"/>
  <c r="Y38" i="1" s="1"/>
  <c r="Y43" i="1"/>
  <c r="Y45" i="1" s="1"/>
  <c r="Y48" i="1" s="1"/>
  <c r="Y49" i="1" s="1"/>
  <c r="Z47" i="1" s="1"/>
  <c r="Z33" i="1"/>
  <c r="Z35" i="1" l="1"/>
  <c r="Z37" i="1" s="1"/>
  <c r="Z38" i="1" s="1"/>
  <c r="Z43" i="1"/>
  <c r="Z45" i="1" s="1"/>
  <c r="Z48" i="1" s="1"/>
  <c r="Z49" i="1" s="1"/>
</calcChain>
</file>

<file path=xl/sharedStrings.xml><?xml version="1.0" encoding="utf-8"?>
<sst xmlns="http://schemas.openxmlformats.org/spreadsheetml/2006/main" count="84" uniqueCount="79">
  <si>
    <t>Sales</t>
  </si>
  <si>
    <t>COGS</t>
  </si>
  <si>
    <t>Gross Profit</t>
  </si>
  <si>
    <t>Sales &amp; Marketing</t>
  </si>
  <si>
    <t>General &amp; Administrative</t>
  </si>
  <si>
    <t>Research &amp; Development</t>
  </si>
  <si>
    <t>Net Profit</t>
  </si>
  <si>
    <t>Income</t>
  </si>
  <si>
    <t>Income from Membership</t>
  </si>
  <si>
    <t>Income from Visits</t>
  </si>
  <si>
    <t>Marketing</t>
  </si>
  <si>
    <t>General</t>
  </si>
  <si>
    <t>Administrative</t>
  </si>
  <si>
    <t>Research</t>
  </si>
  <si>
    <t>Development</t>
  </si>
  <si>
    <t>Operating Expenses</t>
  </si>
  <si>
    <t>Operational Profit</t>
  </si>
  <si>
    <t>Interest Expense</t>
  </si>
  <si>
    <t>Tax Expense</t>
  </si>
  <si>
    <t>Interest &amp; Tax</t>
  </si>
  <si>
    <t>Labor COGS</t>
  </si>
  <si>
    <t>Pharma COGS</t>
  </si>
  <si>
    <t>Gross Margin (%)</t>
  </si>
  <si>
    <t>Net Margin (%)</t>
  </si>
  <si>
    <t>Operating Margin (%)</t>
  </si>
  <si>
    <t>CFO</t>
  </si>
  <si>
    <t>CFI</t>
  </si>
  <si>
    <t>CFF</t>
  </si>
  <si>
    <t>Change in Cash</t>
  </si>
  <si>
    <t>Cash BoP</t>
  </si>
  <si>
    <t>Cash EoP</t>
  </si>
  <si>
    <t>Branding</t>
  </si>
  <si>
    <t>Other CF</t>
  </si>
  <si>
    <t>Income Statement</t>
  </si>
  <si>
    <t>Cash flow</t>
  </si>
  <si>
    <t>Last Updated</t>
  </si>
  <si>
    <t>Source</t>
  </si>
  <si>
    <t>QuickBooks</t>
  </si>
  <si>
    <t>Google Analytics</t>
  </si>
  <si>
    <t>Report Name</t>
  </si>
  <si>
    <t>P&amp;L Dashboard</t>
  </si>
  <si>
    <t>Cash Flow Dashboard</t>
  </si>
  <si>
    <t>Performance Marketing Dashboard</t>
  </si>
  <si>
    <t>Month Count</t>
  </si>
  <si>
    <t>Name</t>
  </si>
  <si>
    <t>Visual Background</t>
  </si>
  <si>
    <t>Data Labels &amp; Text</t>
  </si>
  <si>
    <t>Dark Mode</t>
  </si>
  <si>
    <t>Light Mode</t>
  </si>
  <si>
    <t>#181C14</t>
  </si>
  <si>
    <t>#3C3D37</t>
  </si>
  <si>
    <t>#697565</t>
  </si>
  <si>
    <t>#ECDFCC</t>
  </si>
  <si>
    <t>Shadow</t>
  </si>
  <si>
    <t>#B7E0FF</t>
  </si>
  <si>
    <t>#FFF5CD</t>
  </si>
  <si>
    <t>#FFCFB3</t>
  </si>
  <si>
    <t>#E78F81</t>
  </si>
  <si>
    <t>[…]2</t>
  </si>
  <si>
    <t>[…]3</t>
  </si>
  <si>
    <t>[…]4</t>
  </si>
  <si>
    <t>Other</t>
  </si>
  <si>
    <t>Gradient Green</t>
  </si>
  <si>
    <t>#D2FF72</t>
  </si>
  <si>
    <t>#73EC8B</t>
  </si>
  <si>
    <t>#54C392</t>
  </si>
  <si>
    <t>Dynamic Themes</t>
  </si>
  <si>
    <t>#</t>
  </si>
  <si>
    <t>[…]6</t>
  </si>
  <si>
    <t>[…]7</t>
  </si>
  <si>
    <t>[…]8</t>
  </si>
  <si>
    <t>#D3D3D3</t>
  </si>
  <si>
    <t>Standard</t>
  </si>
  <si>
    <t>#0F1A2F</t>
  </si>
  <si>
    <t>#14223E</t>
  </si>
  <si>
    <t>#FFFFFF</t>
  </si>
  <si>
    <t>Card Text Color</t>
  </si>
  <si>
    <t>Card Fill Color</t>
  </si>
  <si>
    <t>Shape Fill Color (Background)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</si>
</sst>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;\(#,##0\);#,##0"/>
    <numFmt numFmtId="165" formatCode="#,##0%;\(#,##0%\);#,##0%"/>
    <numFmt numFmtId="166" formatCode="[$-409]mmm\-yy;@"/>
    <numFmt numFmtId="167" formatCode="m/d/yy;@"/>
  </numFmts>
  <fonts count="6" x14ac:knownFonts="1">
    <font>
      <sz val="11"/>
      <color theme="1"/>
      <name val="Aptos Narrow"/>
      <family val="2"/>
      <scheme val="minor"/>
    </font>
    <font>
      <sz val="8"/>
      <color theme="1"/>
      <name val="Avenir Next LT Pro"/>
      <family val="2"/>
    </font>
    <font>
      <sz val="8"/>
      <color rgb="FF0070C0"/>
      <name val="Avenir Next LT Pro"/>
      <family val="2"/>
    </font>
    <font>
      <sz val="8"/>
      <name val="Avenir Next LT Pro"/>
      <family val="2"/>
    </font>
    <font>
      <i/>
      <sz val="8"/>
      <color theme="1"/>
      <name val="Avenir Next LT Pro"/>
      <family val="2"/>
    </font>
    <font>
      <b/>
      <sz val="8"/>
      <color theme="1"/>
      <name val="Avenir Next LT Pro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  <xf numFmtId="164" fontId="2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164" fontId="1" fillId="2" borderId="2" xfId="0" applyNumberFormat="1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164" fontId="1" fillId="2" borderId="3" xfId="0" applyNumberFormat="1" applyFont="1" applyFill="1" applyBorder="1" applyAlignment="1">
      <alignment vertical="center"/>
    </xf>
    <xf numFmtId="0" fontId="4" fillId="0" borderId="0" xfId="0" applyFont="1" applyAlignment="1">
      <alignment horizontal="left" vertical="center" indent="1"/>
    </xf>
    <xf numFmtId="165" fontId="1" fillId="0" borderId="0" xfId="0" applyNumberFormat="1" applyFont="1" applyAlignment="1">
      <alignment vertical="center"/>
    </xf>
    <xf numFmtId="164" fontId="2" fillId="2" borderId="2" xfId="0" applyNumberFormat="1" applyFont="1" applyFill="1" applyBorder="1" applyAlignment="1">
      <alignment vertical="center"/>
    </xf>
    <xf numFmtId="166" fontId="1" fillId="3" borderId="1" xfId="0" applyNumberFormat="1" applyFont="1" applyFill="1" applyBorder="1" applyAlignment="1">
      <alignment vertical="center"/>
    </xf>
    <xf numFmtId="166" fontId="1" fillId="3" borderId="1" xfId="0" applyNumberFormat="1" applyFont="1" applyFill="1" applyBorder="1" applyAlignment="1">
      <alignment horizontal="right" vertical="center"/>
    </xf>
    <xf numFmtId="164" fontId="3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167" fontId="2" fillId="0" borderId="0" xfId="0" applyNumberFormat="1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164" fontId="2" fillId="4" borderId="4" xfId="0" applyNumberFormat="1" applyFont="1" applyFill="1" applyBorder="1" applyAlignment="1">
      <alignment vertical="center"/>
    </xf>
    <xf numFmtId="164" fontId="1" fillId="4" borderId="4" xfId="0" applyNumberFormat="1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166" fontId="1" fillId="3" borderId="2" xfId="0" applyNumberFormat="1" applyFont="1" applyFill="1" applyBorder="1" applyAlignment="1">
      <alignment vertical="center"/>
    </xf>
    <xf numFmtId="0" fontId="5" fillId="0" borderId="0" xfId="0" applyFont="1" applyAlignment="1">
      <alignment vertical="center"/>
    </xf>
    <xf numFmtId="166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BF351-7F16-4AE7-8E02-D729DC6CB62A}">
  <dimension ref="B1:Z49"/>
  <sheetViews>
    <sheetView tabSelected="1" zoomScale="115" zoomScaleNormal="115" workbookViewId="0">
      <selection activeCell="Z7" sqref="Z7"/>
    </sheetView>
  </sheetViews>
  <sheetFormatPr defaultRowHeight="15" customHeight="1" x14ac:dyDescent="0.35"/>
  <cols>
    <col min="1" max="1" width="2.6328125" style="1" customWidth="1"/>
    <col min="2" max="2" width="20.6328125" style="1" customWidth="1"/>
    <col min="3" max="26" width="8.7265625" style="1"/>
    <col min="27" max="29" width="2.6328125" style="1" customWidth="1"/>
    <col min="30" max="16384" width="8.7265625" style="1"/>
  </cols>
  <sheetData>
    <row r="1" spans="2:26" ht="15" customHeight="1" x14ac:dyDescent="0.35">
      <c r="O1" s="27"/>
    </row>
    <row r="2" spans="2:26" ht="15" customHeight="1" thickBot="1" x14ac:dyDescent="0.4">
      <c r="B2" s="24"/>
      <c r="C2" s="25">
        <v>45658</v>
      </c>
      <c r="D2" s="25">
        <f>DATE(YEAR(C2),MONTH(C2)+1,DAY(C2))</f>
        <v>45689</v>
      </c>
      <c r="E2" s="25">
        <f t="shared" ref="E2" si="0">DATE(YEAR(D2),MONTH(D2)+1,DAY(D2))</f>
        <v>45717</v>
      </c>
      <c r="F2" s="25">
        <f t="shared" ref="F2" si="1">DATE(YEAR(E2),MONTH(E2)+1,DAY(E2))</f>
        <v>45748</v>
      </c>
      <c r="G2" s="25">
        <f t="shared" ref="G2" si="2">DATE(YEAR(F2),MONTH(F2)+1,DAY(F2))</f>
        <v>45778</v>
      </c>
      <c r="H2" s="25">
        <f t="shared" ref="H2" si="3">DATE(YEAR(G2),MONTH(G2)+1,DAY(G2))</f>
        <v>45809</v>
      </c>
      <c r="I2" s="25">
        <f t="shared" ref="I2" si="4">DATE(YEAR(H2),MONTH(H2)+1,DAY(H2))</f>
        <v>45839</v>
      </c>
      <c r="J2" s="25">
        <f t="shared" ref="J2" si="5">DATE(YEAR(I2),MONTH(I2)+1,DAY(I2))</f>
        <v>45870</v>
      </c>
      <c r="K2" s="25">
        <f t="shared" ref="K2" si="6">DATE(YEAR(J2),MONTH(J2)+1,DAY(J2))</f>
        <v>45901</v>
      </c>
      <c r="L2" s="25">
        <f t="shared" ref="L2" si="7">DATE(YEAR(K2),MONTH(K2)+1,DAY(K2))</f>
        <v>45931</v>
      </c>
      <c r="M2" s="25">
        <f t="shared" ref="M2" si="8">DATE(YEAR(L2),MONTH(L2)+1,DAY(L2))</f>
        <v>45962</v>
      </c>
      <c r="N2" s="25">
        <f t="shared" ref="N2" si="9">DATE(YEAR(M2),MONTH(M2)+1,DAY(M2))</f>
        <v>45992</v>
      </c>
      <c r="O2" s="25">
        <f t="shared" ref="O2" si="10">DATE(YEAR(N2),MONTH(N2)+1,DAY(N2))</f>
        <v>46023</v>
      </c>
      <c r="P2" s="25">
        <f t="shared" ref="P2" si="11">DATE(YEAR(O2),MONTH(O2)+1,DAY(O2))</f>
        <v>46054</v>
      </c>
      <c r="Q2" s="25">
        <f t="shared" ref="Q2" si="12">DATE(YEAR(P2),MONTH(P2)+1,DAY(P2))</f>
        <v>46082</v>
      </c>
      <c r="R2" s="25">
        <f t="shared" ref="R2" si="13">DATE(YEAR(Q2),MONTH(Q2)+1,DAY(Q2))</f>
        <v>46113</v>
      </c>
      <c r="S2" s="25">
        <f t="shared" ref="S2" si="14">DATE(YEAR(R2),MONTH(R2)+1,DAY(R2))</f>
        <v>46143</v>
      </c>
      <c r="T2" s="25">
        <f t="shared" ref="T2:Z2" si="15">DATE(YEAR(S2),MONTH(S2)+1,DAY(S2))</f>
        <v>46174</v>
      </c>
      <c r="U2" s="25">
        <f t="shared" si="15"/>
        <v>46204</v>
      </c>
      <c r="V2" s="25">
        <f t="shared" si="15"/>
        <v>46235</v>
      </c>
      <c r="W2" s="25">
        <f t="shared" si="15"/>
        <v>46266</v>
      </c>
      <c r="X2" s="25">
        <f t="shared" si="15"/>
        <v>46296</v>
      </c>
      <c r="Y2" s="25">
        <f t="shared" si="15"/>
        <v>46327</v>
      </c>
      <c r="Z2" s="25">
        <f t="shared" si="15"/>
        <v>46357</v>
      </c>
    </row>
    <row r="3" spans="2:26" ht="15" customHeight="1" x14ac:dyDescent="0.35">
      <c r="B3" s="21" t="s">
        <v>43</v>
      </c>
      <c r="C3" s="22">
        <v>1</v>
      </c>
      <c r="D3" s="23">
        <f>C3+1</f>
        <v>2</v>
      </c>
      <c r="E3" s="21">
        <f t="shared" ref="E3" si="16">D3+1</f>
        <v>3</v>
      </c>
      <c r="F3" s="21">
        <f t="shared" ref="F3" si="17">E3+1</f>
        <v>4</v>
      </c>
      <c r="G3" s="21">
        <f t="shared" ref="G3" si="18">F3+1</f>
        <v>5</v>
      </c>
      <c r="H3" s="21">
        <f t="shared" ref="H3" si="19">G3+1</f>
        <v>6</v>
      </c>
      <c r="I3" s="21">
        <f t="shared" ref="I3" si="20">H3+1</f>
        <v>7</v>
      </c>
      <c r="J3" s="21">
        <f t="shared" ref="J3" si="21">I3+1</f>
        <v>8</v>
      </c>
      <c r="K3" s="21">
        <f t="shared" ref="K3" si="22">J3+1</f>
        <v>9</v>
      </c>
      <c r="L3" s="21">
        <f t="shared" ref="L3" si="23">K3+1</f>
        <v>10</v>
      </c>
      <c r="M3" s="21">
        <f t="shared" ref="M3" si="24">L3+1</f>
        <v>11</v>
      </c>
      <c r="N3" s="21">
        <f t="shared" ref="N3" si="25">M3+1</f>
        <v>12</v>
      </c>
      <c r="O3" s="21">
        <f t="shared" ref="O3" si="26">N3+1</f>
        <v>13</v>
      </c>
      <c r="P3" s="21">
        <f t="shared" ref="P3" si="27">O3+1</f>
        <v>14</v>
      </c>
      <c r="Q3" s="21">
        <f t="shared" ref="Q3" si="28">P3+1</f>
        <v>15</v>
      </c>
      <c r="R3" s="21">
        <f t="shared" ref="R3" si="29">Q3+1</f>
        <v>16</v>
      </c>
      <c r="S3" s="21">
        <f t="shared" ref="S3" si="30">R3+1</f>
        <v>17</v>
      </c>
      <c r="T3" s="21">
        <f t="shared" ref="T3:Z3" si="31">S3+1</f>
        <v>18</v>
      </c>
      <c r="U3" s="21">
        <f t="shared" si="31"/>
        <v>19</v>
      </c>
      <c r="V3" s="21">
        <f t="shared" si="31"/>
        <v>20</v>
      </c>
      <c r="W3" s="21">
        <f t="shared" si="31"/>
        <v>21</v>
      </c>
      <c r="X3" s="21">
        <f t="shared" si="31"/>
        <v>22</v>
      </c>
      <c r="Y3" s="21">
        <f t="shared" si="31"/>
        <v>23</v>
      </c>
      <c r="Z3" s="21">
        <f t="shared" si="31"/>
        <v>24</v>
      </c>
    </row>
    <row r="4" spans="2:26" ht="15" customHeight="1" x14ac:dyDescent="0.35">
      <c r="B4" s="2" t="s">
        <v>8</v>
      </c>
      <c r="C4" s="3">
        <v>1000</v>
      </c>
      <c r="D4" s="4">
        <f>C4*1.05</f>
        <v>1050</v>
      </c>
      <c r="E4" s="4">
        <f t="shared" ref="E4:Z4" si="32">D4*1.05</f>
        <v>1102.5</v>
      </c>
      <c r="F4" s="4">
        <f t="shared" si="32"/>
        <v>1157.625</v>
      </c>
      <c r="G4" s="4">
        <f t="shared" si="32"/>
        <v>1215.5062500000001</v>
      </c>
      <c r="H4" s="4">
        <f t="shared" si="32"/>
        <v>1276.2815625000003</v>
      </c>
      <c r="I4" s="4">
        <f t="shared" si="32"/>
        <v>1340.0956406250004</v>
      </c>
      <c r="J4" s="4">
        <f t="shared" si="32"/>
        <v>1407.1004226562504</v>
      </c>
      <c r="K4" s="4">
        <f t="shared" si="32"/>
        <v>1477.4554437890631</v>
      </c>
      <c r="L4" s="4">
        <f t="shared" si="32"/>
        <v>1551.3282159785163</v>
      </c>
      <c r="M4" s="4">
        <f t="shared" si="32"/>
        <v>1628.8946267774422</v>
      </c>
      <c r="N4" s="4">
        <f t="shared" si="32"/>
        <v>1710.3393581163143</v>
      </c>
      <c r="O4" s="4">
        <f t="shared" si="32"/>
        <v>1795.8563260221301</v>
      </c>
      <c r="P4" s="4">
        <f t="shared" si="32"/>
        <v>1885.6491423232367</v>
      </c>
      <c r="Q4" s="4">
        <f t="shared" si="32"/>
        <v>1979.9315994393985</v>
      </c>
      <c r="R4" s="4">
        <f t="shared" si="32"/>
        <v>2078.9281794113685</v>
      </c>
      <c r="S4" s="4">
        <f t="shared" si="32"/>
        <v>2182.874588381937</v>
      </c>
      <c r="T4" s="4">
        <f t="shared" si="32"/>
        <v>2292.0183178010338</v>
      </c>
      <c r="U4" s="4">
        <f t="shared" si="32"/>
        <v>2406.6192336910858</v>
      </c>
      <c r="V4" s="4">
        <f t="shared" si="32"/>
        <v>2526.9501953756403</v>
      </c>
      <c r="W4" s="4">
        <f t="shared" si="32"/>
        <v>2653.2977051444223</v>
      </c>
      <c r="X4" s="4">
        <f t="shared" si="32"/>
        <v>2785.9625904016434</v>
      </c>
      <c r="Y4" s="4">
        <f t="shared" si="32"/>
        <v>2925.2607199217259</v>
      </c>
      <c r="Z4" s="4">
        <f t="shared" si="32"/>
        <v>3071.5237559178122</v>
      </c>
    </row>
    <row r="5" spans="2:26" ht="15" customHeight="1" x14ac:dyDescent="0.35">
      <c r="B5" s="2" t="s">
        <v>9</v>
      </c>
      <c r="C5" s="3">
        <v>120</v>
      </c>
      <c r="D5" s="4">
        <f>C5*1.07</f>
        <v>128.4</v>
      </c>
      <c r="E5" s="4">
        <f t="shared" ref="E5:Z5" si="33">D5*1.07</f>
        <v>137.38800000000001</v>
      </c>
      <c r="F5" s="4">
        <f t="shared" si="33"/>
        <v>147.00516000000002</v>
      </c>
      <c r="G5" s="4">
        <f t="shared" si="33"/>
        <v>157.29552120000002</v>
      </c>
      <c r="H5" s="4">
        <f t="shared" si="33"/>
        <v>168.30620768400004</v>
      </c>
      <c r="I5" s="4">
        <f t="shared" si="33"/>
        <v>180.08764222188006</v>
      </c>
      <c r="J5" s="4">
        <f t="shared" si="33"/>
        <v>192.69377717741168</v>
      </c>
      <c r="K5" s="4">
        <f t="shared" si="33"/>
        <v>206.18234157983051</v>
      </c>
      <c r="L5" s="4">
        <f t="shared" si="33"/>
        <v>220.61510549041864</v>
      </c>
      <c r="M5" s="4">
        <f t="shared" si="33"/>
        <v>236.05816287474795</v>
      </c>
      <c r="N5" s="4">
        <f t="shared" si="33"/>
        <v>252.58223427598031</v>
      </c>
      <c r="O5" s="4">
        <f t="shared" si="33"/>
        <v>270.26299067529897</v>
      </c>
      <c r="P5" s="4">
        <f t="shared" si="33"/>
        <v>289.1814000225699</v>
      </c>
      <c r="Q5" s="4">
        <f t="shared" si="33"/>
        <v>309.42409802414983</v>
      </c>
      <c r="R5" s="4">
        <f t="shared" si="33"/>
        <v>331.08378488584032</v>
      </c>
      <c r="S5" s="4">
        <f t="shared" si="33"/>
        <v>354.25964982784916</v>
      </c>
      <c r="T5" s="4">
        <f t="shared" si="33"/>
        <v>379.0578253157986</v>
      </c>
      <c r="U5" s="4">
        <f t="shared" si="33"/>
        <v>405.5918730879045</v>
      </c>
      <c r="V5" s="4">
        <f t="shared" si="33"/>
        <v>433.98330420405784</v>
      </c>
      <c r="W5" s="4">
        <f t="shared" si="33"/>
        <v>464.3621354983419</v>
      </c>
      <c r="X5" s="4">
        <f t="shared" si="33"/>
        <v>496.86748498322584</v>
      </c>
      <c r="Y5" s="4">
        <f t="shared" si="33"/>
        <v>531.64820893205172</v>
      </c>
      <c r="Z5" s="4">
        <f t="shared" si="33"/>
        <v>568.86358355729533</v>
      </c>
    </row>
    <row r="6" spans="2:26" ht="15" customHeight="1" x14ac:dyDescent="0.35">
      <c r="B6" s="6" t="s">
        <v>7</v>
      </c>
      <c r="C6" s="7">
        <f>SUM(C4:C5)</f>
        <v>1120</v>
      </c>
      <c r="D6" s="7">
        <f t="shared" ref="D6:T6" si="34">SUM(D4:D5)</f>
        <v>1178.4000000000001</v>
      </c>
      <c r="E6" s="7">
        <f t="shared" si="34"/>
        <v>1239.8879999999999</v>
      </c>
      <c r="F6" s="7">
        <f t="shared" si="34"/>
        <v>1304.6301599999999</v>
      </c>
      <c r="G6" s="7">
        <f t="shared" si="34"/>
        <v>1372.8017712000001</v>
      </c>
      <c r="H6" s="7">
        <f t="shared" si="34"/>
        <v>1444.5877701840004</v>
      </c>
      <c r="I6" s="7">
        <f t="shared" si="34"/>
        <v>1520.1832828468805</v>
      </c>
      <c r="J6" s="7">
        <f t="shared" si="34"/>
        <v>1599.7941998336621</v>
      </c>
      <c r="K6" s="7">
        <f t="shared" si="34"/>
        <v>1683.6377853688937</v>
      </c>
      <c r="L6" s="7">
        <f t="shared" si="34"/>
        <v>1771.943321468935</v>
      </c>
      <c r="M6" s="7">
        <f t="shared" si="34"/>
        <v>1864.9527896521902</v>
      </c>
      <c r="N6" s="7">
        <f t="shared" si="34"/>
        <v>1962.9215923922945</v>
      </c>
      <c r="O6" s="7">
        <f t="shared" si="34"/>
        <v>2066.119316697429</v>
      </c>
      <c r="P6" s="7">
        <f t="shared" si="34"/>
        <v>2174.8305423458064</v>
      </c>
      <c r="Q6" s="7">
        <f t="shared" si="34"/>
        <v>2289.3556974635485</v>
      </c>
      <c r="R6" s="7">
        <f t="shared" si="34"/>
        <v>2410.011964297209</v>
      </c>
      <c r="S6" s="7">
        <f t="shared" si="34"/>
        <v>2537.134238209786</v>
      </c>
      <c r="T6" s="7">
        <f t="shared" si="34"/>
        <v>2671.0761431168326</v>
      </c>
      <c r="U6" s="7">
        <f t="shared" ref="U6:Z6" si="35">SUM(U4:U5)</f>
        <v>2812.2111067789901</v>
      </c>
      <c r="V6" s="7">
        <f t="shared" si="35"/>
        <v>2960.933499579698</v>
      </c>
      <c r="W6" s="7">
        <f t="shared" si="35"/>
        <v>3117.6598406427643</v>
      </c>
      <c r="X6" s="7">
        <f t="shared" si="35"/>
        <v>3282.8300753848694</v>
      </c>
      <c r="Y6" s="7">
        <f t="shared" si="35"/>
        <v>3456.9089288537775</v>
      </c>
      <c r="Z6" s="7">
        <f t="shared" si="35"/>
        <v>3640.3873394751076</v>
      </c>
    </row>
    <row r="8" spans="2:26" ht="15" customHeight="1" x14ac:dyDescent="0.35">
      <c r="B8" s="2" t="s">
        <v>20</v>
      </c>
      <c r="C8" s="3">
        <v>-20</v>
      </c>
      <c r="D8" s="4">
        <f>C8-3</f>
        <v>-23</v>
      </c>
      <c r="E8" s="4">
        <f t="shared" ref="E8:G9" si="36">D8-3</f>
        <v>-26</v>
      </c>
      <c r="F8" s="4">
        <f t="shared" si="36"/>
        <v>-29</v>
      </c>
      <c r="G8" s="4">
        <f t="shared" si="36"/>
        <v>-32</v>
      </c>
      <c r="H8" s="4">
        <f t="shared" ref="H8:H9" si="37">G8-3</f>
        <v>-35</v>
      </c>
      <c r="I8" s="4">
        <f t="shared" ref="I8:I9" si="38">H8-3</f>
        <v>-38</v>
      </c>
      <c r="J8" s="4">
        <f t="shared" ref="J8:J9" si="39">I8-3</f>
        <v>-41</v>
      </c>
      <c r="K8" s="4">
        <f t="shared" ref="K8:K9" si="40">J8-3</f>
        <v>-44</v>
      </c>
      <c r="L8" s="4">
        <f t="shared" ref="L8:Z9" si="41">K8-3</f>
        <v>-47</v>
      </c>
      <c r="M8" s="4">
        <f t="shared" si="41"/>
        <v>-50</v>
      </c>
      <c r="N8" s="4">
        <f t="shared" si="41"/>
        <v>-53</v>
      </c>
      <c r="O8" s="4">
        <f t="shared" si="41"/>
        <v>-56</v>
      </c>
      <c r="P8" s="4">
        <f t="shared" si="41"/>
        <v>-59</v>
      </c>
      <c r="Q8" s="4">
        <f t="shared" si="41"/>
        <v>-62</v>
      </c>
      <c r="R8" s="4">
        <f t="shared" si="41"/>
        <v>-65</v>
      </c>
      <c r="S8" s="4">
        <f t="shared" si="41"/>
        <v>-68</v>
      </c>
      <c r="T8" s="4">
        <f t="shared" si="41"/>
        <v>-71</v>
      </c>
      <c r="U8" s="4">
        <f t="shared" si="41"/>
        <v>-74</v>
      </c>
      <c r="V8" s="4">
        <f t="shared" si="41"/>
        <v>-77</v>
      </c>
      <c r="W8" s="4">
        <f t="shared" si="41"/>
        <v>-80</v>
      </c>
      <c r="X8" s="4">
        <f t="shared" si="41"/>
        <v>-83</v>
      </c>
      <c r="Y8" s="4">
        <f t="shared" si="41"/>
        <v>-86</v>
      </c>
      <c r="Z8" s="4">
        <f t="shared" si="41"/>
        <v>-89</v>
      </c>
    </row>
    <row r="9" spans="2:26" ht="15" customHeight="1" x14ac:dyDescent="0.35">
      <c r="B9" s="2" t="s">
        <v>21</v>
      </c>
      <c r="C9" s="3">
        <v>-15</v>
      </c>
      <c r="D9" s="4">
        <f>C9-3</f>
        <v>-18</v>
      </c>
      <c r="E9" s="4">
        <f t="shared" si="36"/>
        <v>-21</v>
      </c>
      <c r="F9" s="4">
        <f t="shared" si="36"/>
        <v>-24</v>
      </c>
      <c r="G9" s="4">
        <f t="shared" si="36"/>
        <v>-27</v>
      </c>
      <c r="H9" s="4">
        <f t="shared" si="37"/>
        <v>-30</v>
      </c>
      <c r="I9" s="4">
        <f t="shared" si="38"/>
        <v>-33</v>
      </c>
      <c r="J9" s="4">
        <f t="shared" si="39"/>
        <v>-36</v>
      </c>
      <c r="K9" s="4">
        <f t="shared" si="40"/>
        <v>-39</v>
      </c>
      <c r="L9" s="4">
        <f t="shared" si="41"/>
        <v>-42</v>
      </c>
      <c r="M9" s="4">
        <f t="shared" si="41"/>
        <v>-45</v>
      </c>
      <c r="N9" s="4">
        <f t="shared" si="41"/>
        <v>-48</v>
      </c>
      <c r="O9" s="4">
        <f t="shared" si="41"/>
        <v>-51</v>
      </c>
      <c r="P9" s="4">
        <f t="shared" si="41"/>
        <v>-54</v>
      </c>
      <c r="Q9" s="4">
        <f t="shared" si="41"/>
        <v>-57</v>
      </c>
      <c r="R9" s="4">
        <f t="shared" si="41"/>
        <v>-60</v>
      </c>
      <c r="S9" s="4">
        <f t="shared" si="41"/>
        <v>-63</v>
      </c>
      <c r="T9" s="4">
        <f t="shared" si="41"/>
        <v>-66</v>
      </c>
      <c r="U9" s="4">
        <f t="shared" si="41"/>
        <v>-69</v>
      </c>
      <c r="V9" s="4">
        <f t="shared" si="41"/>
        <v>-72</v>
      </c>
      <c r="W9" s="4">
        <f t="shared" si="41"/>
        <v>-75</v>
      </c>
      <c r="X9" s="4">
        <f t="shared" si="41"/>
        <v>-78</v>
      </c>
      <c r="Y9" s="4">
        <f t="shared" si="41"/>
        <v>-81</v>
      </c>
      <c r="Z9" s="4">
        <f t="shared" si="41"/>
        <v>-84</v>
      </c>
    </row>
    <row r="10" spans="2:26" ht="15" customHeight="1" x14ac:dyDescent="0.35">
      <c r="B10" s="6" t="s">
        <v>1</v>
      </c>
      <c r="C10" s="7">
        <f>SUM(C8:C9)</f>
        <v>-35</v>
      </c>
      <c r="D10" s="7">
        <f t="shared" ref="D10:E10" si="42">SUM(D8:D9)</f>
        <v>-41</v>
      </c>
      <c r="E10" s="7">
        <f t="shared" si="42"/>
        <v>-47</v>
      </c>
      <c r="F10" s="7">
        <f t="shared" ref="F10:G10" si="43">SUM(F8:F9)</f>
        <v>-53</v>
      </c>
      <c r="G10" s="7">
        <f t="shared" si="43"/>
        <v>-59</v>
      </c>
      <c r="H10" s="7">
        <f t="shared" ref="H10:L10" si="44">SUM(H8:H9)</f>
        <v>-65</v>
      </c>
      <c r="I10" s="7">
        <f t="shared" si="44"/>
        <v>-71</v>
      </c>
      <c r="J10" s="7">
        <f t="shared" si="44"/>
        <v>-77</v>
      </c>
      <c r="K10" s="7">
        <f t="shared" si="44"/>
        <v>-83</v>
      </c>
      <c r="L10" s="7">
        <f t="shared" si="44"/>
        <v>-89</v>
      </c>
      <c r="M10" s="7">
        <f t="shared" ref="M10:T10" si="45">SUM(M8:M9)</f>
        <v>-95</v>
      </c>
      <c r="N10" s="7">
        <f t="shared" si="45"/>
        <v>-101</v>
      </c>
      <c r="O10" s="7">
        <f t="shared" si="45"/>
        <v>-107</v>
      </c>
      <c r="P10" s="7">
        <f t="shared" si="45"/>
        <v>-113</v>
      </c>
      <c r="Q10" s="7">
        <f t="shared" si="45"/>
        <v>-119</v>
      </c>
      <c r="R10" s="7">
        <f t="shared" si="45"/>
        <v>-125</v>
      </c>
      <c r="S10" s="7">
        <f t="shared" si="45"/>
        <v>-131</v>
      </c>
      <c r="T10" s="7">
        <f t="shared" si="45"/>
        <v>-137</v>
      </c>
      <c r="U10" s="7">
        <f t="shared" ref="U10:Z10" si="46">SUM(U8:U9)</f>
        <v>-143</v>
      </c>
      <c r="V10" s="7">
        <f t="shared" si="46"/>
        <v>-149</v>
      </c>
      <c r="W10" s="7">
        <f t="shared" si="46"/>
        <v>-155</v>
      </c>
      <c r="X10" s="7">
        <f t="shared" si="46"/>
        <v>-161</v>
      </c>
      <c r="Y10" s="7">
        <f t="shared" si="46"/>
        <v>-167</v>
      </c>
      <c r="Z10" s="7">
        <f t="shared" si="46"/>
        <v>-173</v>
      </c>
    </row>
    <row r="11" spans="2:26" ht="15" customHeight="1" thickBot="1" x14ac:dyDescent="0.4">
      <c r="B11" s="26"/>
    </row>
    <row r="12" spans="2:26" ht="15" customHeight="1" thickBot="1" x14ac:dyDescent="0.4">
      <c r="B12" s="8" t="s">
        <v>2</v>
      </c>
      <c r="C12" s="9">
        <f t="shared" ref="C12:H12" si="47">C4+C9</f>
        <v>985</v>
      </c>
      <c r="D12" s="9">
        <f t="shared" si="47"/>
        <v>1032</v>
      </c>
      <c r="E12" s="9">
        <f t="shared" si="47"/>
        <v>1081.5</v>
      </c>
      <c r="F12" s="9">
        <f t="shared" si="47"/>
        <v>1133.625</v>
      </c>
      <c r="G12" s="9">
        <f t="shared" si="47"/>
        <v>1188.5062500000001</v>
      </c>
      <c r="H12" s="9">
        <f t="shared" si="47"/>
        <v>1246.2815625000003</v>
      </c>
      <c r="I12" s="9">
        <f t="shared" ref="I12:L12" si="48">I4+I9</f>
        <v>1307.0956406250004</v>
      </c>
      <c r="J12" s="9">
        <f t="shared" si="48"/>
        <v>1371.1004226562504</v>
      </c>
      <c r="K12" s="9">
        <f t="shared" si="48"/>
        <v>1438.4554437890631</v>
      </c>
      <c r="L12" s="9">
        <f t="shared" si="48"/>
        <v>1509.3282159785163</v>
      </c>
      <c r="M12" s="9">
        <f t="shared" ref="M12:T12" si="49">M4+M9</f>
        <v>1583.8946267774422</v>
      </c>
      <c r="N12" s="9">
        <f t="shared" si="49"/>
        <v>1662.3393581163143</v>
      </c>
      <c r="O12" s="9">
        <f t="shared" si="49"/>
        <v>1744.8563260221301</v>
      </c>
      <c r="P12" s="9">
        <f t="shared" si="49"/>
        <v>1831.6491423232367</v>
      </c>
      <c r="Q12" s="9">
        <f t="shared" si="49"/>
        <v>1922.9315994393985</v>
      </c>
      <c r="R12" s="9">
        <f t="shared" si="49"/>
        <v>2018.9281794113685</v>
      </c>
      <c r="S12" s="9">
        <f t="shared" si="49"/>
        <v>2119.874588381937</v>
      </c>
      <c r="T12" s="9">
        <f t="shared" si="49"/>
        <v>2226.0183178010338</v>
      </c>
      <c r="U12" s="9">
        <f t="shared" ref="U12:Z12" si="50">U4+U9</f>
        <v>2337.6192336910858</v>
      </c>
      <c r="V12" s="9">
        <f t="shared" si="50"/>
        <v>2454.9501953756403</v>
      </c>
      <c r="W12" s="9">
        <f t="shared" si="50"/>
        <v>2578.2977051444223</v>
      </c>
      <c r="X12" s="9">
        <f t="shared" si="50"/>
        <v>2707.9625904016434</v>
      </c>
      <c r="Y12" s="9">
        <f t="shared" si="50"/>
        <v>2844.2607199217259</v>
      </c>
      <c r="Z12" s="9">
        <f t="shared" si="50"/>
        <v>2987.5237559178122</v>
      </c>
    </row>
    <row r="13" spans="2:26" ht="15" customHeight="1" x14ac:dyDescent="0.35">
      <c r="B13" s="10" t="s">
        <v>22</v>
      </c>
      <c r="C13" s="11">
        <f>C12/C$6</f>
        <v>0.8794642857142857</v>
      </c>
      <c r="D13" s="11">
        <f t="shared" ref="D13:H13" si="51">D12/D$6</f>
        <v>0.87576374745417507</v>
      </c>
      <c r="E13" s="11">
        <f t="shared" si="51"/>
        <v>0.87225620378614843</v>
      </c>
      <c r="F13" s="11">
        <f t="shared" si="51"/>
        <v>0.86892441609658944</v>
      </c>
      <c r="G13" s="11">
        <f t="shared" si="51"/>
        <v>0.86575227023570733</v>
      </c>
      <c r="H13" s="11">
        <f t="shared" si="51"/>
        <v>0.86272470819911384</v>
      </c>
      <c r="I13" s="11">
        <f t="shared" ref="I13:L13" si="52">I12/I$6</f>
        <v>0.85982766379141717</v>
      </c>
      <c r="J13" s="11">
        <f t="shared" si="52"/>
        <v>0.85704800204851972</v>
      </c>
      <c r="K13" s="11">
        <f t="shared" si="52"/>
        <v>0.85437346220754373</v>
      </c>
      <c r="L13" s="11">
        <f t="shared" si="52"/>
        <v>0.85179260402487833</v>
      </c>
      <c r="M13" s="11">
        <f t="shared" ref="M13:T13" si="53">M12/M$6</f>
        <v>0.84929475725379366</v>
      </c>
      <c r="N13" s="11">
        <f t="shared" si="53"/>
        <v>0.84686997410342402</v>
      </c>
      <c r="O13" s="11">
        <f t="shared" si="53"/>
        <v>0.84450898451072087</v>
      </c>
      <c r="P13" s="11">
        <f t="shared" si="53"/>
        <v>0.84220315406624335</v>
      </c>
      <c r="Q13" s="11">
        <f t="shared" si="53"/>
        <v>0.83994444444341998</v>
      </c>
      <c r="R13" s="11">
        <f t="shared" si="53"/>
        <v>0.83772537618920673</v>
      </c>
      <c r="S13" s="11">
        <f t="shared" si="53"/>
        <v>0.8355389937419041</v>
      </c>
      <c r="T13" s="11">
        <f t="shared" si="53"/>
        <v>0.83337883254931533</v>
      </c>
      <c r="U13" s="11">
        <f t="shared" ref="U13:Z13" si="54">U12/U$6</f>
        <v>0.83123888816743718</v>
      </c>
      <c r="V13" s="11">
        <f t="shared" si="54"/>
        <v>0.82911358722650086</v>
      </c>
      <c r="W13" s="11">
        <f t="shared" si="54"/>
        <v>0.82699776015745763</v>
      </c>
      <c r="X13" s="11">
        <f t="shared" si="54"/>
        <v>0.8248866155779232</v>
      </c>
      <c r="Y13" s="11">
        <f t="shared" si="54"/>
        <v>0.82277571624220081</v>
      </c>
      <c r="Z13" s="11">
        <f t="shared" si="54"/>
        <v>0.82066095646530046</v>
      </c>
    </row>
    <row r="15" spans="2:26" ht="15" customHeight="1" x14ac:dyDescent="0.35">
      <c r="B15" s="2" t="s">
        <v>0</v>
      </c>
      <c r="C15" s="3">
        <v>-500</v>
      </c>
      <c r="D15" s="4">
        <f>C15-3</f>
        <v>-503</v>
      </c>
      <c r="E15" s="4">
        <f t="shared" ref="E15:G17" si="55">D15-3</f>
        <v>-506</v>
      </c>
      <c r="F15" s="4">
        <f t="shared" si="55"/>
        <v>-509</v>
      </c>
      <c r="G15" s="4">
        <f t="shared" si="55"/>
        <v>-512</v>
      </c>
      <c r="H15" s="4">
        <f t="shared" ref="H15:H17" si="56">G15-3</f>
        <v>-515</v>
      </c>
      <c r="I15" s="4">
        <f t="shared" ref="I15:I17" si="57">H15-3</f>
        <v>-518</v>
      </c>
      <c r="J15" s="4">
        <f t="shared" ref="J15:J17" si="58">I15-3</f>
        <v>-521</v>
      </c>
      <c r="K15" s="4">
        <f t="shared" ref="K15:K17" si="59">J15-3</f>
        <v>-524</v>
      </c>
      <c r="L15" s="4">
        <f t="shared" ref="L15:Z17" si="60">K15-3</f>
        <v>-527</v>
      </c>
      <c r="M15" s="4">
        <f t="shared" si="60"/>
        <v>-530</v>
      </c>
      <c r="N15" s="4">
        <f t="shared" si="60"/>
        <v>-533</v>
      </c>
      <c r="O15" s="4">
        <f t="shared" si="60"/>
        <v>-536</v>
      </c>
      <c r="P15" s="4">
        <f t="shared" si="60"/>
        <v>-539</v>
      </c>
      <c r="Q15" s="4">
        <f t="shared" si="60"/>
        <v>-542</v>
      </c>
      <c r="R15" s="4">
        <f t="shared" si="60"/>
        <v>-545</v>
      </c>
      <c r="S15" s="4">
        <f t="shared" si="60"/>
        <v>-548</v>
      </c>
      <c r="T15" s="4">
        <f t="shared" si="60"/>
        <v>-551</v>
      </c>
      <c r="U15" s="4">
        <f t="shared" si="60"/>
        <v>-554</v>
      </c>
      <c r="V15" s="4">
        <f t="shared" si="60"/>
        <v>-557</v>
      </c>
      <c r="W15" s="4">
        <f t="shared" si="60"/>
        <v>-560</v>
      </c>
      <c r="X15" s="4">
        <f t="shared" si="60"/>
        <v>-563</v>
      </c>
      <c r="Y15" s="4">
        <f t="shared" si="60"/>
        <v>-566</v>
      </c>
      <c r="Z15" s="4">
        <f t="shared" si="60"/>
        <v>-569</v>
      </c>
    </row>
    <row r="16" spans="2:26" ht="15" customHeight="1" x14ac:dyDescent="0.35">
      <c r="B16" s="2" t="s">
        <v>31</v>
      </c>
      <c r="C16" s="3">
        <v>-500</v>
      </c>
      <c r="D16" s="4">
        <f>C16-3</f>
        <v>-503</v>
      </c>
      <c r="E16" s="4">
        <f t="shared" ref="E16" si="61">D16-3</f>
        <v>-506</v>
      </c>
      <c r="F16" s="4">
        <f t="shared" ref="F16" si="62">E16-3</f>
        <v>-509</v>
      </c>
      <c r="G16" s="4">
        <f t="shared" ref="G16" si="63">F16-3</f>
        <v>-512</v>
      </c>
      <c r="H16" s="4">
        <f t="shared" si="56"/>
        <v>-515</v>
      </c>
      <c r="I16" s="4">
        <f t="shared" si="57"/>
        <v>-518</v>
      </c>
      <c r="J16" s="4">
        <f t="shared" si="58"/>
        <v>-521</v>
      </c>
      <c r="K16" s="4">
        <f t="shared" si="59"/>
        <v>-524</v>
      </c>
      <c r="L16" s="4">
        <f t="shared" si="60"/>
        <v>-527</v>
      </c>
      <c r="M16" s="4">
        <f t="shared" si="60"/>
        <v>-530</v>
      </c>
      <c r="N16" s="4">
        <f t="shared" si="60"/>
        <v>-533</v>
      </c>
      <c r="O16" s="4">
        <f t="shared" si="60"/>
        <v>-536</v>
      </c>
      <c r="P16" s="4">
        <f t="shared" si="60"/>
        <v>-539</v>
      </c>
      <c r="Q16" s="4">
        <f t="shared" si="60"/>
        <v>-542</v>
      </c>
      <c r="R16" s="4">
        <f t="shared" si="60"/>
        <v>-545</v>
      </c>
      <c r="S16" s="4">
        <f t="shared" si="60"/>
        <v>-548</v>
      </c>
      <c r="T16" s="4">
        <f t="shared" si="60"/>
        <v>-551</v>
      </c>
      <c r="U16" s="4">
        <f t="shared" si="60"/>
        <v>-554</v>
      </c>
      <c r="V16" s="4">
        <f t="shared" si="60"/>
        <v>-557</v>
      </c>
      <c r="W16" s="4">
        <f t="shared" si="60"/>
        <v>-560</v>
      </c>
      <c r="X16" s="4">
        <f t="shared" si="60"/>
        <v>-563</v>
      </c>
      <c r="Y16" s="4">
        <f t="shared" si="60"/>
        <v>-566</v>
      </c>
      <c r="Z16" s="4">
        <f t="shared" si="60"/>
        <v>-569</v>
      </c>
    </row>
    <row r="17" spans="2:26" ht="15" customHeight="1" x14ac:dyDescent="0.35">
      <c r="B17" s="2" t="s">
        <v>10</v>
      </c>
      <c r="C17" s="3">
        <v>-6</v>
      </c>
      <c r="D17" s="4">
        <f>C17-3</f>
        <v>-9</v>
      </c>
      <c r="E17" s="4">
        <f t="shared" si="55"/>
        <v>-12</v>
      </c>
      <c r="F17" s="4">
        <f t="shared" si="55"/>
        <v>-15</v>
      </c>
      <c r="G17" s="4">
        <f t="shared" si="55"/>
        <v>-18</v>
      </c>
      <c r="H17" s="4">
        <f t="shared" si="56"/>
        <v>-21</v>
      </c>
      <c r="I17" s="4">
        <f t="shared" si="57"/>
        <v>-24</v>
      </c>
      <c r="J17" s="4">
        <f t="shared" si="58"/>
        <v>-27</v>
      </c>
      <c r="K17" s="4">
        <f t="shared" si="59"/>
        <v>-30</v>
      </c>
      <c r="L17" s="4">
        <f t="shared" si="60"/>
        <v>-33</v>
      </c>
      <c r="M17" s="4">
        <f t="shared" si="60"/>
        <v>-36</v>
      </c>
      <c r="N17" s="4">
        <f t="shared" si="60"/>
        <v>-39</v>
      </c>
      <c r="O17" s="4">
        <f t="shared" si="60"/>
        <v>-42</v>
      </c>
      <c r="P17" s="4">
        <f t="shared" si="60"/>
        <v>-45</v>
      </c>
      <c r="Q17" s="4">
        <f t="shared" si="60"/>
        <v>-48</v>
      </c>
      <c r="R17" s="4">
        <f t="shared" si="60"/>
        <v>-51</v>
      </c>
      <c r="S17" s="4">
        <f t="shared" si="60"/>
        <v>-54</v>
      </c>
      <c r="T17" s="4">
        <f t="shared" si="60"/>
        <v>-57</v>
      </c>
      <c r="U17" s="4">
        <f t="shared" si="60"/>
        <v>-60</v>
      </c>
      <c r="V17" s="4">
        <f t="shared" si="60"/>
        <v>-63</v>
      </c>
      <c r="W17" s="4">
        <f t="shared" si="60"/>
        <v>-66</v>
      </c>
      <c r="X17" s="4">
        <f t="shared" si="60"/>
        <v>-69</v>
      </c>
      <c r="Y17" s="4">
        <f t="shared" si="60"/>
        <v>-72</v>
      </c>
      <c r="Z17" s="4">
        <f t="shared" si="60"/>
        <v>-75</v>
      </c>
    </row>
    <row r="18" spans="2:26" ht="15" customHeight="1" x14ac:dyDescent="0.35">
      <c r="B18" s="6" t="s">
        <v>3</v>
      </c>
      <c r="C18" s="7">
        <f t="shared" ref="C18:Z18" si="64">SUM(C15:C17)</f>
        <v>-1006</v>
      </c>
      <c r="D18" s="7">
        <f t="shared" si="64"/>
        <v>-1015</v>
      </c>
      <c r="E18" s="7">
        <f t="shared" si="64"/>
        <v>-1024</v>
      </c>
      <c r="F18" s="7">
        <f t="shared" si="64"/>
        <v>-1033</v>
      </c>
      <c r="G18" s="7">
        <f t="shared" si="64"/>
        <v>-1042</v>
      </c>
      <c r="H18" s="7">
        <f t="shared" si="64"/>
        <v>-1051</v>
      </c>
      <c r="I18" s="7">
        <f t="shared" si="64"/>
        <v>-1060</v>
      </c>
      <c r="J18" s="7">
        <f t="shared" si="64"/>
        <v>-1069</v>
      </c>
      <c r="K18" s="7">
        <f t="shared" si="64"/>
        <v>-1078</v>
      </c>
      <c r="L18" s="7">
        <f t="shared" si="64"/>
        <v>-1087</v>
      </c>
      <c r="M18" s="7">
        <f t="shared" si="64"/>
        <v>-1096</v>
      </c>
      <c r="N18" s="7">
        <f t="shared" si="64"/>
        <v>-1105</v>
      </c>
      <c r="O18" s="7">
        <f t="shared" si="64"/>
        <v>-1114</v>
      </c>
      <c r="P18" s="7">
        <f t="shared" si="64"/>
        <v>-1123</v>
      </c>
      <c r="Q18" s="7">
        <f t="shared" si="64"/>
        <v>-1132</v>
      </c>
      <c r="R18" s="7">
        <f t="shared" si="64"/>
        <v>-1141</v>
      </c>
      <c r="S18" s="7">
        <f t="shared" si="64"/>
        <v>-1150</v>
      </c>
      <c r="T18" s="7">
        <f t="shared" si="64"/>
        <v>-1159</v>
      </c>
      <c r="U18" s="7">
        <f t="shared" si="64"/>
        <v>-1168</v>
      </c>
      <c r="V18" s="7">
        <f t="shared" si="64"/>
        <v>-1177</v>
      </c>
      <c r="W18" s="7">
        <f t="shared" si="64"/>
        <v>-1186</v>
      </c>
      <c r="X18" s="7">
        <f t="shared" si="64"/>
        <v>-1195</v>
      </c>
      <c r="Y18" s="7">
        <f t="shared" si="64"/>
        <v>-1204</v>
      </c>
      <c r="Z18" s="7">
        <f t="shared" si="64"/>
        <v>-1213</v>
      </c>
    </row>
    <row r="20" spans="2:26" ht="15" customHeight="1" x14ac:dyDescent="0.35">
      <c r="B20" s="2" t="s">
        <v>11</v>
      </c>
      <c r="C20" s="3">
        <v>-10</v>
      </c>
      <c r="D20" s="4">
        <f>C20-3</f>
        <v>-13</v>
      </c>
      <c r="E20" s="4">
        <f t="shared" ref="E20:G21" si="65">D20-3</f>
        <v>-16</v>
      </c>
      <c r="F20" s="4">
        <f t="shared" si="65"/>
        <v>-19</v>
      </c>
      <c r="G20" s="4">
        <f t="shared" si="65"/>
        <v>-22</v>
      </c>
      <c r="H20" s="4">
        <f t="shared" ref="H20:H21" si="66">G20-3</f>
        <v>-25</v>
      </c>
      <c r="I20" s="4">
        <f t="shared" ref="I20:I21" si="67">H20-3</f>
        <v>-28</v>
      </c>
      <c r="J20" s="4">
        <f t="shared" ref="J20:J21" si="68">I20-3</f>
        <v>-31</v>
      </c>
      <c r="K20" s="4">
        <f t="shared" ref="K20:K21" si="69">J20-3</f>
        <v>-34</v>
      </c>
      <c r="L20" s="4">
        <f t="shared" ref="L20:Z21" si="70">K20-3</f>
        <v>-37</v>
      </c>
      <c r="M20" s="4">
        <f t="shared" si="70"/>
        <v>-40</v>
      </c>
      <c r="N20" s="4">
        <f t="shared" si="70"/>
        <v>-43</v>
      </c>
      <c r="O20" s="4">
        <f t="shared" si="70"/>
        <v>-46</v>
      </c>
      <c r="P20" s="4">
        <f t="shared" si="70"/>
        <v>-49</v>
      </c>
      <c r="Q20" s="4">
        <f t="shared" si="70"/>
        <v>-52</v>
      </c>
      <c r="R20" s="4">
        <f t="shared" si="70"/>
        <v>-55</v>
      </c>
      <c r="S20" s="4">
        <f t="shared" si="70"/>
        <v>-58</v>
      </c>
      <c r="T20" s="4">
        <f t="shared" si="70"/>
        <v>-61</v>
      </c>
      <c r="U20" s="4">
        <f t="shared" si="70"/>
        <v>-64</v>
      </c>
      <c r="V20" s="4">
        <f t="shared" si="70"/>
        <v>-67</v>
      </c>
      <c r="W20" s="4">
        <f t="shared" si="70"/>
        <v>-70</v>
      </c>
      <c r="X20" s="4">
        <f t="shared" si="70"/>
        <v>-73</v>
      </c>
      <c r="Y20" s="4">
        <f t="shared" si="70"/>
        <v>-76</v>
      </c>
      <c r="Z20" s="4">
        <f t="shared" si="70"/>
        <v>-79</v>
      </c>
    </row>
    <row r="21" spans="2:26" ht="15" customHeight="1" x14ac:dyDescent="0.35">
      <c r="B21" s="2" t="s">
        <v>12</v>
      </c>
      <c r="C21" s="3">
        <v>-12</v>
      </c>
      <c r="D21" s="4">
        <f>C21-3</f>
        <v>-15</v>
      </c>
      <c r="E21" s="4">
        <f t="shared" si="65"/>
        <v>-18</v>
      </c>
      <c r="F21" s="4">
        <f t="shared" si="65"/>
        <v>-21</v>
      </c>
      <c r="G21" s="4">
        <f t="shared" si="65"/>
        <v>-24</v>
      </c>
      <c r="H21" s="4">
        <f t="shared" si="66"/>
        <v>-27</v>
      </c>
      <c r="I21" s="4">
        <f t="shared" si="67"/>
        <v>-30</v>
      </c>
      <c r="J21" s="4">
        <f t="shared" si="68"/>
        <v>-33</v>
      </c>
      <c r="K21" s="4">
        <f t="shared" si="69"/>
        <v>-36</v>
      </c>
      <c r="L21" s="4">
        <f t="shared" si="70"/>
        <v>-39</v>
      </c>
      <c r="M21" s="4">
        <f t="shared" si="70"/>
        <v>-42</v>
      </c>
      <c r="N21" s="4">
        <f t="shared" si="70"/>
        <v>-45</v>
      </c>
      <c r="O21" s="4">
        <f t="shared" si="70"/>
        <v>-48</v>
      </c>
      <c r="P21" s="4">
        <f t="shared" si="70"/>
        <v>-51</v>
      </c>
      <c r="Q21" s="4">
        <f t="shared" si="70"/>
        <v>-54</v>
      </c>
      <c r="R21" s="4">
        <f t="shared" si="70"/>
        <v>-57</v>
      </c>
      <c r="S21" s="4">
        <f t="shared" si="70"/>
        <v>-60</v>
      </c>
      <c r="T21" s="4">
        <f t="shared" si="70"/>
        <v>-63</v>
      </c>
      <c r="U21" s="4">
        <f t="shared" si="70"/>
        <v>-66</v>
      </c>
      <c r="V21" s="4">
        <f t="shared" si="70"/>
        <v>-69</v>
      </c>
      <c r="W21" s="4">
        <f t="shared" si="70"/>
        <v>-72</v>
      </c>
      <c r="X21" s="4">
        <f t="shared" si="70"/>
        <v>-75</v>
      </c>
      <c r="Y21" s="4">
        <f t="shared" si="70"/>
        <v>-78</v>
      </c>
      <c r="Z21" s="4">
        <f t="shared" si="70"/>
        <v>-81</v>
      </c>
    </row>
    <row r="22" spans="2:26" ht="15" customHeight="1" x14ac:dyDescent="0.35">
      <c r="B22" s="6" t="s">
        <v>4</v>
      </c>
      <c r="C22" s="7">
        <f>SUM(C20:C21)</f>
        <v>-22</v>
      </c>
      <c r="D22" s="7">
        <f t="shared" ref="D22" si="71">SUM(D20:D21)</f>
        <v>-28</v>
      </c>
      <c r="E22" s="7">
        <f t="shared" ref="E22:F22" si="72">SUM(E20:E21)</f>
        <v>-34</v>
      </c>
      <c r="F22" s="7">
        <f t="shared" si="72"/>
        <v>-40</v>
      </c>
      <c r="G22" s="7">
        <f t="shared" ref="G22" si="73">SUM(G20:G21)</f>
        <v>-46</v>
      </c>
      <c r="H22" s="7">
        <f t="shared" ref="H22:L22" si="74">SUM(H20:H21)</f>
        <v>-52</v>
      </c>
      <c r="I22" s="7">
        <f t="shared" si="74"/>
        <v>-58</v>
      </c>
      <c r="J22" s="7">
        <f t="shared" si="74"/>
        <v>-64</v>
      </c>
      <c r="K22" s="7">
        <f t="shared" si="74"/>
        <v>-70</v>
      </c>
      <c r="L22" s="7">
        <f t="shared" si="74"/>
        <v>-76</v>
      </c>
      <c r="M22" s="7">
        <f t="shared" ref="M22:T22" si="75">SUM(M20:M21)</f>
        <v>-82</v>
      </c>
      <c r="N22" s="7">
        <f t="shared" si="75"/>
        <v>-88</v>
      </c>
      <c r="O22" s="7">
        <f t="shared" si="75"/>
        <v>-94</v>
      </c>
      <c r="P22" s="7">
        <f t="shared" si="75"/>
        <v>-100</v>
      </c>
      <c r="Q22" s="7">
        <f t="shared" si="75"/>
        <v>-106</v>
      </c>
      <c r="R22" s="7">
        <f t="shared" si="75"/>
        <v>-112</v>
      </c>
      <c r="S22" s="7">
        <f t="shared" si="75"/>
        <v>-118</v>
      </c>
      <c r="T22" s="7">
        <f t="shared" si="75"/>
        <v>-124</v>
      </c>
      <c r="U22" s="7">
        <f t="shared" ref="U22:Z22" si="76">SUM(U20:U21)</f>
        <v>-130</v>
      </c>
      <c r="V22" s="7">
        <f t="shared" si="76"/>
        <v>-136</v>
      </c>
      <c r="W22" s="7">
        <f t="shared" si="76"/>
        <v>-142</v>
      </c>
      <c r="X22" s="7">
        <f t="shared" si="76"/>
        <v>-148</v>
      </c>
      <c r="Y22" s="7">
        <f t="shared" si="76"/>
        <v>-154</v>
      </c>
      <c r="Z22" s="7">
        <f t="shared" si="76"/>
        <v>-160</v>
      </c>
    </row>
    <row r="24" spans="2:26" ht="15" customHeight="1" x14ac:dyDescent="0.35">
      <c r="B24" s="2" t="s">
        <v>13</v>
      </c>
      <c r="C24" s="3">
        <v>-5</v>
      </c>
      <c r="D24" s="4">
        <f>C24-3</f>
        <v>-8</v>
      </c>
      <c r="E24" s="4">
        <f t="shared" ref="E24:G25" si="77">D24-3</f>
        <v>-11</v>
      </c>
      <c r="F24" s="4">
        <f t="shared" si="77"/>
        <v>-14</v>
      </c>
      <c r="G24" s="4">
        <f t="shared" si="77"/>
        <v>-17</v>
      </c>
      <c r="H24" s="4">
        <f t="shared" ref="H24:H25" si="78">G24-3</f>
        <v>-20</v>
      </c>
      <c r="I24" s="4">
        <f t="shared" ref="I24:I25" si="79">H24-3</f>
        <v>-23</v>
      </c>
      <c r="J24" s="4">
        <f t="shared" ref="J24:J25" si="80">I24-3</f>
        <v>-26</v>
      </c>
      <c r="K24" s="4">
        <f t="shared" ref="K24:K25" si="81">J24-3</f>
        <v>-29</v>
      </c>
      <c r="L24" s="4">
        <f t="shared" ref="L24:Z25" si="82">K24-3</f>
        <v>-32</v>
      </c>
      <c r="M24" s="4">
        <f t="shared" si="82"/>
        <v>-35</v>
      </c>
      <c r="N24" s="4">
        <f t="shared" si="82"/>
        <v>-38</v>
      </c>
      <c r="O24" s="4">
        <f t="shared" si="82"/>
        <v>-41</v>
      </c>
      <c r="P24" s="4">
        <f t="shared" si="82"/>
        <v>-44</v>
      </c>
      <c r="Q24" s="4">
        <f t="shared" si="82"/>
        <v>-47</v>
      </c>
      <c r="R24" s="4">
        <f t="shared" si="82"/>
        <v>-50</v>
      </c>
      <c r="S24" s="4">
        <f t="shared" si="82"/>
        <v>-53</v>
      </c>
      <c r="T24" s="4">
        <f t="shared" si="82"/>
        <v>-56</v>
      </c>
      <c r="U24" s="4">
        <f t="shared" si="82"/>
        <v>-59</v>
      </c>
      <c r="V24" s="4">
        <f t="shared" si="82"/>
        <v>-62</v>
      </c>
      <c r="W24" s="4">
        <f t="shared" si="82"/>
        <v>-65</v>
      </c>
      <c r="X24" s="4">
        <f t="shared" si="82"/>
        <v>-68</v>
      </c>
      <c r="Y24" s="4">
        <f t="shared" si="82"/>
        <v>-71</v>
      </c>
      <c r="Z24" s="4">
        <f t="shared" si="82"/>
        <v>-74</v>
      </c>
    </row>
    <row r="25" spans="2:26" ht="15" customHeight="1" x14ac:dyDescent="0.35">
      <c r="B25" s="2" t="s">
        <v>14</v>
      </c>
      <c r="C25" s="3">
        <v>-6</v>
      </c>
      <c r="D25" s="4">
        <f>C25-3</f>
        <v>-9</v>
      </c>
      <c r="E25" s="4">
        <f t="shared" si="77"/>
        <v>-12</v>
      </c>
      <c r="F25" s="4">
        <f t="shared" si="77"/>
        <v>-15</v>
      </c>
      <c r="G25" s="4">
        <f t="shared" si="77"/>
        <v>-18</v>
      </c>
      <c r="H25" s="4">
        <f t="shared" si="78"/>
        <v>-21</v>
      </c>
      <c r="I25" s="4">
        <f t="shared" si="79"/>
        <v>-24</v>
      </c>
      <c r="J25" s="4">
        <f t="shared" si="80"/>
        <v>-27</v>
      </c>
      <c r="K25" s="4">
        <f t="shared" si="81"/>
        <v>-30</v>
      </c>
      <c r="L25" s="4">
        <f t="shared" si="82"/>
        <v>-33</v>
      </c>
      <c r="M25" s="4">
        <f t="shared" si="82"/>
        <v>-36</v>
      </c>
      <c r="N25" s="4">
        <f t="shared" si="82"/>
        <v>-39</v>
      </c>
      <c r="O25" s="4">
        <f t="shared" si="82"/>
        <v>-42</v>
      </c>
      <c r="P25" s="4">
        <f t="shared" si="82"/>
        <v>-45</v>
      </c>
      <c r="Q25" s="4">
        <f t="shared" si="82"/>
        <v>-48</v>
      </c>
      <c r="R25" s="4">
        <f t="shared" si="82"/>
        <v>-51</v>
      </c>
      <c r="S25" s="4">
        <f t="shared" si="82"/>
        <v>-54</v>
      </c>
      <c r="T25" s="4">
        <f t="shared" si="82"/>
        <v>-57</v>
      </c>
      <c r="U25" s="4">
        <f t="shared" si="82"/>
        <v>-60</v>
      </c>
      <c r="V25" s="4">
        <f t="shared" si="82"/>
        <v>-63</v>
      </c>
      <c r="W25" s="4">
        <f t="shared" si="82"/>
        <v>-66</v>
      </c>
      <c r="X25" s="4">
        <f t="shared" si="82"/>
        <v>-69</v>
      </c>
      <c r="Y25" s="4">
        <f t="shared" si="82"/>
        <v>-72</v>
      </c>
      <c r="Z25" s="4">
        <f t="shared" si="82"/>
        <v>-75</v>
      </c>
    </row>
    <row r="26" spans="2:26" ht="15" customHeight="1" x14ac:dyDescent="0.35">
      <c r="B26" s="6" t="s">
        <v>5</v>
      </c>
      <c r="C26" s="7">
        <f>SUM(C24:C25)</f>
        <v>-11</v>
      </c>
      <c r="D26" s="7">
        <f t="shared" ref="D26" si="83">SUM(D24:D25)</f>
        <v>-17</v>
      </c>
      <c r="E26" s="7">
        <f t="shared" ref="E26:F26" si="84">SUM(E24:E25)</f>
        <v>-23</v>
      </c>
      <c r="F26" s="7">
        <f t="shared" si="84"/>
        <v>-29</v>
      </c>
      <c r="G26" s="7">
        <f t="shared" ref="G26" si="85">SUM(G24:G25)</f>
        <v>-35</v>
      </c>
      <c r="H26" s="7">
        <f t="shared" ref="H26:L26" si="86">SUM(H24:H25)</f>
        <v>-41</v>
      </c>
      <c r="I26" s="7">
        <f t="shared" si="86"/>
        <v>-47</v>
      </c>
      <c r="J26" s="7">
        <f t="shared" si="86"/>
        <v>-53</v>
      </c>
      <c r="K26" s="7">
        <f t="shared" si="86"/>
        <v>-59</v>
      </c>
      <c r="L26" s="7">
        <f t="shared" si="86"/>
        <v>-65</v>
      </c>
      <c r="M26" s="7">
        <f t="shared" ref="M26:T26" si="87">SUM(M24:M25)</f>
        <v>-71</v>
      </c>
      <c r="N26" s="7">
        <f t="shared" si="87"/>
        <v>-77</v>
      </c>
      <c r="O26" s="7">
        <f t="shared" si="87"/>
        <v>-83</v>
      </c>
      <c r="P26" s="7">
        <f t="shared" si="87"/>
        <v>-89</v>
      </c>
      <c r="Q26" s="7">
        <f t="shared" si="87"/>
        <v>-95</v>
      </c>
      <c r="R26" s="7">
        <f t="shared" si="87"/>
        <v>-101</v>
      </c>
      <c r="S26" s="7">
        <f t="shared" si="87"/>
        <v>-107</v>
      </c>
      <c r="T26" s="7">
        <f t="shared" si="87"/>
        <v>-113</v>
      </c>
      <c r="U26" s="7">
        <f t="shared" ref="U26:Z26" si="88">SUM(U24:U25)</f>
        <v>-119</v>
      </c>
      <c r="V26" s="7">
        <f t="shared" si="88"/>
        <v>-125</v>
      </c>
      <c r="W26" s="7">
        <f t="shared" si="88"/>
        <v>-131</v>
      </c>
      <c r="X26" s="7">
        <f t="shared" si="88"/>
        <v>-137</v>
      </c>
      <c r="Y26" s="7">
        <f t="shared" si="88"/>
        <v>-143</v>
      </c>
      <c r="Z26" s="7">
        <f t="shared" si="88"/>
        <v>-149</v>
      </c>
    </row>
    <row r="28" spans="2:26" ht="15" customHeight="1" x14ac:dyDescent="0.35">
      <c r="B28" s="6" t="s">
        <v>15</v>
      </c>
      <c r="C28" s="7">
        <f>C18+C22+C26</f>
        <v>-1039</v>
      </c>
      <c r="D28" s="7">
        <f t="shared" ref="D28:E28" si="89">D18+D22+D26</f>
        <v>-1060</v>
      </c>
      <c r="E28" s="7">
        <f t="shared" si="89"/>
        <v>-1081</v>
      </c>
      <c r="F28" s="7">
        <f t="shared" ref="F28:G28" si="90">F18+F22+F26</f>
        <v>-1102</v>
      </c>
      <c r="G28" s="7">
        <f t="shared" si="90"/>
        <v>-1123</v>
      </c>
      <c r="H28" s="7">
        <f t="shared" ref="H28:L28" si="91">H18+H22+H26</f>
        <v>-1144</v>
      </c>
      <c r="I28" s="7">
        <f t="shared" si="91"/>
        <v>-1165</v>
      </c>
      <c r="J28" s="7">
        <f t="shared" si="91"/>
        <v>-1186</v>
      </c>
      <c r="K28" s="7">
        <f t="shared" si="91"/>
        <v>-1207</v>
      </c>
      <c r="L28" s="7">
        <f t="shared" si="91"/>
        <v>-1228</v>
      </c>
      <c r="M28" s="7">
        <f t="shared" ref="M28:T28" si="92">M18+M22+M26</f>
        <v>-1249</v>
      </c>
      <c r="N28" s="7">
        <f t="shared" si="92"/>
        <v>-1270</v>
      </c>
      <c r="O28" s="7">
        <f t="shared" si="92"/>
        <v>-1291</v>
      </c>
      <c r="P28" s="7">
        <f t="shared" si="92"/>
        <v>-1312</v>
      </c>
      <c r="Q28" s="7">
        <f t="shared" si="92"/>
        <v>-1333</v>
      </c>
      <c r="R28" s="7">
        <f t="shared" si="92"/>
        <v>-1354</v>
      </c>
      <c r="S28" s="7">
        <f t="shared" si="92"/>
        <v>-1375</v>
      </c>
      <c r="T28" s="7">
        <f t="shared" si="92"/>
        <v>-1396</v>
      </c>
      <c r="U28" s="7">
        <f t="shared" ref="U28:Z28" si="93">U18+U22+U26</f>
        <v>-1417</v>
      </c>
      <c r="V28" s="7">
        <f t="shared" si="93"/>
        <v>-1438</v>
      </c>
      <c r="W28" s="7">
        <f t="shared" si="93"/>
        <v>-1459</v>
      </c>
      <c r="X28" s="7">
        <f t="shared" si="93"/>
        <v>-1480</v>
      </c>
      <c r="Y28" s="7">
        <f t="shared" si="93"/>
        <v>-1501</v>
      </c>
      <c r="Z28" s="7">
        <f t="shared" si="93"/>
        <v>-1522</v>
      </c>
    </row>
    <row r="29" spans="2:26" ht="15" customHeight="1" thickBot="1" x14ac:dyDescent="0.4"/>
    <row r="30" spans="2:26" ht="15" customHeight="1" thickBot="1" x14ac:dyDescent="0.4">
      <c r="B30" s="8" t="s">
        <v>16</v>
      </c>
      <c r="C30" s="9">
        <f t="shared" ref="C30:Z30" si="94">C12+C28</f>
        <v>-54</v>
      </c>
      <c r="D30" s="9">
        <f t="shared" si="94"/>
        <v>-28</v>
      </c>
      <c r="E30" s="9">
        <f t="shared" si="94"/>
        <v>0.5</v>
      </c>
      <c r="F30" s="9">
        <f t="shared" si="94"/>
        <v>31.625</v>
      </c>
      <c r="G30" s="9">
        <f t="shared" si="94"/>
        <v>65.506250000000136</v>
      </c>
      <c r="H30" s="9">
        <f t="shared" si="94"/>
        <v>102.28156250000029</v>
      </c>
      <c r="I30" s="9">
        <f t="shared" si="94"/>
        <v>142.09564062500044</v>
      </c>
      <c r="J30" s="9">
        <f t="shared" si="94"/>
        <v>185.10042265625043</v>
      </c>
      <c r="K30" s="9">
        <f t="shared" si="94"/>
        <v>231.45544378906311</v>
      </c>
      <c r="L30" s="9">
        <f t="shared" si="94"/>
        <v>281.32821597851625</v>
      </c>
      <c r="M30" s="9">
        <f t="shared" si="94"/>
        <v>334.89462677744223</v>
      </c>
      <c r="N30" s="9">
        <f t="shared" si="94"/>
        <v>392.33935811631432</v>
      </c>
      <c r="O30" s="9">
        <f t="shared" si="94"/>
        <v>453.85632602213013</v>
      </c>
      <c r="P30" s="9">
        <f t="shared" si="94"/>
        <v>519.64914232323667</v>
      </c>
      <c r="Q30" s="9">
        <f t="shared" si="94"/>
        <v>589.9315994393985</v>
      </c>
      <c r="R30" s="9">
        <f t="shared" si="94"/>
        <v>664.92817941136855</v>
      </c>
      <c r="S30" s="9">
        <f t="shared" si="94"/>
        <v>744.87458838193697</v>
      </c>
      <c r="T30" s="9">
        <f t="shared" si="94"/>
        <v>830.01831780103385</v>
      </c>
      <c r="U30" s="9">
        <f t="shared" si="94"/>
        <v>920.61923369108581</v>
      </c>
      <c r="V30" s="9">
        <f t="shared" si="94"/>
        <v>1016.9501953756403</v>
      </c>
      <c r="W30" s="9">
        <f t="shared" si="94"/>
        <v>1119.2977051444223</v>
      </c>
      <c r="X30" s="9">
        <f t="shared" si="94"/>
        <v>1227.9625904016434</v>
      </c>
      <c r="Y30" s="9">
        <f t="shared" si="94"/>
        <v>1343.2607199217259</v>
      </c>
      <c r="Z30" s="9">
        <f t="shared" si="94"/>
        <v>1465.5237559178122</v>
      </c>
    </row>
    <row r="31" spans="2:26" ht="15" customHeight="1" x14ac:dyDescent="0.35">
      <c r="B31" s="10" t="s">
        <v>24</v>
      </c>
      <c r="C31" s="11">
        <f>C30/C$6</f>
        <v>-4.8214285714285716E-2</v>
      </c>
      <c r="D31" s="11">
        <f t="shared" ref="D31" si="95">D30/D$6</f>
        <v>-2.3761031907671416E-2</v>
      </c>
      <c r="E31" s="11">
        <f t="shared" ref="E31:H31" si="96">E30/E$6</f>
        <v>4.0326223013691564E-4</v>
      </c>
      <c r="F31" s="11">
        <f t="shared" si="96"/>
        <v>2.4240586312982371E-2</v>
      </c>
      <c r="G31" s="11">
        <f t="shared" si="96"/>
        <v>4.7717195136439475E-2</v>
      </c>
      <c r="H31" s="11">
        <f t="shared" si="96"/>
        <v>7.0803287007595569E-2</v>
      </c>
      <c r="I31" s="11">
        <f t="shared" ref="I31:L31" si="97">I30/I$6</f>
        <v>9.347270308018045E-2</v>
      </c>
      <c r="J31" s="11">
        <f t="shared" si="97"/>
        <v>0.11570264642508153</v>
      </c>
      <c r="K31" s="11">
        <f t="shared" si="97"/>
        <v>0.13747341963957529</v>
      </c>
      <c r="L31" s="11">
        <f t="shared" si="97"/>
        <v>0.15876817986779404</v>
      </c>
      <c r="M31" s="11">
        <f t="shared" ref="M31:T31" si="98">M30/M$6</f>
        <v>0.17957271017026624</v>
      </c>
      <c r="N31" s="11">
        <f t="shared" si="98"/>
        <v>0.19987520624201496</v>
      </c>
      <c r="O31" s="11">
        <f t="shared" si="98"/>
        <v>0.21966607753689316</v>
      </c>
      <c r="P31" s="11">
        <f t="shared" si="98"/>
        <v>0.23893776191074406</v>
      </c>
      <c r="Q31" s="11">
        <f t="shared" si="98"/>
        <v>0.25768455294780224</v>
      </c>
      <c r="R31" s="11">
        <f t="shared" si="98"/>
        <v>0.27590243918364543</v>
      </c>
      <c r="S31" s="11">
        <f t="shared" si="98"/>
        <v>0.29358895448414429</v>
      </c>
      <c r="T31" s="11">
        <f t="shared" si="98"/>
        <v>0.31074303888338423</v>
      </c>
      <c r="U31" s="11">
        <f t="shared" ref="U31:Z31" si="99">U30/U$6</f>
        <v>0.32736490922458927</v>
      </c>
      <c r="V31" s="11">
        <f t="shared" si="99"/>
        <v>0.34345593898680787</v>
      </c>
      <c r="W31" s="11">
        <f t="shared" si="99"/>
        <v>0.35901854671664818</v>
      </c>
      <c r="X31" s="11">
        <f t="shared" si="99"/>
        <v>0.3740560925187944</v>
      </c>
      <c r="Y31" s="11">
        <f t="shared" si="99"/>
        <v>0.38857278209151919</v>
      </c>
      <c r="Z31" s="11">
        <f t="shared" si="99"/>
        <v>0.40257357782403452</v>
      </c>
    </row>
    <row r="33" spans="2:26" ht="15" customHeight="1" x14ac:dyDescent="0.35">
      <c r="B33" s="2" t="s">
        <v>17</v>
      </c>
      <c r="C33" s="3">
        <v>-3</v>
      </c>
      <c r="D33" s="4">
        <f>C33-3</f>
        <v>-6</v>
      </c>
      <c r="E33" s="4">
        <f t="shared" ref="E33:G34" si="100">D33-3</f>
        <v>-9</v>
      </c>
      <c r="F33" s="4">
        <f t="shared" si="100"/>
        <v>-12</v>
      </c>
      <c r="G33" s="4">
        <f t="shared" si="100"/>
        <v>-15</v>
      </c>
      <c r="H33" s="4">
        <f t="shared" ref="H33:H34" si="101">G33-3</f>
        <v>-18</v>
      </c>
      <c r="I33" s="4">
        <f t="shared" ref="I33:I34" si="102">H33-3</f>
        <v>-21</v>
      </c>
      <c r="J33" s="4">
        <f t="shared" ref="J33:J34" si="103">I33-3</f>
        <v>-24</v>
      </c>
      <c r="K33" s="4">
        <f t="shared" ref="K33:K34" si="104">J33-3</f>
        <v>-27</v>
      </c>
      <c r="L33" s="4">
        <f t="shared" ref="L33:Z34" si="105">K33-3</f>
        <v>-30</v>
      </c>
      <c r="M33" s="4">
        <f t="shared" si="105"/>
        <v>-33</v>
      </c>
      <c r="N33" s="4">
        <f t="shared" si="105"/>
        <v>-36</v>
      </c>
      <c r="O33" s="4">
        <f t="shared" si="105"/>
        <v>-39</v>
      </c>
      <c r="P33" s="4">
        <f t="shared" si="105"/>
        <v>-42</v>
      </c>
      <c r="Q33" s="4">
        <f t="shared" si="105"/>
        <v>-45</v>
      </c>
      <c r="R33" s="4">
        <f t="shared" si="105"/>
        <v>-48</v>
      </c>
      <c r="S33" s="4">
        <f t="shared" si="105"/>
        <v>-51</v>
      </c>
      <c r="T33" s="4">
        <f t="shared" si="105"/>
        <v>-54</v>
      </c>
      <c r="U33" s="4">
        <f t="shared" si="105"/>
        <v>-57</v>
      </c>
      <c r="V33" s="4">
        <f t="shared" si="105"/>
        <v>-60</v>
      </c>
      <c r="W33" s="4">
        <f t="shared" si="105"/>
        <v>-63</v>
      </c>
      <c r="X33" s="4">
        <f t="shared" si="105"/>
        <v>-66</v>
      </c>
      <c r="Y33" s="4">
        <f t="shared" si="105"/>
        <v>-69</v>
      </c>
      <c r="Z33" s="4">
        <f t="shared" si="105"/>
        <v>-72</v>
      </c>
    </row>
    <row r="34" spans="2:26" ht="15" customHeight="1" x14ac:dyDescent="0.35">
      <c r="B34" s="2" t="s">
        <v>18</v>
      </c>
      <c r="C34" s="3">
        <v>-4</v>
      </c>
      <c r="D34" s="4">
        <f>C34-3</f>
        <v>-7</v>
      </c>
      <c r="E34" s="4">
        <f t="shared" si="100"/>
        <v>-10</v>
      </c>
      <c r="F34" s="4">
        <f t="shared" si="100"/>
        <v>-13</v>
      </c>
      <c r="G34" s="4">
        <f t="shared" si="100"/>
        <v>-16</v>
      </c>
      <c r="H34" s="4">
        <f t="shared" si="101"/>
        <v>-19</v>
      </c>
      <c r="I34" s="4">
        <f t="shared" si="102"/>
        <v>-22</v>
      </c>
      <c r="J34" s="4">
        <f t="shared" si="103"/>
        <v>-25</v>
      </c>
      <c r="K34" s="4">
        <f t="shared" si="104"/>
        <v>-28</v>
      </c>
      <c r="L34" s="4">
        <f t="shared" si="105"/>
        <v>-31</v>
      </c>
      <c r="M34" s="4">
        <f t="shared" si="105"/>
        <v>-34</v>
      </c>
      <c r="N34" s="4">
        <f t="shared" si="105"/>
        <v>-37</v>
      </c>
      <c r="O34" s="4">
        <f t="shared" si="105"/>
        <v>-40</v>
      </c>
      <c r="P34" s="4">
        <f t="shared" si="105"/>
        <v>-43</v>
      </c>
      <c r="Q34" s="4">
        <f t="shared" si="105"/>
        <v>-46</v>
      </c>
      <c r="R34" s="4">
        <f t="shared" si="105"/>
        <v>-49</v>
      </c>
      <c r="S34" s="4">
        <f t="shared" si="105"/>
        <v>-52</v>
      </c>
      <c r="T34" s="4">
        <f t="shared" si="105"/>
        <v>-55</v>
      </c>
      <c r="U34" s="4">
        <f t="shared" si="105"/>
        <v>-58</v>
      </c>
      <c r="V34" s="4">
        <f t="shared" si="105"/>
        <v>-61</v>
      </c>
      <c r="W34" s="4">
        <f t="shared" si="105"/>
        <v>-64</v>
      </c>
      <c r="X34" s="4">
        <f t="shared" si="105"/>
        <v>-67</v>
      </c>
      <c r="Y34" s="4">
        <f t="shared" si="105"/>
        <v>-70</v>
      </c>
      <c r="Z34" s="4">
        <f t="shared" si="105"/>
        <v>-73</v>
      </c>
    </row>
    <row r="35" spans="2:26" ht="15" customHeight="1" x14ac:dyDescent="0.35">
      <c r="B35" s="6" t="s">
        <v>19</v>
      </c>
      <c r="C35" s="7">
        <f>SUM(C33:C34)</f>
        <v>-7</v>
      </c>
      <c r="D35" s="7">
        <f t="shared" ref="D35" si="106">SUM(D33:D34)</f>
        <v>-13</v>
      </c>
      <c r="E35" s="7">
        <f t="shared" ref="E35:F35" si="107">SUM(E33:E34)</f>
        <v>-19</v>
      </c>
      <c r="F35" s="7">
        <f t="shared" si="107"/>
        <v>-25</v>
      </c>
      <c r="G35" s="7">
        <f t="shared" ref="G35" si="108">SUM(G33:G34)</f>
        <v>-31</v>
      </c>
      <c r="H35" s="7">
        <f t="shared" ref="H35:L35" si="109">SUM(H33:H34)</f>
        <v>-37</v>
      </c>
      <c r="I35" s="7">
        <f t="shared" si="109"/>
        <v>-43</v>
      </c>
      <c r="J35" s="7">
        <f t="shared" si="109"/>
        <v>-49</v>
      </c>
      <c r="K35" s="7">
        <f t="shared" si="109"/>
        <v>-55</v>
      </c>
      <c r="L35" s="7">
        <f t="shared" si="109"/>
        <v>-61</v>
      </c>
      <c r="M35" s="7">
        <f t="shared" ref="M35:T35" si="110">SUM(M33:M34)</f>
        <v>-67</v>
      </c>
      <c r="N35" s="7">
        <f t="shared" si="110"/>
        <v>-73</v>
      </c>
      <c r="O35" s="7">
        <f t="shared" si="110"/>
        <v>-79</v>
      </c>
      <c r="P35" s="7">
        <f t="shared" si="110"/>
        <v>-85</v>
      </c>
      <c r="Q35" s="7">
        <f t="shared" si="110"/>
        <v>-91</v>
      </c>
      <c r="R35" s="7">
        <f t="shared" si="110"/>
        <v>-97</v>
      </c>
      <c r="S35" s="7">
        <f t="shared" si="110"/>
        <v>-103</v>
      </c>
      <c r="T35" s="7">
        <f t="shared" si="110"/>
        <v>-109</v>
      </c>
      <c r="U35" s="7">
        <f t="shared" ref="U35:Z35" si="111">SUM(U33:U34)</f>
        <v>-115</v>
      </c>
      <c r="V35" s="7">
        <f t="shared" si="111"/>
        <v>-121</v>
      </c>
      <c r="W35" s="7">
        <f t="shared" si="111"/>
        <v>-127</v>
      </c>
      <c r="X35" s="7">
        <f t="shared" si="111"/>
        <v>-133</v>
      </c>
      <c r="Y35" s="7">
        <f t="shared" si="111"/>
        <v>-139</v>
      </c>
      <c r="Z35" s="7">
        <f t="shared" si="111"/>
        <v>-145</v>
      </c>
    </row>
    <row r="36" spans="2:26" ht="15" customHeight="1" thickBot="1" x14ac:dyDescent="0.4"/>
    <row r="37" spans="2:26" ht="15" customHeight="1" thickBot="1" x14ac:dyDescent="0.4">
      <c r="B37" s="8" t="s">
        <v>6</v>
      </c>
      <c r="C37" s="9">
        <f>C30+C35</f>
        <v>-61</v>
      </c>
      <c r="D37" s="9">
        <f t="shared" ref="D37:E37" si="112">D30+D35</f>
        <v>-41</v>
      </c>
      <c r="E37" s="9">
        <f t="shared" si="112"/>
        <v>-18.5</v>
      </c>
      <c r="F37" s="9">
        <f t="shared" ref="F37:G37" si="113">F30+F35</f>
        <v>6.625</v>
      </c>
      <c r="G37" s="9">
        <f t="shared" si="113"/>
        <v>34.506250000000136</v>
      </c>
      <c r="H37" s="9">
        <f t="shared" ref="H37:L37" si="114">H30+H35</f>
        <v>65.281562500000291</v>
      </c>
      <c r="I37" s="9">
        <f t="shared" si="114"/>
        <v>99.095640625000442</v>
      </c>
      <c r="J37" s="9">
        <f t="shared" si="114"/>
        <v>136.10042265625043</v>
      </c>
      <c r="K37" s="9">
        <f t="shared" si="114"/>
        <v>176.45544378906311</v>
      </c>
      <c r="L37" s="9">
        <f t="shared" si="114"/>
        <v>220.32821597851625</v>
      </c>
      <c r="M37" s="9">
        <f t="shared" ref="M37:T37" si="115">M30+M35</f>
        <v>267.89462677744223</v>
      </c>
      <c r="N37" s="9">
        <f t="shared" si="115"/>
        <v>319.33935811631432</v>
      </c>
      <c r="O37" s="9">
        <f t="shared" si="115"/>
        <v>374.85632602213013</v>
      </c>
      <c r="P37" s="9">
        <f t="shared" si="115"/>
        <v>434.64914232323667</v>
      </c>
      <c r="Q37" s="9">
        <f t="shared" si="115"/>
        <v>498.9315994393985</v>
      </c>
      <c r="R37" s="9">
        <f t="shared" si="115"/>
        <v>567.92817941136855</v>
      </c>
      <c r="S37" s="9">
        <f t="shared" si="115"/>
        <v>641.87458838193697</v>
      </c>
      <c r="T37" s="9">
        <f t="shared" si="115"/>
        <v>721.01831780103385</v>
      </c>
      <c r="U37" s="9">
        <f t="shared" ref="U37:Z37" si="116">U30+U35</f>
        <v>805.61923369108581</v>
      </c>
      <c r="V37" s="9">
        <f t="shared" si="116"/>
        <v>895.95019537564031</v>
      </c>
      <c r="W37" s="9">
        <f t="shared" si="116"/>
        <v>992.29770514442225</v>
      </c>
      <c r="X37" s="9">
        <f t="shared" si="116"/>
        <v>1094.9625904016434</v>
      </c>
      <c r="Y37" s="9">
        <f t="shared" si="116"/>
        <v>1204.2607199217259</v>
      </c>
      <c r="Z37" s="9">
        <f t="shared" si="116"/>
        <v>1320.5237559178122</v>
      </c>
    </row>
    <row r="38" spans="2:26" ht="15" customHeight="1" x14ac:dyDescent="0.35">
      <c r="B38" s="10" t="s">
        <v>23</v>
      </c>
      <c r="C38" s="11">
        <f>C37/C$6</f>
        <v>-5.4464285714285715E-2</v>
      </c>
      <c r="D38" s="11">
        <f t="shared" ref="D38" si="117">D37/D$6</f>
        <v>-3.4792939579090292E-2</v>
      </c>
      <c r="E38" s="11">
        <f t="shared" ref="E38:H38" si="118">E37/E$6</f>
        <v>-1.4920702515065878E-2</v>
      </c>
      <c r="F38" s="11">
        <f t="shared" si="118"/>
        <v>5.0780674884903778E-3</v>
      </c>
      <c r="G38" s="11">
        <f t="shared" si="118"/>
        <v>2.5135639189798952E-2</v>
      </c>
      <c r="H38" s="11">
        <f t="shared" si="118"/>
        <v>4.5190443839688073E-2</v>
      </c>
      <c r="I38" s="11">
        <f t="shared" ref="I38:L38" si="119">I37/I$6</f>
        <v>6.5186640152641251E-2</v>
      </c>
      <c r="J38" s="11">
        <f t="shared" si="119"/>
        <v>8.5073706774534755E-2</v>
      </c>
      <c r="K38" s="11">
        <f t="shared" si="119"/>
        <v>0.10480606061617988</v>
      </c>
      <c r="L38" s="11">
        <f t="shared" si="119"/>
        <v>0.12434269951471412</v>
      </c>
      <c r="M38" s="11">
        <f t="shared" ref="M38:T38" si="120">M37/M$6</f>
        <v>0.14364686777267108</v>
      </c>
      <c r="N38" s="11">
        <f t="shared" si="120"/>
        <v>0.16268574320746154</v>
      </c>
      <c r="O38" s="11">
        <f t="shared" si="120"/>
        <v>0.18143014442230571</v>
      </c>
      <c r="P38" s="11">
        <f t="shared" si="120"/>
        <v>0.19985425708359664</v>
      </c>
      <c r="Q38" s="11">
        <f t="shared" si="120"/>
        <v>0.21793537805950425</v>
      </c>
      <c r="R38" s="11">
        <f t="shared" si="120"/>
        <v>0.23565367634055867</v>
      </c>
      <c r="S38" s="11">
        <f t="shared" si="120"/>
        <v>0.25299196972519938</v>
      </c>
      <c r="T38" s="11">
        <f t="shared" si="120"/>
        <v>0.26993551631204721</v>
      </c>
      <c r="U38" s="11">
        <f t="shared" ref="U38:Z38" si="121">U37/U$6</f>
        <v>0.28647181989612946</v>
      </c>
      <c r="V38" s="11">
        <f t="shared" si="121"/>
        <v>0.30259044841865568</v>
      </c>
      <c r="W38" s="11">
        <f t="shared" si="121"/>
        <v>0.31828286466936734</v>
      </c>
      <c r="X38" s="11">
        <f t="shared" si="121"/>
        <v>0.33354226848712942</v>
      </c>
      <c r="Y38" s="11">
        <f t="shared" si="121"/>
        <v>0.3483634497484514</v>
      </c>
      <c r="Z38" s="11">
        <f t="shared" si="121"/>
        <v>0.36274265147516227</v>
      </c>
    </row>
    <row r="40" spans="2:26" ht="15" customHeight="1" x14ac:dyDescent="0.35">
      <c r="B40" s="5"/>
      <c r="C40" s="13">
        <f t="shared" ref="C40:Z40" si="122">C$2</f>
        <v>45658</v>
      </c>
      <c r="D40" s="13">
        <f t="shared" si="122"/>
        <v>45689</v>
      </c>
      <c r="E40" s="13">
        <f t="shared" si="122"/>
        <v>45717</v>
      </c>
      <c r="F40" s="13">
        <f t="shared" si="122"/>
        <v>45748</v>
      </c>
      <c r="G40" s="13">
        <f t="shared" si="122"/>
        <v>45778</v>
      </c>
      <c r="H40" s="13">
        <f t="shared" si="122"/>
        <v>45809</v>
      </c>
      <c r="I40" s="13">
        <f t="shared" si="122"/>
        <v>45839</v>
      </c>
      <c r="J40" s="13">
        <f t="shared" si="122"/>
        <v>45870</v>
      </c>
      <c r="K40" s="13">
        <f t="shared" si="122"/>
        <v>45901</v>
      </c>
      <c r="L40" s="13">
        <f t="shared" si="122"/>
        <v>45931</v>
      </c>
      <c r="M40" s="13">
        <f t="shared" si="122"/>
        <v>45962</v>
      </c>
      <c r="N40" s="13">
        <f t="shared" si="122"/>
        <v>45992</v>
      </c>
      <c r="O40" s="13">
        <f t="shared" si="122"/>
        <v>46023</v>
      </c>
      <c r="P40" s="13">
        <f t="shared" si="122"/>
        <v>46054</v>
      </c>
      <c r="Q40" s="13">
        <f t="shared" si="122"/>
        <v>46082</v>
      </c>
      <c r="R40" s="13">
        <f t="shared" si="122"/>
        <v>46113</v>
      </c>
      <c r="S40" s="13">
        <f t="shared" si="122"/>
        <v>46143</v>
      </c>
      <c r="T40" s="13">
        <f t="shared" si="122"/>
        <v>46174</v>
      </c>
      <c r="U40" s="13">
        <f t="shared" si="122"/>
        <v>46204</v>
      </c>
      <c r="V40" s="13">
        <f t="shared" si="122"/>
        <v>46235</v>
      </c>
      <c r="W40" s="13">
        <f t="shared" si="122"/>
        <v>46266</v>
      </c>
      <c r="X40" s="13">
        <f t="shared" si="122"/>
        <v>46296</v>
      </c>
      <c r="Y40" s="13">
        <f t="shared" si="122"/>
        <v>46327</v>
      </c>
      <c r="Z40" s="13">
        <f t="shared" si="122"/>
        <v>46357</v>
      </c>
    </row>
    <row r="41" spans="2:26" ht="15" customHeight="1" x14ac:dyDescent="0.35">
      <c r="B41" s="2" t="s">
        <v>25</v>
      </c>
      <c r="C41" s="4">
        <f>C30+C34</f>
        <v>-58</v>
      </c>
      <c r="D41" s="4">
        <f t="shared" ref="D41:Z41" si="123">D30+D34</f>
        <v>-35</v>
      </c>
      <c r="E41" s="4">
        <f t="shared" si="123"/>
        <v>-9.5</v>
      </c>
      <c r="F41" s="4">
        <f t="shared" si="123"/>
        <v>18.625</v>
      </c>
      <c r="G41" s="4">
        <f t="shared" si="123"/>
        <v>49.506250000000136</v>
      </c>
      <c r="H41" s="4">
        <f t="shared" si="123"/>
        <v>83.281562500000291</v>
      </c>
      <c r="I41" s="4">
        <f t="shared" si="123"/>
        <v>120.09564062500044</v>
      </c>
      <c r="J41" s="4">
        <f t="shared" si="123"/>
        <v>160.10042265625043</v>
      </c>
      <c r="K41" s="4">
        <f t="shared" si="123"/>
        <v>203.45544378906311</v>
      </c>
      <c r="L41" s="4">
        <f t="shared" si="123"/>
        <v>250.32821597851625</v>
      </c>
      <c r="M41" s="4">
        <f t="shared" si="123"/>
        <v>300.89462677744223</v>
      </c>
      <c r="N41" s="4">
        <f t="shared" si="123"/>
        <v>355.33935811631432</v>
      </c>
      <c r="O41" s="4">
        <f t="shared" si="123"/>
        <v>413.85632602213013</v>
      </c>
      <c r="P41" s="4">
        <f t="shared" si="123"/>
        <v>476.64914232323667</v>
      </c>
      <c r="Q41" s="4">
        <f t="shared" si="123"/>
        <v>543.9315994393985</v>
      </c>
      <c r="R41" s="4">
        <f t="shared" si="123"/>
        <v>615.92817941136855</v>
      </c>
      <c r="S41" s="4">
        <f t="shared" si="123"/>
        <v>692.87458838193697</v>
      </c>
      <c r="T41" s="4">
        <f t="shared" si="123"/>
        <v>775.01831780103385</v>
      </c>
      <c r="U41" s="4">
        <f t="shared" si="123"/>
        <v>862.61923369108581</v>
      </c>
      <c r="V41" s="4">
        <f t="shared" si="123"/>
        <v>955.95019537564031</v>
      </c>
      <c r="W41" s="4">
        <f t="shared" si="123"/>
        <v>1055.2977051444223</v>
      </c>
      <c r="X41" s="4">
        <f t="shared" si="123"/>
        <v>1160.9625904016434</v>
      </c>
      <c r="Y41" s="4">
        <f t="shared" si="123"/>
        <v>1273.2607199217259</v>
      </c>
      <c r="Z41" s="4">
        <f t="shared" si="123"/>
        <v>1392.5237559178122</v>
      </c>
    </row>
    <row r="42" spans="2:26" ht="15" customHeight="1" x14ac:dyDescent="0.35">
      <c r="B42" s="2" t="s">
        <v>26</v>
      </c>
      <c r="C42" s="3">
        <v>20</v>
      </c>
      <c r="D42" s="3">
        <v>0</v>
      </c>
      <c r="E42" s="3">
        <v>0</v>
      </c>
      <c r="F42" s="3">
        <v>25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ht="15" customHeight="1" x14ac:dyDescent="0.35">
      <c r="B43" s="2" t="s">
        <v>27</v>
      </c>
      <c r="C43" s="3">
        <f>C33</f>
        <v>-3</v>
      </c>
      <c r="D43" s="3">
        <f t="shared" ref="D43:Z43" si="124">D33</f>
        <v>-6</v>
      </c>
      <c r="E43" s="3">
        <f t="shared" si="124"/>
        <v>-9</v>
      </c>
      <c r="F43" s="3">
        <f t="shared" si="124"/>
        <v>-12</v>
      </c>
      <c r="G43" s="3">
        <f t="shared" si="124"/>
        <v>-15</v>
      </c>
      <c r="H43" s="3">
        <f t="shared" si="124"/>
        <v>-18</v>
      </c>
      <c r="I43" s="3">
        <f t="shared" si="124"/>
        <v>-21</v>
      </c>
      <c r="J43" s="3">
        <f t="shared" si="124"/>
        <v>-24</v>
      </c>
      <c r="K43" s="3">
        <f t="shared" si="124"/>
        <v>-27</v>
      </c>
      <c r="L43" s="3">
        <f t="shared" si="124"/>
        <v>-30</v>
      </c>
      <c r="M43" s="3">
        <f t="shared" si="124"/>
        <v>-33</v>
      </c>
      <c r="N43" s="3">
        <f t="shared" si="124"/>
        <v>-36</v>
      </c>
      <c r="O43" s="3">
        <f t="shared" si="124"/>
        <v>-39</v>
      </c>
      <c r="P43" s="3">
        <f t="shared" si="124"/>
        <v>-42</v>
      </c>
      <c r="Q43" s="3">
        <f t="shared" si="124"/>
        <v>-45</v>
      </c>
      <c r="R43" s="3">
        <f t="shared" si="124"/>
        <v>-48</v>
      </c>
      <c r="S43" s="3">
        <f t="shared" si="124"/>
        <v>-51</v>
      </c>
      <c r="T43" s="3">
        <f t="shared" si="124"/>
        <v>-54</v>
      </c>
      <c r="U43" s="3">
        <f t="shared" si="124"/>
        <v>-57</v>
      </c>
      <c r="V43" s="3">
        <f t="shared" si="124"/>
        <v>-60</v>
      </c>
      <c r="W43" s="3">
        <f t="shared" si="124"/>
        <v>-63</v>
      </c>
      <c r="X43" s="3">
        <f t="shared" si="124"/>
        <v>-66</v>
      </c>
      <c r="Y43" s="3">
        <f t="shared" si="124"/>
        <v>-69</v>
      </c>
      <c r="Z43" s="3">
        <f t="shared" si="124"/>
        <v>-72</v>
      </c>
    </row>
    <row r="44" spans="2:26" ht="15" customHeight="1" x14ac:dyDescent="0.35">
      <c r="B44" s="2" t="s">
        <v>32</v>
      </c>
      <c r="C44" s="3">
        <v>-500</v>
      </c>
      <c r="D44" s="3">
        <f>C44</f>
        <v>-500</v>
      </c>
      <c r="E44" s="3">
        <f t="shared" ref="E44:Z44" si="125">D44</f>
        <v>-500</v>
      </c>
      <c r="F44" s="3">
        <f t="shared" si="125"/>
        <v>-500</v>
      </c>
      <c r="G44" s="3">
        <f t="shared" si="125"/>
        <v>-500</v>
      </c>
      <c r="H44" s="3">
        <f t="shared" si="125"/>
        <v>-500</v>
      </c>
      <c r="I44" s="3">
        <v>-250</v>
      </c>
      <c r="J44" s="3">
        <v>-250</v>
      </c>
      <c r="K44" s="3">
        <v>-250</v>
      </c>
      <c r="L44" s="3">
        <v>-250</v>
      </c>
      <c r="M44" s="3">
        <v>-250</v>
      </c>
      <c r="N44" s="3">
        <v>-250</v>
      </c>
      <c r="O44" s="3">
        <v>-350</v>
      </c>
      <c r="P44" s="3">
        <f t="shared" si="125"/>
        <v>-350</v>
      </c>
      <c r="Q44" s="3">
        <f t="shared" si="125"/>
        <v>-350</v>
      </c>
      <c r="R44" s="3">
        <f t="shared" si="125"/>
        <v>-350</v>
      </c>
      <c r="S44" s="3">
        <f t="shared" si="125"/>
        <v>-350</v>
      </c>
      <c r="T44" s="3">
        <f t="shared" si="125"/>
        <v>-350</v>
      </c>
      <c r="U44" s="3">
        <v>50</v>
      </c>
      <c r="V44" s="3">
        <f t="shared" si="125"/>
        <v>50</v>
      </c>
      <c r="W44" s="3">
        <f t="shared" si="125"/>
        <v>50</v>
      </c>
      <c r="X44" s="3">
        <f t="shared" si="125"/>
        <v>50</v>
      </c>
      <c r="Y44" s="3">
        <f t="shared" si="125"/>
        <v>50</v>
      </c>
      <c r="Z44" s="3">
        <f t="shared" si="125"/>
        <v>50</v>
      </c>
    </row>
    <row r="45" spans="2:26" ht="15" customHeight="1" x14ac:dyDescent="0.35">
      <c r="B45" s="6" t="s">
        <v>28</v>
      </c>
      <c r="C45" s="7">
        <f>SUM(C41:C44)</f>
        <v>-541</v>
      </c>
      <c r="D45" s="7">
        <f t="shared" ref="D45:H45" si="126">SUM(D41:D44)</f>
        <v>-541</v>
      </c>
      <c r="E45" s="7">
        <f t="shared" si="126"/>
        <v>-518.5</v>
      </c>
      <c r="F45" s="7">
        <f t="shared" si="126"/>
        <v>-468.375</v>
      </c>
      <c r="G45" s="7">
        <f t="shared" si="126"/>
        <v>-465.49374999999986</v>
      </c>
      <c r="H45" s="7">
        <f t="shared" si="126"/>
        <v>-434.71843749999971</v>
      </c>
      <c r="I45" s="7">
        <f t="shared" ref="I45:L45" si="127">SUM(I41:I44)</f>
        <v>-150.90435937499956</v>
      </c>
      <c r="J45" s="7">
        <f t="shared" si="127"/>
        <v>-113.89957734374957</v>
      </c>
      <c r="K45" s="7">
        <f t="shared" si="127"/>
        <v>-73.544556210936889</v>
      </c>
      <c r="L45" s="7">
        <f t="shared" si="127"/>
        <v>-29.671784021483745</v>
      </c>
      <c r="M45" s="7">
        <f t="shared" ref="M45:T45" si="128">SUM(M41:M44)</f>
        <v>17.894626777442227</v>
      </c>
      <c r="N45" s="7">
        <f t="shared" si="128"/>
        <v>69.339358116314315</v>
      </c>
      <c r="O45" s="7">
        <f t="shared" si="128"/>
        <v>24.856326022130133</v>
      </c>
      <c r="P45" s="7">
        <f t="shared" si="128"/>
        <v>84.649142323236674</v>
      </c>
      <c r="Q45" s="7">
        <f t="shared" si="128"/>
        <v>148.9315994393985</v>
      </c>
      <c r="R45" s="7">
        <f t="shared" si="128"/>
        <v>217.92817941136855</v>
      </c>
      <c r="S45" s="7">
        <f t="shared" si="128"/>
        <v>291.87458838193697</v>
      </c>
      <c r="T45" s="7">
        <f t="shared" si="128"/>
        <v>371.01831780103385</v>
      </c>
      <c r="U45" s="7">
        <f t="shared" ref="U45:Z45" si="129">SUM(U41:U44)</f>
        <v>855.61923369108581</v>
      </c>
      <c r="V45" s="7">
        <f t="shared" si="129"/>
        <v>945.95019537564031</v>
      </c>
      <c r="W45" s="7">
        <f t="shared" si="129"/>
        <v>1042.2977051444223</v>
      </c>
      <c r="X45" s="7">
        <f t="shared" si="129"/>
        <v>1144.9625904016434</v>
      </c>
      <c r="Y45" s="7">
        <f t="shared" si="129"/>
        <v>1254.2607199217259</v>
      </c>
      <c r="Z45" s="7">
        <f t="shared" si="129"/>
        <v>1370.5237559178122</v>
      </c>
    </row>
    <row r="47" spans="2:26" ht="15" customHeight="1" x14ac:dyDescent="0.35">
      <c r="B47" s="6" t="s">
        <v>29</v>
      </c>
      <c r="C47" s="12">
        <v>0</v>
      </c>
      <c r="D47" s="7">
        <f>C49</f>
        <v>-541</v>
      </c>
      <c r="E47" s="7">
        <f t="shared" ref="E47:G47" si="130">D49</f>
        <v>-1082</v>
      </c>
      <c r="F47" s="7">
        <f t="shared" si="130"/>
        <v>-1600.5</v>
      </c>
      <c r="G47" s="7">
        <f t="shared" si="130"/>
        <v>-2068.875</v>
      </c>
      <c r="H47" s="7">
        <f t="shared" ref="H47" si="131">G49</f>
        <v>-2534.3687499999996</v>
      </c>
      <c r="I47" s="7">
        <f t="shared" ref="I47" si="132">H49</f>
        <v>-2969.0871874999993</v>
      </c>
      <c r="J47" s="7">
        <f t="shared" ref="J47" si="133">I49</f>
        <v>-3119.9915468749987</v>
      </c>
      <c r="K47" s="7">
        <f t="shared" ref="K47" si="134">J49</f>
        <v>-3233.8911242187482</v>
      </c>
      <c r="L47" s="7">
        <f t="shared" ref="L47:Z47" si="135">K49</f>
        <v>-3307.4356804296849</v>
      </c>
      <c r="M47" s="7">
        <f t="shared" si="135"/>
        <v>-3337.1074644511687</v>
      </c>
      <c r="N47" s="7">
        <f t="shared" si="135"/>
        <v>-3319.2128376737264</v>
      </c>
      <c r="O47" s="7">
        <f t="shared" si="135"/>
        <v>-3249.8734795574119</v>
      </c>
      <c r="P47" s="7">
        <f t="shared" si="135"/>
        <v>-3225.017153535282</v>
      </c>
      <c r="Q47" s="7">
        <f t="shared" si="135"/>
        <v>-3140.3680112120455</v>
      </c>
      <c r="R47" s="7">
        <f t="shared" si="135"/>
        <v>-2991.4364117726473</v>
      </c>
      <c r="S47" s="7">
        <f t="shared" si="135"/>
        <v>-2773.5082323612787</v>
      </c>
      <c r="T47" s="7">
        <f t="shared" si="135"/>
        <v>-2481.6336439793417</v>
      </c>
      <c r="U47" s="7">
        <f t="shared" si="135"/>
        <v>-2110.6153261783079</v>
      </c>
      <c r="V47" s="7">
        <f t="shared" si="135"/>
        <v>-1254.9960924872221</v>
      </c>
      <c r="W47" s="7">
        <f t="shared" si="135"/>
        <v>-309.04589711158178</v>
      </c>
      <c r="X47" s="7">
        <f t="shared" si="135"/>
        <v>733.25180803284047</v>
      </c>
      <c r="Y47" s="7">
        <f t="shared" si="135"/>
        <v>1878.2143984344839</v>
      </c>
      <c r="Z47" s="7">
        <f t="shared" si="135"/>
        <v>3132.4751183562098</v>
      </c>
    </row>
    <row r="48" spans="2:26" ht="15" customHeight="1" x14ac:dyDescent="0.35">
      <c r="B48" s="2" t="s">
        <v>28</v>
      </c>
      <c r="C48" s="4">
        <f>C45</f>
        <v>-541</v>
      </c>
      <c r="D48" s="4">
        <f t="shared" ref="D48:G48" si="136">D45</f>
        <v>-541</v>
      </c>
      <c r="E48" s="4">
        <f t="shared" si="136"/>
        <v>-518.5</v>
      </c>
      <c r="F48" s="4">
        <f t="shared" si="136"/>
        <v>-468.375</v>
      </c>
      <c r="G48" s="4">
        <f t="shared" si="136"/>
        <v>-465.49374999999986</v>
      </c>
      <c r="H48" s="4">
        <f t="shared" ref="H48:L48" si="137">H45</f>
        <v>-434.71843749999971</v>
      </c>
      <c r="I48" s="4">
        <f t="shared" si="137"/>
        <v>-150.90435937499956</v>
      </c>
      <c r="J48" s="4">
        <f t="shared" si="137"/>
        <v>-113.89957734374957</v>
      </c>
      <c r="K48" s="4">
        <f t="shared" si="137"/>
        <v>-73.544556210936889</v>
      </c>
      <c r="L48" s="4">
        <f t="shared" si="137"/>
        <v>-29.671784021483745</v>
      </c>
      <c r="M48" s="4">
        <f t="shared" ref="M48:T48" si="138">M45</f>
        <v>17.894626777442227</v>
      </c>
      <c r="N48" s="4">
        <f t="shared" si="138"/>
        <v>69.339358116314315</v>
      </c>
      <c r="O48" s="4">
        <f t="shared" si="138"/>
        <v>24.856326022130133</v>
      </c>
      <c r="P48" s="4">
        <f t="shared" si="138"/>
        <v>84.649142323236674</v>
      </c>
      <c r="Q48" s="4">
        <f t="shared" si="138"/>
        <v>148.9315994393985</v>
      </c>
      <c r="R48" s="4">
        <f t="shared" si="138"/>
        <v>217.92817941136855</v>
      </c>
      <c r="S48" s="4">
        <f t="shared" si="138"/>
        <v>291.87458838193697</v>
      </c>
      <c r="T48" s="4">
        <f t="shared" si="138"/>
        <v>371.01831780103385</v>
      </c>
      <c r="U48" s="4">
        <f t="shared" ref="U48:Z48" si="139">U45</f>
        <v>855.61923369108581</v>
      </c>
      <c r="V48" s="4">
        <f t="shared" si="139"/>
        <v>945.95019537564031</v>
      </c>
      <c r="W48" s="4">
        <f t="shared" si="139"/>
        <v>1042.2977051444223</v>
      </c>
      <c r="X48" s="4">
        <f t="shared" si="139"/>
        <v>1144.9625904016434</v>
      </c>
      <c r="Y48" s="4">
        <f t="shared" si="139"/>
        <v>1254.2607199217259</v>
      </c>
      <c r="Z48" s="4">
        <f t="shared" si="139"/>
        <v>1370.5237559178122</v>
      </c>
    </row>
    <row r="49" spans="2:26" ht="15" customHeight="1" x14ac:dyDescent="0.35">
      <c r="B49" s="6" t="s">
        <v>30</v>
      </c>
      <c r="C49" s="7">
        <f>SUM(C47:C48)</f>
        <v>-541</v>
      </c>
      <c r="D49" s="7">
        <f t="shared" ref="D49:H49" si="140">SUM(D47:D48)</f>
        <v>-1082</v>
      </c>
      <c r="E49" s="7">
        <f t="shared" si="140"/>
        <v>-1600.5</v>
      </c>
      <c r="F49" s="7">
        <f t="shared" si="140"/>
        <v>-2068.875</v>
      </c>
      <c r="G49" s="7">
        <f t="shared" si="140"/>
        <v>-2534.3687499999996</v>
      </c>
      <c r="H49" s="7">
        <f t="shared" si="140"/>
        <v>-2969.0871874999993</v>
      </c>
      <c r="I49" s="7">
        <f t="shared" ref="I49:L49" si="141">SUM(I47:I48)</f>
        <v>-3119.9915468749987</v>
      </c>
      <c r="J49" s="7">
        <f t="shared" si="141"/>
        <v>-3233.8911242187482</v>
      </c>
      <c r="K49" s="7">
        <f t="shared" si="141"/>
        <v>-3307.4356804296849</v>
      </c>
      <c r="L49" s="7">
        <f t="shared" si="141"/>
        <v>-3337.1074644511687</v>
      </c>
      <c r="M49" s="7">
        <f t="shared" ref="M49:T49" si="142">SUM(M47:M48)</f>
        <v>-3319.2128376737264</v>
      </c>
      <c r="N49" s="7">
        <f t="shared" si="142"/>
        <v>-3249.8734795574119</v>
      </c>
      <c r="O49" s="7">
        <f t="shared" si="142"/>
        <v>-3225.017153535282</v>
      </c>
      <c r="P49" s="7">
        <f t="shared" si="142"/>
        <v>-3140.3680112120455</v>
      </c>
      <c r="Q49" s="7">
        <f t="shared" si="142"/>
        <v>-2991.4364117726473</v>
      </c>
      <c r="R49" s="7">
        <f t="shared" si="142"/>
        <v>-2773.5082323612787</v>
      </c>
      <c r="S49" s="7">
        <f t="shared" si="142"/>
        <v>-2481.6336439793417</v>
      </c>
      <c r="T49" s="7">
        <f t="shared" si="142"/>
        <v>-2110.6153261783079</v>
      </c>
      <c r="U49" s="7">
        <f t="shared" ref="U49:Z49" si="143">SUM(U47:U48)</f>
        <v>-1254.9960924872221</v>
      </c>
      <c r="V49" s="7">
        <f t="shared" si="143"/>
        <v>-309.04589711158178</v>
      </c>
      <c r="W49" s="7">
        <f t="shared" si="143"/>
        <v>733.25180803284047</v>
      </c>
      <c r="X49" s="7">
        <f t="shared" si="143"/>
        <v>1878.2143984344839</v>
      </c>
      <c r="Y49" s="7">
        <f t="shared" si="143"/>
        <v>3132.4751183562098</v>
      </c>
      <c r="Z49" s="7">
        <f t="shared" si="143"/>
        <v>4502.9988742740225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AD020-DDCE-41E5-8169-E3025B71A4C0}">
  <dimension ref="B2:L18"/>
  <sheetViews>
    <sheetView workbookViewId="0">
      <selection activeCell="G6" sqref="G6"/>
    </sheetView>
  </sheetViews>
  <sheetFormatPr defaultRowHeight="15" customHeight="1" x14ac:dyDescent="0.35"/>
  <cols>
    <col min="1" max="1" width="2.6328125" style="1" customWidth="1"/>
    <col min="2" max="2" width="5.6328125" style="1" customWidth="1"/>
    <col min="3" max="12" width="20.6328125" style="1" customWidth="1"/>
    <col min="13" max="16384" width="8.7265625" style="1"/>
  </cols>
  <sheetData>
    <row r="2" spans="2:12" ht="15" customHeight="1" x14ac:dyDescent="0.35">
      <c r="B2" s="1" t="s">
        <v>66</v>
      </c>
    </row>
    <row r="3" spans="2:12" ht="15" customHeight="1" x14ac:dyDescent="0.35">
      <c r="B3" s="5" t="s">
        <v>67</v>
      </c>
      <c r="C3" s="5" t="s">
        <v>44</v>
      </c>
      <c r="D3" s="5"/>
      <c r="E3" s="5" t="s">
        <v>78</v>
      </c>
      <c r="F3" s="5" t="s">
        <v>77</v>
      </c>
      <c r="G3" s="5" t="s">
        <v>76</v>
      </c>
      <c r="H3" s="5"/>
      <c r="I3" s="5" t="s">
        <v>45</v>
      </c>
      <c r="J3" s="5" t="s">
        <v>46</v>
      </c>
      <c r="K3" s="5" t="s">
        <v>61</v>
      </c>
      <c r="L3" s="5" t="s">
        <v>53</v>
      </c>
    </row>
    <row r="4" spans="2:12" ht="15" customHeight="1" x14ac:dyDescent="0.35">
      <c r="B4" s="18">
        <v>1</v>
      </c>
      <c r="C4" s="18" t="s">
        <v>47</v>
      </c>
      <c r="D4" s="18"/>
      <c r="E4" s="1" t="s">
        <v>73</v>
      </c>
      <c r="F4" s="1" t="s">
        <v>74</v>
      </c>
      <c r="G4" s="1" t="s">
        <v>75</v>
      </c>
      <c r="I4" s="1" t="s">
        <v>50</v>
      </c>
      <c r="J4" s="1" t="s">
        <v>51</v>
      </c>
      <c r="L4" s="1" t="s">
        <v>52</v>
      </c>
    </row>
    <row r="5" spans="2:12" ht="15" customHeight="1" x14ac:dyDescent="0.35">
      <c r="B5" s="18">
        <f>B4+1</f>
        <v>2</v>
      </c>
      <c r="C5" s="18" t="s">
        <v>48</v>
      </c>
      <c r="D5" s="18"/>
      <c r="E5" s="1" t="s">
        <v>54</v>
      </c>
      <c r="F5" s="1" t="s">
        <v>49</v>
      </c>
      <c r="I5" s="1" t="s">
        <v>55</v>
      </c>
      <c r="J5" s="1" t="s">
        <v>56</v>
      </c>
      <c r="L5" s="1" t="s">
        <v>57</v>
      </c>
    </row>
    <row r="6" spans="2:12" ht="15" customHeight="1" x14ac:dyDescent="0.35">
      <c r="B6" s="18">
        <f t="shared" ref="B6:B8" si="0">B5+1</f>
        <v>3</v>
      </c>
      <c r="C6" s="18" t="s">
        <v>62</v>
      </c>
      <c r="D6" s="18"/>
      <c r="E6" s="1" t="s">
        <v>63</v>
      </c>
      <c r="F6" s="1" t="s">
        <v>50</v>
      </c>
      <c r="I6" s="1" t="s">
        <v>64</v>
      </c>
      <c r="J6" s="1" t="s">
        <v>65</v>
      </c>
      <c r="L6" s="1" t="s">
        <v>65</v>
      </c>
    </row>
    <row r="7" spans="2:12" ht="15" customHeight="1" x14ac:dyDescent="0.35">
      <c r="B7" s="18">
        <f t="shared" si="0"/>
        <v>4</v>
      </c>
      <c r="C7" s="18" t="s">
        <v>58</v>
      </c>
      <c r="D7" s="18"/>
    </row>
    <row r="8" spans="2:12" ht="15" customHeight="1" x14ac:dyDescent="0.35">
      <c r="B8" s="18">
        <f t="shared" si="0"/>
        <v>5</v>
      </c>
      <c r="C8" s="18" t="s">
        <v>59</v>
      </c>
      <c r="D8" s="18"/>
    </row>
    <row r="9" spans="2:12" ht="15" customHeight="1" x14ac:dyDescent="0.35">
      <c r="B9" s="18">
        <f t="shared" ref="B9:B13" si="1">B8+1</f>
        <v>6</v>
      </c>
      <c r="C9" s="18" t="s">
        <v>60</v>
      </c>
      <c r="D9" s="18"/>
    </row>
    <row r="10" spans="2:12" ht="15" customHeight="1" x14ac:dyDescent="0.35">
      <c r="B10" s="18">
        <f t="shared" si="1"/>
        <v>7</v>
      </c>
      <c r="C10" s="18" t="s">
        <v>72</v>
      </c>
      <c r="D10" s="18"/>
      <c r="E10" s="1" t="s">
        <v>71</v>
      </c>
    </row>
    <row r="11" spans="2:12" ht="15" customHeight="1" x14ac:dyDescent="0.35">
      <c r="B11" s="18">
        <f t="shared" si="1"/>
        <v>8</v>
      </c>
      <c r="C11" s="18" t="s">
        <v>68</v>
      </c>
      <c r="D11" s="18"/>
    </row>
    <row r="12" spans="2:12" ht="15" customHeight="1" x14ac:dyDescent="0.35">
      <c r="B12" s="18">
        <f t="shared" si="1"/>
        <v>9</v>
      </c>
      <c r="C12" s="18" t="s">
        <v>69</v>
      </c>
      <c r="D12" s="18"/>
    </row>
    <row r="13" spans="2:12" ht="15" customHeight="1" x14ac:dyDescent="0.35">
      <c r="B13" s="19">
        <f t="shared" si="1"/>
        <v>10</v>
      </c>
      <c r="C13" s="19" t="s">
        <v>70</v>
      </c>
      <c r="D13" s="19"/>
      <c r="E13" s="20"/>
      <c r="F13" s="20"/>
      <c r="G13" s="20"/>
      <c r="H13" s="20"/>
      <c r="I13" s="20"/>
      <c r="J13" s="20"/>
      <c r="K13" s="20"/>
      <c r="L13" s="20"/>
    </row>
    <row r="15" spans="2:12" ht="15" customHeight="1" x14ac:dyDescent="0.35">
      <c r="B15" s="5"/>
      <c r="C15" s="5"/>
      <c r="D15" s="5"/>
      <c r="E15" s="13" t="s">
        <v>35</v>
      </c>
      <c r="F15" s="13"/>
      <c r="G15" s="13"/>
      <c r="H15" s="13"/>
      <c r="I15" s="13" t="s">
        <v>39</v>
      </c>
      <c r="J15" s="13"/>
      <c r="K15" s="14" t="s">
        <v>36</v>
      </c>
    </row>
    <row r="16" spans="2:12" ht="15" customHeight="1" x14ac:dyDescent="0.35">
      <c r="B16" s="2" t="s">
        <v>33</v>
      </c>
      <c r="C16" s="2"/>
      <c r="D16" s="2"/>
      <c r="E16" s="17">
        <v>45560</v>
      </c>
      <c r="F16" s="17"/>
      <c r="G16" s="17"/>
      <c r="H16" s="17"/>
      <c r="I16" s="1" t="s">
        <v>40</v>
      </c>
      <c r="K16" s="15" t="s">
        <v>37</v>
      </c>
    </row>
    <row r="17" spans="2:11" ht="15" customHeight="1" x14ac:dyDescent="0.35">
      <c r="B17" s="2" t="s">
        <v>34</v>
      </c>
      <c r="C17" s="2"/>
      <c r="D17" s="2"/>
      <c r="E17" s="17">
        <v>45560</v>
      </c>
      <c r="F17" s="17"/>
      <c r="G17" s="17"/>
      <c r="H17" s="17"/>
      <c r="I17" s="1" t="s">
        <v>41</v>
      </c>
      <c r="K17" s="15" t="s">
        <v>37</v>
      </c>
    </row>
    <row r="18" spans="2:11" ht="15" customHeight="1" x14ac:dyDescent="0.35">
      <c r="B18" s="2" t="s">
        <v>10</v>
      </c>
      <c r="C18" s="2"/>
      <c r="D18" s="2"/>
      <c r="E18" s="17">
        <v>45560</v>
      </c>
      <c r="F18" s="17"/>
      <c r="G18" s="17"/>
      <c r="H18" s="17"/>
      <c r="I18" s="1" t="s">
        <v>42</v>
      </c>
      <c r="K18" s="16" t="s">
        <v>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7B5C48-725D-4568-964F-3E6238D68A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Master</vt:lpstr>
      <vt:lpstr>Assistance Tables</vt:lpstr>
      <vt:lpstr>Income_Statement</vt:lpstr>
      <vt:lpstr>Themes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 Fussmann</dc:creator>
  <cp:lastModifiedBy>Dori Fussmann</cp:lastModifiedBy>
  <dcterms:created xsi:type="dcterms:W3CDTF">2024-09-20T15:14:00Z</dcterms:created>
  <dcterms:modified xsi:type="dcterms:W3CDTF">2024-09-26T20:59:58Z</dcterms:modified>
</cp:coreProperties>
</file>