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myplace.bms.com/personal/amit_kumar2_bms_com/Documents/Desktop/Rest Desktop/IQVIA_NEW DATA/"/>
    </mc:Choice>
  </mc:AlternateContent>
  <xr:revisionPtr revIDLastSave="10" documentId="11_95ABBE13B731339F71130E2739056848966C9B9E" xr6:coauthVersionLast="47" xr6:coauthVersionMax="47" xr10:uidLastSave="{C9306469-FEC7-450A-82ED-AF7A6653A026}"/>
  <bookViews>
    <workbookView xWindow="-120" yWindow="-120" windowWidth="20730" windowHeight="11160" activeTab="2" xr2:uid="{00000000-000D-0000-FFFF-FFFF00000000}"/>
  </bookViews>
  <sheets>
    <sheet name="TablesImport" sheetId="5" r:id="rId1"/>
    <sheet name="Create_Tables" sheetId="4" r:id="rId2"/>
    <sheet name="View-Txt File Layout" sheetId="2" r:id="rId3"/>
  </sheets>
  <definedNames>
    <definedName name="_xlnm._FilterDatabase" localSheetId="2" hidden="1">'View-Txt File Layout'!$A$4:$E$212</definedName>
    <definedName name="_xlnm.Print_Area" localSheetId="2">'View-Txt File Layout'!$A$1:$E$197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4" i="5" l="1"/>
  <c r="G94" i="5" s="1"/>
  <c r="C54" i="5"/>
  <c r="G54" i="5" s="1"/>
  <c r="C173" i="5" l="1"/>
  <c r="G173" i="5" s="1"/>
  <c r="C172" i="5"/>
  <c r="G172" i="5" s="1"/>
  <c r="C171" i="5"/>
  <c r="G171" i="5" s="1"/>
  <c r="C170" i="5"/>
  <c r="G170" i="5" s="1"/>
  <c r="C169" i="5"/>
  <c r="G169" i="5" s="1"/>
  <c r="C168" i="5"/>
  <c r="G168" i="5" s="1"/>
  <c r="C167" i="5"/>
  <c r="G167" i="5" s="1"/>
  <c r="C166" i="5"/>
  <c r="G166" i="5" s="1"/>
  <c r="C165" i="5"/>
  <c r="G165" i="5" s="1"/>
  <c r="C164" i="5"/>
  <c r="G164" i="5" s="1"/>
  <c r="C163" i="5"/>
  <c r="G163" i="5" s="1"/>
  <c r="C162" i="5"/>
  <c r="G162" i="5" s="1"/>
  <c r="C161" i="5"/>
  <c r="G161" i="5" s="1"/>
  <c r="C160" i="5"/>
  <c r="G160" i="5" s="1"/>
  <c r="C159" i="5"/>
  <c r="G159" i="5" s="1"/>
  <c r="C158" i="5"/>
  <c r="G158" i="5" s="1"/>
  <c r="C157" i="5"/>
  <c r="G157" i="5" s="1"/>
  <c r="C156" i="5"/>
  <c r="G156" i="5" s="1"/>
  <c r="C155" i="5"/>
  <c r="G155" i="5" s="1"/>
  <c r="C154" i="5"/>
  <c r="G154" i="5" s="1"/>
  <c r="C153" i="5"/>
  <c r="G153" i="5" s="1"/>
  <c r="C152" i="5"/>
  <c r="G152" i="5" s="1"/>
  <c r="C151" i="5"/>
  <c r="G151" i="5" s="1"/>
  <c r="C150" i="5"/>
  <c r="G150" i="5" s="1"/>
  <c r="C149" i="5"/>
  <c r="G149" i="5" s="1"/>
  <c r="C148" i="5"/>
  <c r="G148" i="5" s="1"/>
  <c r="C147" i="5"/>
  <c r="G147" i="5" s="1"/>
  <c r="C146" i="5"/>
  <c r="G146" i="5" s="1"/>
  <c r="C145" i="5"/>
  <c r="G145" i="5" s="1"/>
  <c r="C144" i="5"/>
  <c r="G144" i="5" s="1"/>
  <c r="C143" i="5"/>
  <c r="G143" i="5" s="1"/>
  <c r="C142" i="5"/>
  <c r="G142" i="5" s="1"/>
  <c r="C141" i="5"/>
  <c r="G141" i="5" s="1"/>
  <c r="C140" i="5"/>
  <c r="G140" i="5" s="1"/>
  <c r="C139" i="5"/>
  <c r="G139" i="5" s="1"/>
  <c r="C138" i="5"/>
  <c r="G138" i="5" s="1"/>
  <c r="C137" i="5"/>
  <c r="G137" i="5" s="1"/>
  <c r="C136" i="5"/>
  <c r="G136" i="5" s="1"/>
  <c r="C133" i="5"/>
  <c r="G133" i="5" s="1"/>
  <c r="C132" i="5"/>
  <c r="G132" i="5" s="1"/>
  <c r="C131" i="5"/>
  <c r="G131" i="5" s="1"/>
  <c r="C130" i="5"/>
  <c r="G130" i="5" s="1"/>
  <c r="C129" i="5"/>
  <c r="G129" i="5" s="1"/>
  <c r="C128" i="5"/>
  <c r="G128" i="5" s="1"/>
  <c r="C127" i="5"/>
  <c r="G127" i="5" s="1"/>
  <c r="C126" i="5"/>
  <c r="G126" i="5" s="1"/>
  <c r="C125" i="5"/>
  <c r="G125" i="5" s="1"/>
  <c r="C124" i="5"/>
  <c r="G124" i="5" s="1"/>
  <c r="C123" i="5"/>
  <c r="G123" i="5" s="1"/>
  <c r="C122" i="5"/>
  <c r="G122" i="5" s="1"/>
  <c r="C121" i="5"/>
  <c r="G121" i="5" s="1"/>
  <c r="C120" i="5"/>
  <c r="G120" i="5" s="1"/>
  <c r="C119" i="5"/>
  <c r="G119" i="5" s="1"/>
  <c r="C118" i="5"/>
  <c r="G118" i="5" s="1"/>
  <c r="C117" i="5"/>
  <c r="G117" i="5" s="1"/>
  <c r="C116" i="5"/>
  <c r="G116" i="5" s="1"/>
  <c r="C115" i="5"/>
  <c r="G115" i="5" s="1"/>
  <c r="C114" i="5"/>
  <c r="G114" i="5" s="1"/>
  <c r="C113" i="5"/>
  <c r="G113" i="5" s="1"/>
  <c r="C112" i="5"/>
  <c r="G112" i="5" s="1"/>
  <c r="C111" i="5"/>
  <c r="G111" i="5" s="1"/>
  <c r="C110" i="5"/>
  <c r="G110" i="5" s="1"/>
  <c r="C109" i="5"/>
  <c r="G109" i="5" s="1"/>
  <c r="C108" i="5"/>
  <c r="G108" i="5" s="1"/>
  <c r="C107" i="5"/>
  <c r="G107" i="5" s="1"/>
  <c r="C106" i="5"/>
  <c r="G106" i="5" s="1"/>
  <c r="C105" i="5"/>
  <c r="G105" i="5" s="1"/>
  <c r="C104" i="5"/>
  <c r="G104" i="5" s="1"/>
  <c r="C103" i="5"/>
  <c r="G103" i="5" s="1"/>
  <c r="C102" i="5"/>
  <c r="G102" i="5" s="1"/>
  <c r="C101" i="5"/>
  <c r="G101" i="5" s="1"/>
  <c r="C100" i="5"/>
  <c r="G100" i="5" s="1"/>
  <c r="C99" i="5"/>
  <c r="G99" i="5" s="1"/>
  <c r="C98" i="5"/>
  <c r="G98" i="5" s="1"/>
  <c r="C97" i="5"/>
  <c r="G97" i="5" s="1"/>
  <c r="C96" i="5"/>
  <c r="G96" i="5" s="1"/>
  <c r="C93" i="5"/>
  <c r="G93" i="5" s="1"/>
  <c r="C92" i="5"/>
  <c r="G92" i="5" s="1"/>
  <c r="C91" i="5"/>
  <c r="G91" i="5" s="1"/>
  <c r="C90" i="5"/>
  <c r="G90" i="5" s="1"/>
  <c r="C89" i="5"/>
  <c r="G89" i="5" s="1"/>
  <c r="C88" i="5"/>
  <c r="G88" i="5" s="1"/>
  <c r="C87" i="5"/>
  <c r="G87" i="5" s="1"/>
  <c r="C86" i="5"/>
  <c r="G86" i="5" s="1"/>
  <c r="C85" i="5"/>
  <c r="G85" i="5" s="1"/>
  <c r="C84" i="5"/>
  <c r="G84" i="5" s="1"/>
  <c r="C83" i="5"/>
  <c r="G83" i="5" s="1"/>
  <c r="C82" i="5"/>
  <c r="G82" i="5" s="1"/>
  <c r="C81" i="5"/>
  <c r="G81" i="5" s="1"/>
  <c r="C80" i="5"/>
  <c r="G80" i="5" s="1"/>
  <c r="C79" i="5"/>
  <c r="G79" i="5" s="1"/>
  <c r="C78" i="5"/>
  <c r="G78" i="5" s="1"/>
  <c r="C77" i="5"/>
  <c r="G77" i="5" s="1"/>
  <c r="C76" i="5"/>
  <c r="G76" i="5" s="1"/>
  <c r="C75" i="5"/>
  <c r="G75" i="5" s="1"/>
  <c r="C74" i="5"/>
  <c r="G74" i="5" s="1"/>
  <c r="C73" i="5"/>
  <c r="G73" i="5" s="1"/>
  <c r="C72" i="5"/>
  <c r="G72" i="5" s="1"/>
  <c r="C71" i="5"/>
  <c r="G71" i="5" s="1"/>
  <c r="C70" i="5"/>
  <c r="G70" i="5" s="1"/>
  <c r="C69" i="5"/>
  <c r="G69" i="5" s="1"/>
  <c r="C68" i="5"/>
  <c r="G68" i="5" s="1"/>
  <c r="C67" i="5"/>
  <c r="G67" i="5" s="1"/>
  <c r="C66" i="5"/>
  <c r="G66" i="5" s="1"/>
  <c r="C65" i="5"/>
  <c r="G65" i="5" s="1"/>
  <c r="C64" i="5"/>
  <c r="G64" i="5" s="1"/>
  <c r="C63" i="5"/>
  <c r="G63" i="5" s="1"/>
  <c r="C62" i="5"/>
  <c r="G62" i="5" s="1"/>
  <c r="C61" i="5"/>
  <c r="G61" i="5" s="1"/>
  <c r="C60" i="5"/>
  <c r="G60" i="5" s="1"/>
  <c r="C59" i="5"/>
  <c r="G59" i="5" s="1"/>
  <c r="C58" i="5"/>
  <c r="G58" i="5" s="1"/>
  <c r="C57" i="5"/>
  <c r="G57" i="5" s="1"/>
  <c r="C56" i="5"/>
  <c r="G56" i="5" s="1"/>
  <c r="C17" i="5"/>
  <c r="G17" i="5" s="1"/>
  <c r="C18" i="5"/>
  <c r="G18" i="5" s="1"/>
  <c r="C19" i="5"/>
  <c r="G19" i="5" s="1"/>
  <c r="C20" i="5"/>
  <c r="G20" i="5" s="1"/>
  <c r="C21" i="5"/>
  <c r="G21" i="5" s="1"/>
  <c r="C22" i="5"/>
  <c r="G22" i="5" s="1"/>
  <c r="C23" i="5"/>
  <c r="G23" i="5" s="1"/>
  <c r="C24" i="5"/>
  <c r="G24" i="5" s="1"/>
  <c r="C25" i="5"/>
  <c r="G25" i="5" s="1"/>
  <c r="C26" i="5"/>
  <c r="G26" i="5" s="1"/>
  <c r="C27" i="5"/>
  <c r="G27" i="5" s="1"/>
  <c r="C28" i="5"/>
  <c r="G28" i="5" s="1"/>
  <c r="C29" i="5"/>
  <c r="G29" i="5" s="1"/>
  <c r="C30" i="5"/>
  <c r="G30" i="5" s="1"/>
  <c r="C31" i="5"/>
  <c r="G31" i="5" s="1"/>
  <c r="C32" i="5"/>
  <c r="G32" i="5" s="1"/>
  <c r="C33" i="5"/>
  <c r="G33" i="5" s="1"/>
  <c r="C34" i="5"/>
  <c r="G34" i="5" s="1"/>
  <c r="C35" i="5"/>
  <c r="G35" i="5" s="1"/>
  <c r="C36" i="5"/>
  <c r="G36" i="5" s="1"/>
  <c r="C37" i="5"/>
  <c r="G37" i="5" s="1"/>
  <c r="C38" i="5"/>
  <c r="G38" i="5" s="1"/>
  <c r="C39" i="5"/>
  <c r="G39" i="5" s="1"/>
  <c r="C40" i="5"/>
  <c r="G40" i="5" s="1"/>
  <c r="C41" i="5"/>
  <c r="G41" i="5" s="1"/>
  <c r="C42" i="5"/>
  <c r="G42" i="5" s="1"/>
  <c r="C43" i="5"/>
  <c r="G43" i="5" s="1"/>
  <c r="C44" i="5"/>
  <c r="G44" i="5" s="1"/>
  <c r="C45" i="5"/>
  <c r="G45" i="5" s="1"/>
  <c r="C46" i="5"/>
  <c r="G46" i="5" s="1"/>
  <c r="C47" i="5"/>
  <c r="G47" i="5" s="1"/>
  <c r="C48" i="5"/>
  <c r="G48" i="5" s="1"/>
  <c r="C49" i="5"/>
  <c r="G49" i="5" s="1"/>
  <c r="C50" i="5"/>
  <c r="G50" i="5" s="1"/>
  <c r="C51" i="5"/>
  <c r="G51" i="5" s="1"/>
  <c r="C52" i="5"/>
  <c r="G52" i="5" s="1"/>
  <c r="C53" i="5"/>
  <c r="G53" i="5" s="1"/>
  <c r="C16" i="5"/>
  <c r="G16" i="5" s="1"/>
  <c r="E12" i="5" l="1"/>
  <c r="E13" i="5"/>
  <c r="E14" i="5"/>
  <c r="E11" i="5"/>
  <c r="E4" i="5"/>
  <c r="E5" i="5"/>
  <c r="E6" i="5"/>
  <c r="E7" i="5"/>
  <c r="E8" i="5"/>
  <c r="E9" i="5"/>
  <c r="E10" i="5"/>
  <c r="E3" i="5"/>
  <c r="C4" i="5"/>
  <c r="G4" i="5" s="1"/>
  <c r="C5" i="5"/>
  <c r="G5" i="5" s="1"/>
  <c r="C6" i="5"/>
  <c r="G6" i="5" s="1"/>
  <c r="C7" i="5"/>
  <c r="G7" i="5" s="1"/>
  <c r="C8" i="5"/>
  <c r="G8" i="5" s="1"/>
  <c r="C9" i="5"/>
  <c r="G9" i="5" s="1"/>
  <c r="C10" i="5"/>
  <c r="G10" i="5" s="1"/>
  <c r="C3" i="5"/>
  <c r="G3" i="5" s="1"/>
  <c r="F212" i="2" l="1"/>
  <c r="F211" i="2"/>
  <c r="F210" i="2"/>
  <c r="F209" i="2"/>
  <c r="F208" i="2"/>
  <c r="F207" i="2"/>
  <c r="F206" i="2"/>
  <c r="F205" i="2"/>
  <c r="F204" i="2"/>
  <c r="F203" i="2"/>
  <c r="F202" i="2"/>
  <c r="F201" i="2"/>
  <c r="F200" i="2"/>
  <c r="F196" i="2"/>
  <c r="F195" i="2"/>
  <c r="F191" i="2"/>
  <c r="F190" i="2"/>
  <c r="F189" i="2"/>
  <c r="F188" i="2"/>
  <c r="F187" i="2"/>
  <c r="F186" i="2"/>
  <c r="F185" i="2"/>
  <c r="F184" i="2"/>
  <c r="F183" i="2"/>
  <c r="F182" i="2"/>
  <c r="F178" i="2"/>
  <c r="F174" i="2"/>
  <c r="F173" i="2"/>
  <c r="F169" i="2"/>
  <c r="F168" i="2"/>
  <c r="F167" i="2"/>
  <c r="F166" i="2"/>
  <c r="F165" i="2"/>
  <c r="F164" i="2"/>
  <c r="F163" i="2"/>
  <c r="F162" i="2"/>
  <c r="F161" i="2"/>
  <c r="F160" i="2"/>
  <c r="F159" i="2"/>
  <c r="F158" i="2"/>
  <c r="F157" i="2"/>
  <c r="F156" i="2"/>
  <c r="F155" i="2"/>
  <c r="F151" i="2"/>
  <c r="F150" i="2"/>
  <c r="F146" i="2"/>
  <c r="F145" i="2"/>
  <c r="F144" i="2"/>
  <c r="F143" i="2"/>
  <c r="F142" i="2"/>
  <c r="F141" i="2"/>
  <c r="F140" i="2"/>
  <c r="F136" i="2"/>
  <c r="F135" i="2"/>
  <c r="F134" i="2"/>
  <c r="F133" i="2"/>
  <c r="F132" i="2"/>
  <c r="F131" i="2"/>
  <c r="F130" i="2"/>
  <c r="F129" i="2"/>
  <c r="F128" i="2"/>
  <c r="F127" i="2"/>
  <c r="F126" i="2"/>
  <c r="F125" i="2"/>
  <c r="F124" i="2"/>
  <c r="F123" i="2"/>
  <c r="F122" i="2"/>
  <c r="F121" i="2"/>
  <c r="F117" i="2"/>
  <c r="F116" i="2"/>
  <c r="F111" i="2"/>
  <c r="F110" i="2"/>
  <c r="F109" i="2"/>
  <c r="F108" i="2"/>
  <c r="F107" i="2"/>
  <c r="F106" i="2"/>
  <c r="F105" i="2"/>
  <c r="F104" i="2"/>
  <c r="F103" i="2"/>
  <c r="F102" i="2"/>
  <c r="F101" i="2"/>
  <c r="F100" i="2"/>
  <c r="F99" i="2"/>
  <c r="F98" i="2"/>
  <c r="F94" i="2"/>
  <c r="F93" i="2"/>
  <c r="F92" i="2"/>
  <c r="F91" i="2"/>
  <c r="F90" i="2"/>
  <c r="F89" i="2"/>
  <c r="F88" i="2"/>
  <c r="F87" i="2"/>
  <c r="F86" i="2"/>
  <c r="F85" i="2"/>
  <c r="F84" i="2"/>
  <c r="F83" i="2"/>
  <c r="F82" i="2"/>
  <c r="F78"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3" i="2"/>
  <c r="F42" i="2"/>
  <c r="F41" i="2"/>
  <c r="F40" i="2"/>
  <c r="F39" i="2"/>
  <c r="F38" i="2"/>
  <c r="F37" i="2"/>
  <c r="F36" i="2"/>
  <c r="F35" i="2"/>
  <c r="F34" i="2"/>
  <c r="F33" i="2"/>
  <c r="F32" i="2"/>
  <c r="F31" i="2"/>
  <c r="F30" i="2"/>
  <c r="F29" i="2"/>
  <c r="F28" i="2"/>
  <c r="F27" i="2"/>
  <c r="F26" i="2"/>
  <c r="F25" i="2"/>
  <c r="F24" i="2"/>
  <c r="F23" i="2"/>
  <c r="F22" i="2"/>
  <c r="F21" i="2"/>
  <c r="F20" i="2"/>
  <c r="F16" i="2"/>
  <c r="F15" i="2"/>
  <c r="F14" i="2"/>
  <c r="F13" i="2"/>
  <c r="F12" i="2"/>
  <c r="F9" i="2"/>
  <c r="F8" i="2"/>
  <c r="F7" i="2"/>
  <c r="F6" i="2"/>
  <c r="F5" i="2"/>
  <c r="G155" i="2" l="1"/>
  <c r="G47" i="2"/>
  <c r="C15" i="4" s="1"/>
  <c r="D15" i="4" s="1"/>
  <c r="G173" i="2"/>
  <c r="C5" i="4" s="1"/>
  <c r="D5" i="4" s="1"/>
  <c r="G12" i="2"/>
  <c r="C7" i="4" s="1"/>
  <c r="D7" i="4" s="1"/>
  <c r="G121" i="2"/>
  <c r="C4" i="4" s="1"/>
  <c r="D4" i="4" s="1"/>
  <c r="G150" i="2"/>
  <c r="C1" i="4" s="1"/>
  <c r="D1" i="4" s="1"/>
  <c r="G82" i="2"/>
  <c r="C2" i="4" s="1"/>
  <c r="D2" i="4" s="1"/>
  <c r="G98" i="2"/>
  <c r="G116" i="2"/>
  <c r="C8" i="4" s="1"/>
  <c r="D8" i="4" s="1"/>
  <c r="G200" i="2"/>
  <c r="C21" i="4"/>
  <c r="D21" i="4" s="1"/>
  <c r="G5" i="2"/>
  <c r="C6" i="4" s="1"/>
  <c r="D6" i="4" s="1"/>
  <c r="G20" i="2"/>
  <c r="C3" i="4" s="1"/>
  <c r="D3" i="4" s="1"/>
  <c r="G140" i="2"/>
  <c r="C18" i="4" s="1"/>
  <c r="D18" i="4" s="1"/>
  <c r="G182" i="2"/>
  <c r="C12" i="4" s="1"/>
  <c r="D12" i="4" s="1"/>
</calcChain>
</file>

<file path=xl/sharedStrings.xml><?xml version="1.0" encoding="utf-8"?>
<sst xmlns="http://schemas.openxmlformats.org/spreadsheetml/2006/main" count="946" uniqueCount="358">
  <si>
    <t>PTD File Layout Document</t>
  </si>
  <si>
    <t>Patient Table</t>
  </si>
  <si>
    <t>Field Name</t>
  </si>
  <si>
    <t>Col Nbr</t>
  </si>
  <si>
    <t>Data Type</t>
  </si>
  <si>
    <t>Description</t>
  </si>
  <si>
    <t>Comment</t>
  </si>
  <si>
    <t>PATIENT_ID</t>
  </si>
  <si>
    <t>Patient ID</t>
  </si>
  <si>
    <t>PATIENT_BIRTH_YEAR</t>
  </si>
  <si>
    <t>Year of Birth</t>
  </si>
  <si>
    <t>PATIENT_GENDER</t>
  </si>
  <si>
    <t>VARCHAR(1)</t>
  </si>
  <si>
    <t>Gender</t>
  </si>
  <si>
    <t>PATIENT_ZIP3</t>
  </si>
  <si>
    <t>VARCHAR(3)</t>
  </si>
  <si>
    <t>Patient Zip3</t>
  </si>
  <si>
    <t>PATIENT_STATE</t>
  </si>
  <si>
    <t>VARCHAR(2)</t>
  </si>
  <si>
    <t>State</t>
  </si>
  <si>
    <t>Patient Activity Table</t>
  </si>
  <si>
    <t>ACTIVITY_TYPE</t>
  </si>
  <si>
    <t xml:space="preserve">Values: A = All Claims, R = Retail Claims Only
For example, A includes all claims in the database, whereas R includes only claims from a retail pharmacy </t>
  </si>
  <si>
    <t>PLAN_ID</t>
  </si>
  <si>
    <t>VARCHAR(20)</t>
  </si>
  <si>
    <t>Plan ID of the primary insurer</t>
  </si>
  <si>
    <t>ACTIVITY_YEAR</t>
  </si>
  <si>
    <t>VARCHAR(4)</t>
  </si>
  <si>
    <t>Year of database activity.  A record will exist in this table if there is activity in the Rx database for the given patient and year combination, based on the given activity type value.</t>
  </si>
  <si>
    <t>ACTIVITY_QUARTER</t>
  </si>
  <si>
    <t xml:space="preserve">Quarter of database activity.  A record will exist in this table if there is activity in the Rx database for the given patient and quarter combination, based on the given activity type value.  Note this field is associated to the YR field above. </t>
  </si>
  <si>
    <t>Patient MPD Table</t>
  </si>
  <si>
    <t>MPD_YEAR</t>
  </si>
  <si>
    <t>Available from 2006 through most recently complete quarter.  Updated quarterly.</t>
  </si>
  <si>
    <t>MPD_CLASS</t>
  </si>
  <si>
    <t>VARCHAR(11)</t>
  </si>
  <si>
    <t>STD, LIS-DUAL (Low Income Subsidy), LIS-NONDUAL, LIS-LTC (Long Term Care/Indigent), UNK (Unknown)</t>
  </si>
  <si>
    <t>INDEX_DATE</t>
  </si>
  <si>
    <t>Date of 1st MPD claim in respective year</t>
  </si>
  <si>
    <t>DEDUCTIBLE_DATE</t>
  </si>
  <si>
    <t>Date deductible phase started (when applicable)</t>
  </si>
  <si>
    <t>COPAY_DATE</t>
  </si>
  <si>
    <t>Date copay/coinsurance phase started</t>
  </si>
  <si>
    <t>GAP_DATE</t>
  </si>
  <si>
    <t>Date gap phase started (when applicable)</t>
  </si>
  <si>
    <t>CATASTROPHIC_DATE</t>
  </si>
  <si>
    <t>Date catastrophic phase started (when applicable)</t>
  </si>
  <si>
    <t>PRE_DAYS</t>
  </si>
  <si>
    <t>How many days prior to index MPD claim</t>
  </si>
  <si>
    <t>DEDUCTIBLE_DAYS</t>
  </si>
  <si>
    <t>How many days spent in deductible phase</t>
  </si>
  <si>
    <t>COPAY_DAYS</t>
  </si>
  <si>
    <t>How many days spent in copay phase</t>
  </si>
  <si>
    <t>GAP_DAYS</t>
  </si>
  <si>
    <t>How many days spent in gap phase</t>
  </si>
  <si>
    <t>CATASTROPHIC_DAYS</t>
  </si>
  <si>
    <t>How many days spent in cat phase</t>
  </si>
  <si>
    <t>CLAIM_COUNT</t>
  </si>
  <si>
    <t>Total MPD claim count for year</t>
  </si>
  <si>
    <t>AVERAGE_COPAY</t>
  </si>
  <si>
    <t>Average copay for year</t>
  </si>
  <si>
    <t>GAP_COVERAGE_PCT</t>
  </si>
  <si>
    <t>Claims in gap where plan pay &gt; 0 / Claims in gap</t>
  </si>
  <si>
    <t>GAP_COVERAGE_PCT_BRAND</t>
  </si>
  <si>
    <t>Brand claims in gap where plan pay &gt; 0 / Brand claims in gap</t>
  </si>
  <si>
    <t>OUT_OF_POCKET</t>
  </si>
  <si>
    <t>Sum of patient pay for year</t>
  </si>
  <si>
    <t>DRUG_SPEND</t>
  </si>
  <si>
    <t>Sum of total pay for year</t>
  </si>
  <si>
    <t>CLAIM_COUNT_BRAND</t>
  </si>
  <si>
    <t>Total brand claim count in year</t>
  </si>
  <si>
    <t>THERAPY_COUNT_BRAND</t>
  </si>
  <si>
    <t>Total unique brand drug names in year</t>
  </si>
  <si>
    <t>OUT_OF_POCKET_BRAND</t>
  </si>
  <si>
    <t>Sum of patient pay for year for brands</t>
  </si>
  <si>
    <t>DRUG_SPEND_BRAND</t>
  </si>
  <si>
    <t>Sum of total pay for year for brands</t>
  </si>
  <si>
    <t>MPD_PATIENT_PANEL_FLAG</t>
  </si>
  <si>
    <t>1 = Patient has met conditions which indicate that we have captured all the patient's Rx activity for the year. Tip: Use only these patients when performing longitudinal patient analyses.</t>
  </si>
  <si>
    <t>Oncology Market Rx Table</t>
  </si>
  <si>
    <t>CLAIM_ID</t>
  </si>
  <si>
    <t>VARCHAR(22)</t>
  </si>
  <si>
    <t>Claim ID</t>
  </si>
  <si>
    <t>If you import the data in SAS or Excel, you must set the CLAIM_ID as a text field for it to be unique because the data precision limitation in SAS (or Excel) will round it if imported as a numeric variable.</t>
  </si>
  <si>
    <t>DRUG_ID</t>
  </si>
  <si>
    <t>VARCHAR(13)</t>
  </si>
  <si>
    <t>Drug ID</t>
  </si>
  <si>
    <t>PRACTITIONER_ID</t>
  </si>
  <si>
    <t>Practitioner ID (DS_WRITER_GID)</t>
  </si>
  <si>
    <t>PHARMACY_ZIP_3</t>
  </si>
  <si>
    <t>Zip sec of pharmacy that filled prescription</t>
  </si>
  <si>
    <t>PATIENT_PAY</t>
  </si>
  <si>
    <t>Amount patient paid</t>
  </si>
  <si>
    <t>PLAN_PAY</t>
  </si>
  <si>
    <t>Amount plan paid</t>
  </si>
  <si>
    <t>SECONDARY_PLAN_ID</t>
  </si>
  <si>
    <t>Plan ID of secondary insurer, when applicable
*When performing secondary payer related analyses, use only records where PTD_FINAL_CLAIM = 1.
**Records where PTD_FINAL_CLAIM = 9 are direct feed claims.  Direct feed claims contain no secondary payer information.</t>
  </si>
  <si>
    <t>SECONDARY_PLAN_PAY</t>
  </si>
  <si>
    <t>Secondary Plan Pay</t>
  </si>
  <si>
    <t>PATIENT_OUT_OF_POCKET</t>
  </si>
  <si>
    <t>Patient Out of Pocket Cost
*This field reflects any buy down that may have occurred, and shows how much the patient paid out of pocket</t>
  </si>
  <si>
    <t>REFILL_CODE</t>
  </si>
  <si>
    <t>0 = New Rx, else value = Refill Number</t>
  </si>
  <si>
    <t>QUANTITY</t>
  </si>
  <si>
    <t>Quantity</t>
  </si>
  <si>
    <t>DAYS_SUPPLY</t>
  </si>
  <si>
    <t>Days Supply</t>
  </si>
  <si>
    <t>RX_FILL_DATE</t>
  </si>
  <si>
    <t>RX Fill Date</t>
  </si>
  <si>
    <t>SEQUENCE_NUMBER</t>
  </si>
  <si>
    <t>Sequence number of claims by patient in order of occurrence</t>
  </si>
  <si>
    <t>CLAIM_STATUS</t>
  </si>
  <si>
    <t>0 = Rejection
1 = Approval
2 = Reversal
*When performing rejection and/or reversal rate calculations, use only records where PTD_FINAL_CLAIM = 1.
**Records where PTD_FINAL_CLAIM = 9 are direct feed claims.  Direct feed claims consist of approvals only.  As such, including them in rejection and/or reversal rate calculations increases the denominator but not the numerator, thus skewing the rates.</t>
  </si>
  <si>
    <t>REJECT_CODE</t>
  </si>
  <si>
    <t>if CLAIM_STATUS = 0, this field will contain the reject code, if one exists</t>
  </si>
  <si>
    <t>REVERSAL_LAG</t>
  </si>
  <si>
    <t>If CLAIM_STATUS = 2, this field will contain the time between the approval and the reversal</t>
  </si>
  <si>
    <t>RX_NUMBER</t>
  </si>
  <si>
    <t>Encrypted Rx Script Number</t>
  </si>
  <si>
    <t>DAYS_TILL_NEXT_FILL</t>
  </si>
  <si>
    <t>Number of days until next approved claim for same patient and drug. Null if no future activity. Tip: Use with rejected and/or reversed claims to determine if patient filled in future.</t>
  </si>
  <si>
    <t>COPAY_30</t>
  </si>
  <si>
    <t>(PRMRY_PTNT_PAY / DAYS_SUPPLY) * 30</t>
  </si>
  <si>
    <t>SOURCE_OF_BUSINESS</t>
  </si>
  <si>
    <t>N, C, R, S, A (New to Market, Continuing, Reinitiating, Switch, Add)</t>
  </si>
  <si>
    <t>NEW_TO_PRODUCT</t>
  </si>
  <si>
    <t>1 = New to Product/Brand</t>
  </si>
  <si>
    <t>CONCOMITANT_FLAG</t>
  </si>
  <si>
    <t>1 = Concomitancy</t>
  </si>
  <si>
    <t>PTD_FINAL_CLAIM</t>
  </si>
  <si>
    <t>1 = PTD Final Status Claim, 0 = Non Final Claim, 9 = Direct Feed Claim
*Direct feed claims consist of approvals only. Include in patient longitudinal studies only, i.e. persistency, adherence, etc…</t>
  </si>
  <si>
    <t>GROUP_NUMBER</t>
  </si>
  <si>
    <t>Encrypted Group Number of the primary insurer</t>
  </si>
  <si>
    <t>SECONDARY_GROUP_NUMBER</t>
  </si>
  <si>
    <t>Encrypted Group Number of the secondary insurer</t>
  </si>
  <si>
    <t>DAW</t>
  </si>
  <si>
    <t>DAW Code: This field indicates the prescriber's instruction regarding substitution of generic equivalents or order to dispense the specific product written.
DAW_CDE Description
0 NO PRODUCT SELECTION INDICATED 
1 SUBSTITUTION NOT ALLOWED BY PRESCRIBER
2 SUBSTITUTION ALLOWED-PATIENT REQUESTED PRODUCT DISPENSED
3 SUBSTITUTION ALLOWED-PHARMACIST SELECTED PRODUCT DISPENSED
4 SUBSTITUTION ALLOWED-GENERIC DRUG NOT IN STOCK
5 SUBSTITUTION ALLOWED-BRAND DRUG DISPENSED AS GENERIC
6 OVERRIDE
7 SUBSTITUTION NOT ALLOWED-BRAND DRUG MANDATED BY LAW
8 SUBSTITUTION ALLOWED-GENERIC DRUG NOT AVAILABLE IN MARKET
9 OTHER</t>
  </si>
  <si>
    <t>REFILL_ATHRZ</t>
  </si>
  <si>
    <t xml:space="preserve"> Number of refills authorized for the original written script</t>
  </si>
  <si>
    <t>DELETION_FLAG</t>
  </si>
  <si>
    <t>1 = Deletion flag else NULL
Note: Populated only for Incremental refresh</t>
  </si>
  <si>
    <t>Drug Table</t>
  </si>
  <si>
    <t>Drug ID (Primary Key)</t>
  </si>
  <si>
    <t>NDC11</t>
  </si>
  <si>
    <t>DRUG_NAME</t>
  </si>
  <si>
    <t>VARCHAR(60)</t>
  </si>
  <si>
    <t>Drug Name</t>
  </si>
  <si>
    <t>BGI</t>
  </si>
  <si>
    <t>Brand Generic Indicator</t>
  </si>
  <si>
    <t>BB_USC_CODE</t>
  </si>
  <si>
    <t>VARCHAR(5)</t>
  </si>
  <si>
    <t>Blue Book USC Code</t>
  </si>
  <si>
    <t>BB_USC_NAME</t>
  </si>
  <si>
    <t>Blue Book USC Name</t>
  </si>
  <si>
    <t>DRUG_GENERIC_NAME</t>
  </si>
  <si>
    <t>Drug Generic Name</t>
  </si>
  <si>
    <t>DRUG_STRENGTH</t>
  </si>
  <si>
    <t>VARCHAR(10)</t>
  </si>
  <si>
    <t>Drug Strength</t>
  </si>
  <si>
    <t>DRUG_FORM</t>
  </si>
  <si>
    <t>VARCHAR(40)</t>
  </si>
  <si>
    <t>Drug Form</t>
  </si>
  <si>
    <t>PACKAGE_SIZE</t>
  </si>
  <si>
    <t>Quantity Per Package</t>
  </si>
  <si>
    <t>PACKAGE_DESCRIPTION</t>
  </si>
  <si>
    <t>Description of Package</t>
  </si>
  <si>
    <t>MANUFACTURER</t>
  </si>
  <si>
    <t>VARCHAR(15)</t>
  </si>
  <si>
    <t>Manufacturer Name</t>
  </si>
  <si>
    <t>NDC_START_DATE</t>
  </si>
  <si>
    <t>Date NDC Entered Market</t>
  </si>
  <si>
    <t>Plan Table</t>
  </si>
  <si>
    <t>Plan ID (Primary Key)</t>
  </si>
  <si>
    <t>PLAN_NAME</t>
  </si>
  <si>
    <t>VARCHAR(250)</t>
  </si>
  <si>
    <t>Plan Name</t>
  </si>
  <si>
    <t>PLAN_TYPE</t>
  </si>
  <si>
    <t>Plan Type</t>
  </si>
  <si>
    <t>PLAN_TYPE_DESCRIPTION</t>
  </si>
  <si>
    <t>VARCHAR(30)</t>
  </si>
  <si>
    <t>Plan Type Description</t>
  </si>
  <si>
    <t>PLAN_SUBTYPE</t>
  </si>
  <si>
    <t>Plan Subtype</t>
  </si>
  <si>
    <t>PAYMENT_TYPE</t>
  </si>
  <si>
    <t>Payment Type</t>
  </si>
  <si>
    <t>NATIONAL_INSURER_NAME</t>
  </si>
  <si>
    <t>National Insurer Name</t>
  </si>
  <si>
    <t>NATIONAL_TYPE</t>
  </si>
  <si>
    <t>National Type</t>
  </si>
  <si>
    <t>REGIONAL_NAME</t>
  </si>
  <si>
    <t>Regional Organization Name</t>
  </si>
  <si>
    <t>REGIONAL_TYPE</t>
  </si>
  <si>
    <t>Regional Organization Type</t>
  </si>
  <si>
    <t>ORGANIZATION_NAME</t>
  </si>
  <si>
    <t>Managed Care Organization Name</t>
  </si>
  <si>
    <t>ORGANIZATION_TYPE</t>
  </si>
  <si>
    <t>Managed Care Organization Type</t>
  </si>
  <si>
    <t>ADMIN_NAME</t>
  </si>
  <si>
    <t>Benefit Administrator Name (Includes PBMs and Processors)</t>
  </si>
  <si>
    <t>ADMIN_TYPE</t>
  </si>
  <si>
    <t>Benefit Administrator Type</t>
  </si>
  <si>
    <t>Reject Table</t>
  </si>
  <si>
    <t>Reject Code (Primary Key)</t>
  </si>
  <si>
    <t>REJECT_DESCRIPTION</t>
  </si>
  <si>
    <t>VARCHAR(100)</t>
  </si>
  <si>
    <t>Reject Description</t>
  </si>
  <si>
    <t>Physician Table</t>
  </si>
  <si>
    <t>PHYSICIAN_ID</t>
  </si>
  <si>
    <t>PRC_REL_GID</t>
  </si>
  <si>
    <t>DS Writer GID (PRIMARY Key)</t>
  </si>
  <si>
    <t>ME_NUMBER</t>
  </si>
  <si>
    <t>AMA ME Number or AOA Registration Number</t>
  </si>
  <si>
    <t>DEA_NUMBER</t>
  </si>
  <si>
    <t>VARCHAR(80)</t>
  </si>
  <si>
    <t>DEA Number</t>
  </si>
  <si>
    <t>LAST_NAME</t>
  </si>
  <si>
    <t>Last Name</t>
  </si>
  <si>
    <t>FIRST_NAME</t>
  </si>
  <si>
    <t>VARCHAR(25)</t>
  </si>
  <si>
    <t>First Name</t>
  </si>
  <si>
    <t>ADDRESS</t>
  </si>
  <si>
    <t>Address</t>
  </si>
  <si>
    <t>CITY</t>
  </si>
  <si>
    <t>VARCHAR(28)</t>
  </si>
  <si>
    <t>City</t>
  </si>
  <si>
    <t>STATE</t>
  </si>
  <si>
    <t>ZIP</t>
  </si>
  <si>
    <t>Zip Code</t>
  </si>
  <si>
    <t>SPECIALTY_CODE</t>
  </si>
  <si>
    <t>Specialty Code</t>
  </si>
  <si>
    <t>SPECIALTY_DESCRIPTION</t>
  </si>
  <si>
    <t>VARCHAR(75)</t>
  </si>
  <si>
    <t>Specialty Description</t>
  </si>
  <si>
    <t>NPI</t>
  </si>
  <si>
    <t>OPT_OUT_IND</t>
  </si>
  <si>
    <t>Opt out Indicator</t>
  </si>
  <si>
    <t>OPT_OUT_DATE</t>
  </si>
  <si>
    <t>AMA Opt Out Date, if applicable</t>
  </si>
  <si>
    <t>NO_CONTACT_FLAG</t>
  </si>
  <si>
    <t>N indicates physician does not want to be contacted and 
blank indicates okay to contact</t>
  </si>
  <si>
    <t>Diagnosis Table</t>
  </si>
  <si>
    <t>CLAIM_TYPE</t>
  </si>
  <si>
    <t>Claim Type: HCFA/UB92 or MX/HX</t>
  </si>
  <si>
    <t>SERVICE_DATE</t>
  </si>
  <si>
    <t>Service Date</t>
  </si>
  <si>
    <t>DIAGNOSIS_CODE</t>
  </si>
  <si>
    <t>Diagnosis Code</t>
  </si>
  <si>
    <t>Diagnosis Code Table</t>
  </si>
  <si>
    <t>DIAGNOSIS_DESCRIPTION</t>
  </si>
  <si>
    <t>VARCHAR(255)</t>
  </si>
  <si>
    <t>Diagnosis Description</t>
  </si>
  <si>
    <t>Procedure Table</t>
  </si>
  <si>
    <t>CLAIM_LINE_ITEM</t>
  </si>
  <si>
    <t>AKA: SRVC_LINE_SEQ. CLAIM_GID and CLAIM_LINE_ITEM form a 
composite key.  There are one to many line items for each CLAIM_ID</t>
  </si>
  <si>
    <t>PROCEDURE_CODE</t>
  </si>
  <si>
    <t>VARCHAR(48)</t>
  </si>
  <si>
    <t>Procedure Code</t>
  </si>
  <si>
    <t>PROCEDURE_DATE</t>
  </si>
  <si>
    <t>Procedure Date</t>
  </si>
  <si>
    <t>PLACE_OF_SERVICE</t>
  </si>
  <si>
    <t>Place of Service</t>
  </si>
  <si>
    <t>PHYSICIAN_ROLE</t>
  </si>
  <si>
    <t>Primary Physician Role</t>
  </si>
  <si>
    <t>UNITS_ADMINISTERED</t>
  </si>
  <si>
    <t>Units Administered</t>
  </si>
  <si>
    <t>CHARGE_AMOUNT</t>
  </si>
  <si>
    <t>Amount Charged</t>
  </si>
  <si>
    <t xml:space="preserve">Drug ID </t>
  </si>
  <si>
    <t>DERIVED_PAYER</t>
  </si>
  <si>
    <t>Whether either the primary or secondary plan is the result of a plan change due to derived plan: Y/N/null.  Null indicates that enhanced plan logic has not been applied.</t>
  </si>
  <si>
    <t>Procedure Code Table (Optional)</t>
  </si>
  <si>
    <t>PROCEDURE_DESCRIPTION</t>
  </si>
  <si>
    <t>Procedure Description</t>
  </si>
  <si>
    <t>New Patients Table(Only for Incremental refresh deliverable)</t>
  </si>
  <si>
    <t>Surgical Table</t>
  </si>
  <si>
    <t>PROCEDURE_TYPE_CODE</t>
  </si>
  <si>
    <t>HXPR or 0001 = Principal Procedure Code
HX01 or 0002 = Other Procedure Code 1
HX02 or 0003 = Other procedure Code 2
HX03 or 0004 = Other Procedure Code 3
HX04 or 0005 = Other Procedure Code 4
HX05 or 0006 = Other Procedure Code 5</t>
  </si>
  <si>
    <t>Claim Type: UB92 or HX</t>
  </si>
  <si>
    <t>SURGICAL_CODE</t>
  </si>
  <si>
    <t>Surgical Procedure Code</t>
  </si>
  <si>
    <t>SURGICAL_PROCEDURE_DATE</t>
  </si>
  <si>
    <t>Surgical Code Table</t>
  </si>
  <si>
    <t>SURGICAL_DESCRIPTION</t>
  </si>
  <si>
    <t>Surgical Procedure Description</t>
  </si>
  <si>
    <t>NON-MARKET RX</t>
  </si>
  <si>
    <t xml:space="preserve">CREATE TABLE </t>
  </si>
  <si>
    <t>SX</t>
  </si>
  <si>
    <t>RX</t>
  </si>
  <si>
    <t>DX</t>
  </si>
  <si>
    <t>PX</t>
  </si>
  <si>
    <t>BMS_PTD_IO_DIAG_20170119</t>
  </si>
  <si>
    <t>BMS_PTD_IO_DRUG_20170119</t>
  </si>
  <si>
    <t>BMS_PTD_IO_MPD_20170119</t>
  </si>
  <si>
    <t>BMS_PTD_IO_PAYER_20170119</t>
  </si>
  <si>
    <t>BMS_PTD_IO_PRCTR_20170119</t>
  </si>
  <si>
    <t>BMS_PTD_IO_PROCEDURE_20170119</t>
  </si>
  <si>
    <t>BMS_PTD_IO_PTNT_20170119</t>
  </si>
  <si>
    <t>BMS_PTD_IO_PTNT_ACTVITY_20170119</t>
  </si>
  <si>
    <t>BMS_PTD_IO_RJCT_20170119</t>
  </si>
  <si>
    <t>BMS_PTD_IO_SURGICAL_20170119</t>
  </si>
  <si>
    <t>VARCHAR(50)</t>
  </si>
  <si>
    <t>DIAG</t>
  </si>
  <si>
    <t>PRODUCT</t>
  </si>
  <si>
    <t>MPD</t>
  </si>
  <si>
    <t>PHYSICIAN</t>
  </si>
  <si>
    <t>PROCEDURE</t>
  </si>
  <si>
    <t>PATIENT</t>
  </si>
  <si>
    <t>PATIENT_ACTIVITY</t>
  </si>
  <si>
    <t>REJECTED</t>
  </si>
  <si>
    <t>DUP_SEQ VARCHAR(50),</t>
  </si>
  <si>
    <t>ENHANCED_PAYER VARCHAR(50),</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</si>
  <si>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</si>
  <si>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</si>
  <si>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</si>
  <si>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</si>
  <si>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</si>
  <si>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</si>
  <si>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</si>
  <si>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</si>
  <si>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</si>
  <si>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</si>
  <si>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</si>
  <si>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</si>
  <si>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</si>
  <si>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</si>
  <si>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</si>
  <si>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</si>
  <si>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</si>
  <si>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</si>
  <si>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</si>
  <si>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</si>
  <si>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</si>
  <si>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</si>
  <si>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</si>
  <si>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</si>
  <si>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</si>
  <si>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</si>
  <si>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</si>
  <si>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</si>
  <si>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</si>
  <si>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</si>
  <si>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</si>
  <si>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</si>
  <si>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</si>
  <si>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</si>
  <si>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</si>
  <si>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</si>
  <si>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</si>
  <si>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DRUG</t>
  </si>
  <si>
    <t>PRCTR</t>
  </si>
  <si>
    <t>PTNT</t>
  </si>
  <si>
    <t>PTNT_ACTVITY</t>
  </si>
  <si>
    <t>RJCT</t>
  </si>
  <si>
    <t>REJECT</t>
  </si>
  <si>
    <t>DELETE/TRUNCATE</t>
  </si>
  <si>
    <t>INSERT</t>
  </si>
  <si>
    <t>STEP 1</t>
  </si>
  <si>
    <t>STEP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</si>
</sst>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9"/>
      <name val="Arial"/>
      <family val="2"/>
    </font>
    <font>
      <sz val="9"/>
      <name val="Arial"/>
      <family val="2"/>
    </font>
    <font>
      <b/>
      <sz val="9"/>
      <color rgb="FFFF0000"/>
      <name val="Arial"/>
      <family val="2"/>
    </font>
    <font>
      <sz val="9"/>
      <color rgb="FFFF0000"/>
      <name val="Arial"/>
      <family val="2"/>
    </font>
    <font>
      <sz val="9"/>
      <name val="Trebuchet MS"/>
      <family val="2"/>
    </font>
    <font>
      <sz val="9"/>
      <color rgb="FFFF0000"/>
      <name val="Trebuchet MS"/>
      <family val="2"/>
    </font>
  </fonts>
  <fills count="5">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1">
    <xf numFmtId="0" fontId="0" fillId="0" borderId="0" xfId="0"/>
    <xf numFmtId="0" fontId="3" fillId="0" borderId="0" xfId="1" applyFont="1"/>
    <xf numFmtId="0" fontId="3" fillId="3" borderId="0" xfId="1" applyFont="1" applyFill="1"/>
    <xf numFmtId="0" fontId="3" fillId="3" borderId="0" xfId="1" applyFont="1" applyFill="1" applyAlignment="1">
      <alignment horizontal="center"/>
    </xf>
    <xf numFmtId="0" fontId="3" fillId="3" borderId="0" xfId="1" applyFont="1" applyFill="1" applyAlignment="1">
      <alignment wrapText="1"/>
    </xf>
    <xf numFmtId="0" fontId="3" fillId="0" borderId="0" xfId="1" applyFont="1" applyAlignment="1">
      <alignment horizontal="center"/>
    </xf>
    <xf numFmtId="0" fontId="3" fillId="0" borderId="0" xfId="1" applyFont="1" applyAlignment="1">
      <alignment wrapText="1"/>
    </xf>
    <xf numFmtId="0" fontId="3" fillId="0" borderId="0" xfId="1" applyFont="1" applyAlignment="1">
      <alignment vertical="top"/>
    </xf>
    <xf numFmtId="0" fontId="3" fillId="0" borderId="0" xfId="1" applyFont="1" applyAlignment="1">
      <alignment horizontal="center" vertical="top"/>
    </xf>
    <xf numFmtId="0" fontId="3" fillId="0" borderId="0" xfId="1" applyFont="1" applyAlignment="1">
      <alignment vertical="top" wrapText="1"/>
    </xf>
    <xf numFmtId="0" fontId="4" fillId="4" borderId="0" xfId="1" applyFont="1" applyFill="1" applyAlignment="1">
      <alignment vertical="center" wrapText="1"/>
    </xf>
    <xf numFmtId="0" fontId="3" fillId="0" borderId="0" xfId="1" applyFont="1" applyFill="1"/>
    <xf numFmtId="0" fontId="3" fillId="0" borderId="0" xfId="1" applyFont="1" applyFill="1" applyBorder="1" applyAlignment="1">
      <alignment vertical="top"/>
    </xf>
    <xf numFmtId="0" fontId="3" fillId="0" borderId="0" xfId="1" applyFont="1" applyFill="1" applyBorder="1" applyAlignment="1">
      <alignment vertical="top" wrapText="1"/>
    </xf>
    <xf numFmtId="0" fontId="3" fillId="0" borderId="0" xfId="1" applyFont="1" applyFill="1" applyAlignment="1">
      <alignment vertical="top"/>
    </xf>
    <xf numFmtId="0" fontId="3" fillId="0" borderId="0" xfId="1" applyFont="1" applyFill="1" applyAlignment="1">
      <alignment horizontal="left" vertical="center"/>
    </xf>
    <xf numFmtId="0" fontId="3" fillId="0" borderId="0" xfId="1" applyFont="1" applyFill="1" applyBorder="1" applyAlignment="1">
      <alignment horizontal="left" vertical="center"/>
    </xf>
    <xf numFmtId="0" fontId="5" fillId="0" borderId="0" xfId="1" applyFont="1" applyFill="1" applyBorder="1" applyAlignment="1">
      <alignment vertical="top" wrapText="1"/>
    </xf>
    <xf numFmtId="0" fontId="3" fillId="0" borderId="0" xfId="1" applyFont="1" applyAlignment="1">
      <alignment horizontal="left"/>
    </xf>
    <xf numFmtId="0" fontId="1" fillId="0" borderId="0" xfId="1"/>
    <xf numFmtId="0" fontId="1" fillId="0" borderId="0" xfId="1" applyAlignment="1">
      <alignment horizontal="center"/>
    </xf>
    <xf numFmtId="0" fontId="1" fillId="0" borderId="0" xfId="1" applyAlignment="1">
      <alignment wrapText="1"/>
    </xf>
    <xf numFmtId="0" fontId="6" fillId="0" borderId="0" xfId="1" applyFont="1" applyAlignment="1">
      <alignment wrapText="1"/>
    </xf>
    <xf numFmtId="0" fontId="6" fillId="0" borderId="0" xfId="1" applyFont="1" applyFill="1" applyAlignment="1">
      <alignment horizontal="left" vertical="center"/>
    </xf>
    <xf numFmtId="0" fontId="6" fillId="0" borderId="0" xfId="1" applyFont="1" applyFill="1" applyBorder="1" applyAlignment="1">
      <alignment horizontal="left" vertical="center"/>
    </xf>
    <xf numFmtId="0" fontId="7" fillId="0" borderId="0" xfId="1" applyFont="1" applyFill="1" applyBorder="1" applyAlignment="1">
      <alignment vertical="top" wrapText="1"/>
    </xf>
    <xf numFmtId="0" fontId="0" fillId="4" borderId="0" xfId="0" applyFill="1"/>
    <xf numFmtId="0" fontId="0" fillId="0" borderId="0" xfId="0" applyFill="1"/>
    <xf numFmtId="0" fontId="3" fillId="2" borderId="0" xfId="1" applyFont="1" applyFill="1" applyAlignment="1">
      <alignment horizontal="center"/>
    </xf>
    <xf numFmtId="0" fontId="2" fillId="0" borderId="0" xfId="1" applyFont="1" applyAlignment="1">
      <alignment horizontal="center" vertical="center"/>
    </xf>
    <xf numFmtId="0" fontId="6" fillId="2" borderId="0" xfId="1" applyFont="1" applyFill="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opLeftCell="A173" workbookViewId="0">
      <selection activeCell="M199" sqref="M199"/>
    </sheetView>
  </sheetViews>
  <sheetFormatPr defaultRowHeight="15" x14ac:dyDescent="0.25"/>
  <cols>
    <col min="3" max="3" width="36" bestFit="1" customWidth="1"/>
    <col min="4" max="4" width="3.28515625" customWidth="1"/>
    <col min="5" max="5" width="39.85546875" bestFit="1" customWidth="1"/>
    <col min="6" max="6" width="3.28515625" customWidth="1"/>
  </cols>
  <sheetData>
    <row r="1" spans="1:7" x14ac:dyDescent="0.25">
      <c r="A1" s="26">
        <v>20170302</v>
      </c>
      <c r="E1" t="s">
        <v>356</v>
      </c>
      <c r="G1" t="s">
        <v>357</v>
      </c>
    </row>
    <row r="2" spans="1:7" x14ac:dyDescent="0.25">
      <c r="E2" t="s">
        <v>354</v>
      </c>
      <c r="G2" t="s">
        <v>355</v>
      </c>
    </row>
    <row r="3" spans="1:7" x14ac:dyDescent="0.25">
      <c r="A3" t="s">
        <v>301</v>
      </c>
      <c r="B3" s="27" t="s">
        <v>301</v>
      </c>
      <c r="C3" s="27" t="str">
        <f t="shared" ref="C3:C10" si="0">"BMS_PTD_IO_"&amp;B3&amp;"_"&amp;$A$1</f>
        <v>BMS_PTD_IO_DIAG_20170302</v>
      </c>
      <c r="E3" t="str">
        <f>"TRUNCATE TABLE "&amp;A3</f>
        <v>TRUNCATE TABLE DIAG</v>
      </c>
      <c r="G3" t="str">
        <f>"BULK INSERT "&amp;A3&amp;" FROM 'C:\Insurance\Source\SHS\others\"&amp;C3&amp;".txt' WITH(FIELDTERMINATOR = '|',ROWTERMINATOR = '0x0A')"</f>
        <v>BULK INSERT DIAG FROM 'C:\Insurance\Source\SHS\others\BMS_PTD_IO_DIAG_20170302.txt' WITH(FIELDTERMINATOR = '|',ROWTERMINATOR = '0x0A')</v>
      </c>
    </row>
    <row r="4" spans="1:7" x14ac:dyDescent="0.25">
      <c r="A4" t="s">
        <v>302</v>
      </c>
      <c r="B4" s="27" t="s">
        <v>348</v>
      </c>
      <c r="C4" s="27" t="str">
        <f t="shared" si="0"/>
        <v>BMS_PTD_IO_DRUG_20170302</v>
      </c>
      <c r="E4" t="str">
        <f t="shared" ref="E4:E10" si="1">"TRUNCATE TABLE "&amp;A4</f>
        <v>TRUNCATE TABLE PRODUCT</v>
      </c>
      <c r="G4" t="str">
        <f t="shared" ref="G4:G10" si="2">"BULK INSERT "&amp;A4&amp;" FROM 'C:\Insurance\Source\SHS\others\"&amp;C4&amp;".txt' WITH(FIELDTERMINATOR = '|',ROWTERMINATOR = '0x0A')"</f>
        <v>BULK INSERT PRODUCT FROM 'C:\Insurance\Source\SHS\others\BMS_PTD_IO_DRUG_20170302.txt' WITH(FIELDTERMINATOR = '|',ROWTERMINATOR = '0x0A')</v>
      </c>
    </row>
    <row r="5" spans="1:7" x14ac:dyDescent="0.25">
      <c r="A5" t="s">
        <v>303</v>
      </c>
      <c r="B5" s="27" t="s">
        <v>303</v>
      </c>
      <c r="C5" s="27" t="str">
        <f t="shared" si="0"/>
        <v>BMS_PTD_IO_MPD_20170302</v>
      </c>
      <c r="E5" t="str">
        <f t="shared" si="1"/>
        <v>TRUNCATE TABLE MPD</v>
      </c>
      <c r="G5" t="str">
        <f t="shared" si="2"/>
        <v>BULK INSERT MPD FROM 'C:\Insurance\Source\SHS\others\BMS_PTD_IO_MPD_20170302.txt' WITH(FIELDTERMINATOR = '|',ROWTERMINATOR = '0x0A')</v>
      </c>
    </row>
    <row r="6" spans="1:7" x14ac:dyDescent="0.25">
      <c r="A6" t="s">
        <v>304</v>
      </c>
      <c r="B6" s="27" t="s">
        <v>349</v>
      </c>
      <c r="C6" s="27" t="str">
        <f t="shared" si="0"/>
        <v>BMS_PTD_IO_PRCTR_20170302</v>
      </c>
      <c r="E6" t="str">
        <f t="shared" si="1"/>
        <v>TRUNCATE TABLE PHYSICIAN</v>
      </c>
      <c r="G6" t="str">
        <f t="shared" si="2"/>
        <v>BULK INSERT PHYSICIAN FROM 'C:\Insurance\Source\SHS\others\BMS_PTD_IO_PRCTR_20170302.txt' WITH(FIELDTERMINATOR = '|',ROWTERMINATOR = '0x0A')</v>
      </c>
    </row>
    <row r="7" spans="1:7" x14ac:dyDescent="0.25">
      <c r="A7" t="s">
        <v>305</v>
      </c>
      <c r="B7" s="27" t="s">
        <v>305</v>
      </c>
      <c r="C7" s="27" t="str">
        <f t="shared" si="0"/>
        <v>BMS_PTD_IO_PROCEDURE_20170302</v>
      </c>
      <c r="E7" t="str">
        <f t="shared" si="1"/>
        <v>TRUNCATE TABLE PROCEDURE</v>
      </c>
      <c r="G7" t="str">
        <f t="shared" si="2"/>
        <v>BULK INSERT PROCEDURE FROM 'C:\Insurance\Source\SHS\others\BMS_PTD_IO_PROCEDURE_20170302.txt' WITH(FIELDTERMINATOR = '|',ROWTERMINATOR = '0x0A')</v>
      </c>
    </row>
    <row r="8" spans="1:7" x14ac:dyDescent="0.25">
      <c r="A8" t="s">
        <v>306</v>
      </c>
      <c r="B8" s="27" t="s">
        <v>350</v>
      </c>
      <c r="C8" s="27" t="str">
        <f t="shared" si="0"/>
        <v>BMS_PTD_IO_PTNT_20170302</v>
      </c>
      <c r="E8" t="str">
        <f t="shared" si="1"/>
        <v>TRUNCATE TABLE PATIENT</v>
      </c>
      <c r="G8" t="str">
        <f t="shared" si="2"/>
        <v>BULK INSERT PATIENT FROM 'C:\Insurance\Source\SHS\others\BMS_PTD_IO_PTNT_20170302.txt' WITH(FIELDTERMINATOR = '|',ROWTERMINATOR = '0x0A')</v>
      </c>
    </row>
    <row r="9" spans="1:7" x14ac:dyDescent="0.25">
      <c r="A9" t="s">
        <v>307</v>
      </c>
      <c r="B9" s="27" t="s">
        <v>351</v>
      </c>
      <c r="C9" s="27" t="str">
        <f t="shared" si="0"/>
        <v>BMS_PTD_IO_PTNT_ACTVITY_20170302</v>
      </c>
      <c r="E9" t="str">
        <f t="shared" si="1"/>
        <v>TRUNCATE TABLE PATIENT_ACTIVITY</v>
      </c>
      <c r="G9" t="str">
        <f t="shared" si="2"/>
        <v>BULK INSERT PATIENT_ACTIVITY FROM 'C:\Insurance\Source\SHS\others\BMS_PTD_IO_PTNT_ACTVITY_20170302.txt' WITH(FIELDTERMINATOR = '|',ROWTERMINATOR = '0x0A')</v>
      </c>
    </row>
    <row r="10" spans="1:7" x14ac:dyDescent="0.25">
      <c r="A10" t="s">
        <v>353</v>
      </c>
      <c r="B10" s="27" t="s">
        <v>352</v>
      </c>
      <c r="C10" s="27" t="str">
        <f t="shared" si="0"/>
        <v>BMS_PTD_IO_RJCT_20170302</v>
      </c>
      <c r="E10" t="str">
        <f t="shared" si="1"/>
        <v>TRUNCATE TABLE REJECT</v>
      </c>
      <c r="G10" t="str">
        <f t="shared" si="2"/>
        <v>BULK INSERT REJECT FROM 'C:\Insurance\Source\SHS\others\BMS_PTD_IO_RJCT_20170302.txt' WITH(FIELDTERMINATOR = '|',ROWTERMINATOR = '0x0A')</v>
      </c>
    </row>
    <row r="11" spans="1:7" x14ac:dyDescent="0.25">
      <c r="A11" s="27" t="s">
        <v>288</v>
      </c>
      <c r="B11" s="27"/>
      <c r="E11" t="str">
        <f>"DELETE FROM "&amp;A11&amp;" WHERE DELETION_FLAG=1"</f>
        <v>DELETE FROM DX WHERE DELETION_FLAG=1</v>
      </c>
    </row>
    <row r="12" spans="1:7" x14ac:dyDescent="0.25">
      <c r="A12" s="27" t="s">
        <v>289</v>
      </c>
      <c r="B12" s="27"/>
      <c r="E12" t="str">
        <f t="shared" ref="E12:E14" si="3">"DELETE FROM "&amp;A12&amp;" WHERE DELETION_FLAG=1"</f>
        <v>DELETE FROM PX WHERE DELETION_FLAG=1</v>
      </c>
    </row>
    <row r="13" spans="1:7" x14ac:dyDescent="0.25">
      <c r="A13" s="27" t="s">
        <v>287</v>
      </c>
      <c r="B13" s="27"/>
      <c r="E13" t="str">
        <f t="shared" si="3"/>
        <v>DELETE FROM RX WHERE DELETION_FLAG=1</v>
      </c>
    </row>
    <row r="14" spans="1:7" x14ac:dyDescent="0.25">
      <c r="A14" s="27" t="s">
        <v>286</v>
      </c>
      <c r="B14" s="27"/>
      <c r="E14" t="str">
        <f t="shared" si="3"/>
        <v>DELETE FROM SX WHERE DELETION_FLAG=1</v>
      </c>
    </row>
    <row r="15" spans="1:7" ht="7.5" customHeight="1" x14ac:dyDescent="0.25"/>
    <row r="16" spans="1:7" x14ac:dyDescent="0.25">
      <c r="A16" t="s">
        <v>311</v>
      </c>
      <c r="B16" t="s">
        <v>286</v>
      </c>
      <c r="C16" t="str">
        <f>"BMS_PTD_IO_"&amp;B16&amp;"_"&amp;$A$1&amp;"_"&amp;A16</f>
        <v>BMS_PTD_IO_SX_20170302_201401</v>
      </c>
      <c r="G16" t="str">
        <f>"BULK INSERT "&amp;B16&amp;" FROM 'C:\Insurance\2ndMarchData\Extracted\"&amp;C16&amp;".txt' WITH(FIELDTERMINATOR = '|',ROWTERMINATOR = '0x0A')"</f>
        <v>BULK INSERT SX FROM 'C:\Insurance\2ndMarchData\Extracted\BMS_PTD_IO_SX_20170302_201401.txt' WITH(FIELDTERMINATOR = '|',ROWTERMINATOR = '0x0A')</v>
      </c>
    </row>
    <row r="17" spans="1:7" x14ac:dyDescent="0.25">
      <c r="A17" t="s">
        <v>312</v>
      </c>
      <c r="B17" t="s">
        <v>286</v>
      </c>
      <c r="C17" t="str">
        <f t="shared" ref="C17:C53" si="4">"BMS_PTD_IO_"&amp;B17&amp;"_"&amp;$A$1&amp;"_"&amp;A17</f>
        <v>BMS_PTD_IO_SX_20170302_201402</v>
      </c>
      <c r="G17" t="str">
        <f t="shared" ref="G17:G53" si="5">"BULK INSERT "&amp;B17&amp;" FROM 'C:\Insurance\2ndMarchData\Extracted\"&amp;C17&amp;".txt' WITH(FIELDTERMINATOR = '|',ROWTERMINATOR = '0x0A')"</f>
        <v>BULK INSERT SX FROM 'C:\Insurance\2ndMarchData\Extracted\BMS_PTD_IO_SX_20170302_201402.txt' WITH(FIELDTERMINATOR = '|',ROWTERMINATOR = '0x0A')</v>
      </c>
    </row>
    <row r="18" spans="1:7" x14ac:dyDescent="0.25">
      <c r="A18" t="s">
        <v>313</v>
      </c>
      <c r="B18" t="s">
        <v>286</v>
      </c>
      <c r="C18" t="str">
        <f t="shared" si="4"/>
        <v>BMS_PTD_IO_SX_20170302_201403</v>
      </c>
      <c r="G18" t="str">
        <f t="shared" si="5"/>
        <v>BULK INSERT SX FROM 'C:\Insurance\2ndMarchData\Extracted\BMS_PTD_IO_SX_20170302_201403.txt' WITH(FIELDTERMINATOR = '|',ROWTERMINATOR = '0x0A')</v>
      </c>
    </row>
    <row r="19" spans="1:7" x14ac:dyDescent="0.25">
      <c r="A19" t="s">
        <v>314</v>
      </c>
      <c r="B19" t="s">
        <v>286</v>
      </c>
      <c r="C19" t="str">
        <f t="shared" si="4"/>
        <v>BMS_PTD_IO_SX_20170302_201404</v>
      </c>
      <c r="G19" t="str">
        <f t="shared" si="5"/>
        <v>BULK INSERT SX FROM 'C:\Insurance\2ndMarchData\Extracted\BMS_PTD_IO_SX_20170302_201404.txt' WITH(FIELDTERMINATOR = '|',ROWTERMINATOR = '0x0A')</v>
      </c>
    </row>
    <row r="20" spans="1:7" x14ac:dyDescent="0.25">
      <c r="A20" t="s">
        <v>315</v>
      </c>
      <c r="B20" t="s">
        <v>286</v>
      </c>
      <c r="C20" t="str">
        <f t="shared" si="4"/>
        <v>BMS_PTD_IO_SX_20170302_201405</v>
      </c>
      <c r="G20" t="str">
        <f t="shared" si="5"/>
        <v>BULK INSERT SX FROM 'C:\Insurance\2ndMarchData\Extracted\BMS_PTD_IO_SX_20170302_201405.txt' WITH(FIELDTERMINATOR = '|',ROWTERMINATOR = '0x0A')</v>
      </c>
    </row>
    <row r="21" spans="1:7" x14ac:dyDescent="0.25">
      <c r="A21" t="s">
        <v>316</v>
      </c>
      <c r="B21" t="s">
        <v>286</v>
      </c>
      <c r="C21" t="str">
        <f t="shared" si="4"/>
        <v>BMS_PTD_IO_SX_20170302_201406</v>
      </c>
      <c r="G21" t="str">
        <f t="shared" si="5"/>
        <v>BULK INSERT SX FROM 'C:\Insurance\2ndMarchData\Extracted\BMS_PTD_IO_SX_20170302_201406.txt' WITH(FIELDTERMINATOR = '|',ROWTERMINATOR = '0x0A')</v>
      </c>
    </row>
    <row r="22" spans="1:7" x14ac:dyDescent="0.25">
      <c r="A22" t="s">
        <v>317</v>
      </c>
      <c r="B22" t="s">
        <v>286</v>
      </c>
      <c r="C22" t="str">
        <f t="shared" si="4"/>
        <v>BMS_PTD_IO_SX_20170302_201407</v>
      </c>
      <c r="G22" t="str">
        <f t="shared" si="5"/>
        <v>BULK INSERT SX FROM 'C:\Insurance\2ndMarchData\Extracted\BMS_PTD_IO_SX_20170302_201407.txt' WITH(FIELDTERMINATOR = '|',ROWTERMINATOR = '0x0A')</v>
      </c>
    </row>
    <row r="23" spans="1:7" x14ac:dyDescent="0.25">
      <c r="A23" t="s">
        <v>318</v>
      </c>
      <c r="B23" t="s">
        <v>286</v>
      </c>
      <c r="C23" t="str">
        <f t="shared" si="4"/>
        <v>BMS_PTD_IO_SX_20170302_201408</v>
      </c>
      <c r="G23" t="str">
        <f t="shared" si="5"/>
        <v>BULK INSERT SX FROM 'C:\Insurance\2ndMarchData\Extracted\BMS_PTD_IO_SX_20170302_201408.txt' WITH(FIELDTERMINATOR = '|',ROWTERMINATOR = '0x0A')</v>
      </c>
    </row>
    <row r="24" spans="1:7" x14ac:dyDescent="0.25">
      <c r="A24" t="s">
        <v>319</v>
      </c>
      <c r="B24" t="s">
        <v>286</v>
      </c>
      <c r="C24" t="str">
        <f t="shared" si="4"/>
        <v>BMS_PTD_IO_SX_20170302_201409</v>
      </c>
      <c r="G24" t="str">
        <f t="shared" si="5"/>
        <v>BULK INSERT SX FROM 'C:\Insurance\2ndMarchData\Extracted\BMS_PTD_IO_SX_20170302_201409.txt' WITH(FIELDTERMINATOR = '|',ROWTERMINATOR = '0x0A')</v>
      </c>
    </row>
    <row r="25" spans="1:7" x14ac:dyDescent="0.25">
      <c r="A25" t="s">
        <v>320</v>
      </c>
      <c r="B25" t="s">
        <v>286</v>
      </c>
      <c r="C25" t="str">
        <f t="shared" si="4"/>
        <v>BMS_PTD_IO_SX_20170302_201410</v>
      </c>
      <c r="G25" t="str">
        <f t="shared" si="5"/>
        <v>BULK INSERT SX FROM 'C:\Insurance\2ndMarchData\Extracted\BMS_PTD_IO_SX_20170302_201410.txt' WITH(FIELDTERMINATOR = '|',ROWTERMINATOR = '0x0A')</v>
      </c>
    </row>
    <row r="26" spans="1:7" x14ac:dyDescent="0.25">
      <c r="A26" t="s">
        <v>321</v>
      </c>
      <c r="B26" t="s">
        <v>286</v>
      </c>
      <c r="C26" t="str">
        <f t="shared" si="4"/>
        <v>BMS_PTD_IO_SX_20170302_201411</v>
      </c>
      <c r="G26" t="str">
        <f t="shared" si="5"/>
        <v>BULK INSERT SX FROM 'C:\Insurance\2ndMarchData\Extracted\BMS_PTD_IO_SX_20170302_201411.txt' WITH(FIELDTERMINATOR = '|',ROWTERMINATOR = '0x0A')</v>
      </c>
    </row>
    <row r="27" spans="1:7" x14ac:dyDescent="0.25">
      <c r="A27" t="s">
        <v>322</v>
      </c>
      <c r="B27" t="s">
        <v>286</v>
      </c>
      <c r="C27" t="str">
        <f t="shared" si="4"/>
        <v>BMS_PTD_IO_SX_20170302_201412</v>
      </c>
      <c r="G27" t="str">
        <f t="shared" si="5"/>
        <v>BULK INSERT SX FROM 'C:\Insurance\2ndMarchData\Extracted\BMS_PTD_IO_SX_20170302_201412.txt' WITH(FIELDTERMINATOR = '|',ROWTERMINATOR = '0x0A')</v>
      </c>
    </row>
    <row r="28" spans="1:7" x14ac:dyDescent="0.25">
      <c r="A28" t="s">
        <v>323</v>
      </c>
      <c r="B28" t="s">
        <v>286</v>
      </c>
      <c r="C28" t="str">
        <f t="shared" si="4"/>
        <v>BMS_PTD_IO_SX_20170302_201501</v>
      </c>
      <c r="G28" t="str">
        <f t="shared" si="5"/>
        <v>BULK INSERT SX FROM 'C:\Insurance\2ndMarchData\Extracted\BMS_PTD_IO_SX_20170302_201501.txt' WITH(FIELDTERMINATOR = '|',ROWTERMINATOR = '0x0A')</v>
      </c>
    </row>
    <row r="29" spans="1:7" x14ac:dyDescent="0.25">
      <c r="A29" t="s">
        <v>324</v>
      </c>
      <c r="B29" t="s">
        <v>286</v>
      </c>
      <c r="C29" t="str">
        <f t="shared" si="4"/>
        <v>BMS_PTD_IO_SX_20170302_201502</v>
      </c>
      <c r="G29" t="str">
        <f t="shared" si="5"/>
        <v>BULK INSERT SX FROM 'C:\Insurance\2ndMarchData\Extracted\BMS_PTD_IO_SX_20170302_201502.txt' WITH(FIELDTERMINATOR = '|',ROWTERMINATOR = '0x0A')</v>
      </c>
    </row>
    <row r="30" spans="1:7" x14ac:dyDescent="0.25">
      <c r="A30" t="s">
        <v>325</v>
      </c>
      <c r="B30" t="s">
        <v>286</v>
      </c>
      <c r="C30" t="str">
        <f t="shared" si="4"/>
        <v>BMS_PTD_IO_SX_20170302_201503</v>
      </c>
      <c r="G30" t="str">
        <f t="shared" si="5"/>
        <v>BULK INSERT SX FROM 'C:\Insurance\2ndMarchData\Extracted\BMS_PTD_IO_SX_20170302_201503.txt' WITH(FIELDTERMINATOR = '|',ROWTERMINATOR = '0x0A')</v>
      </c>
    </row>
    <row r="31" spans="1:7" x14ac:dyDescent="0.25">
      <c r="A31" t="s">
        <v>326</v>
      </c>
      <c r="B31" t="s">
        <v>286</v>
      </c>
      <c r="C31" t="str">
        <f t="shared" si="4"/>
        <v>BMS_PTD_IO_SX_20170302_201504</v>
      </c>
      <c r="G31" t="str">
        <f t="shared" si="5"/>
        <v>BULK INSERT SX FROM 'C:\Insurance\2ndMarchData\Extracted\BMS_PTD_IO_SX_20170302_201504.txt' WITH(FIELDTERMINATOR = '|',ROWTERMINATOR = '0x0A')</v>
      </c>
    </row>
    <row r="32" spans="1:7" x14ac:dyDescent="0.25">
      <c r="A32" t="s">
        <v>327</v>
      </c>
      <c r="B32" t="s">
        <v>286</v>
      </c>
      <c r="C32" t="str">
        <f t="shared" si="4"/>
        <v>BMS_PTD_IO_SX_20170302_201505</v>
      </c>
      <c r="G32" t="str">
        <f t="shared" si="5"/>
        <v>BULK INSERT SX FROM 'C:\Insurance\2ndMarchData\Extracted\BMS_PTD_IO_SX_20170302_201505.txt' WITH(FIELDTERMINATOR = '|',ROWTERMINATOR = '0x0A')</v>
      </c>
    </row>
    <row r="33" spans="1:7" x14ac:dyDescent="0.25">
      <c r="A33" t="s">
        <v>328</v>
      </c>
      <c r="B33" t="s">
        <v>286</v>
      </c>
      <c r="C33" t="str">
        <f t="shared" si="4"/>
        <v>BMS_PTD_IO_SX_20170302_201506</v>
      </c>
      <c r="G33" t="str">
        <f t="shared" si="5"/>
        <v>BULK INSERT SX FROM 'C:\Insurance\2ndMarchData\Extracted\BMS_PTD_IO_SX_20170302_201506.txt' WITH(FIELDTERMINATOR = '|',ROWTERMINATOR = '0x0A')</v>
      </c>
    </row>
    <row r="34" spans="1:7" x14ac:dyDescent="0.25">
      <c r="A34" t="s">
        <v>329</v>
      </c>
      <c r="B34" t="s">
        <v>286</v>
      </c>
      <c r="C34" t="str">
        <f t="shared" si="4"/>
        <v>BMS_PTD_IO_SX_20170302_201507</v>
      </c>
      <c r="G34" t="str">
        <f t="shared" si="5"/>
        <v>BULK INSERT SX FROM 'C:\Insurance\2ndMarchData\Extracted\BMS_PTD_IO_SX_20170302_201507.txt' WITH(FIELDTERMINATOR = '|',ROWTERMINATOR = '0x0A')</v>
      </c>
    </row>
    <row r="35" spans="1:7" x14ac:dyDescent="0.25">
      <c r="A35" t="s">
        <v>330</v>
      </c>
      <c r="B35" t="s">
        <v>286</v>
      </c>
      <c r="C35" t="str">
        <f t="shared" si="4"/>
        <v>BMS_PTD_IO_SX_20170302_201508</v>
      </c>
      <c r="G35" t="str">
        <f t="shared" si="5"/>
        <v>BULK INSERT SX FROM 'C:\Insurance\2ndMarchData\Extracted\BMS_PTD_IO_SX_20170302_201508.txt' WITH(FIELDTERMINATOR = '|',ROWTERMINATOR = '0x0A')</v>
      </c>
    </row>
    <row r="36" spans="1:7" x14ac:dyDescent="0.25">
      <c r="A36" t="s">
        <v>331</v>
      </c>
      <c r="B36" t="s">
        <v>286</v>
      </c>
      <c r="C36" t="str">
        <f t="shared" si="4"/>
        <v>BMS_PTD_IO_SX_20170302_201509</v>
      </c>
      <c r="G36" t="str">
        <f t="shared" si="5"/>
        <v>BULK INSERT SX FROM 'C:\Insurance\2ndMarchData\Extracted\BMS_PTD_IO_SX_20170302_201509.txt' WITH(FIELDTERMINATOR = '|',ROWTERMINATOR = '0x0A')</v>
      </c>
    </row>
    <row r="37" spans="1:7" x14ac:dyDescent="0.25">
      <c r="A37" t="s">
        <v>332</v>
      </c>
      <c r="B37" t="s">
        <v>286</v>
      </c>
      <c r="C37" t="str">
        <f t="shared" si="4"/>
        <v>BMS_PTD_IO_SX_20170302_201510</v>
      </c>
      <c r="G37" t="str">
        <f t="shared" si="5"/>
        <v>BULK INSERT SX FROM 'C:\Insurance\2ndMarchData\Extracted\BMS_PTD_IO_SX_20170302_201510.txt' WITH(FIELDTERMINATOR = '|',ROWTERMINATOR = '0x0A')</v>
      </c>
    </row>
    <row r="38" spans="1:7" x14ac:dyDescent="0.25">
      <c r="A38" t="s">
        <v>333</v>
      </c>
      <c r="B38" t="s">
        <v>286</v>
      </c>
      <c r="C38" t="str">
        <f t="shared" si="4"/>
        <v>BMS_PTD_IO_SX_20170302_201511</v>
      </c>
      <c r="G38" t="str">
        <f t="shared" si="5"/>
        <v>BULK INSERT SX FROM 'C:\Insurance\2ndMarchData\Extracted\BMS_PTD_IO_SX_20170302_201511.txt' WITH(FIELDTERMINATOR = '|',ROWTERMINATOR = '0x0A')</v>
      </c>
    </row>
    <row r="39" spans="1:7" x14ac:dyDescent="0.25">
      <c r="A39" t="s">
        <v>334</v>
      </c>
      <c r="B39" t="s">
        <v>286</v>
      </c>
      <c r="C39" t="str">
        <f t="shared" si="4"/>
        <v>BMS_PTD_IO_SX_20170302_201512</v>
      </c>
      <c r="G39" t="str">
        <f t="shared" si="5"/>
        <v>BULK INSERT SX FROM 'C:\Insurance\2ndMarchData\Extracted\BMS_PTD_IO_SX_20170302_201512.txt' WITH(FIELDTERMINATOR = '|',ROWTERMINATOR = '0x0A')</v>
      </c>
    </row>
    <row r="40" spans="1:7" x14ac:dyDescent="0.25">
      <c r="A40" t="s">
        <v>335</v>
      </c>
      <c r="B40" t="s">
        <v>286</v>
      </c>
      <c r="C40" t="str">
        <f t="shared" si="4"/>
        <v>BMS_PTD_IO_SX_20170302_201601</v>
      </c>
      <c r="G40" t="str">
        <f t="shared" si="5"/>
        <v>BULK INSERT SX FROM 'C:\Insurance\2ndMarchData\Extracted\BMS_PTD_IO_SX_20170302_201601.txt' WITH(FIELDTERMINATOR = '|',ROWTERMINATOR = '0x0A')</v>
      </c>
    </row>
    <row r="41" spans="1:7" x14ac:dyDescent="0.25">
      <c r="A41" t="s">
        <v>336</v>
      </c>
      <c r="B41" t="s">
        <v>286</v>
      </c>
      <c r="C41" t="str">
        <f t="shared" si="4"/>
        <v>BMS_PTD_IO_SX_20170302_201602</v>
      </c>
      <c r="G41" t="str">
        <f t="shared" si="5"/>
        <v>BULK INSERT SX FROM 'C:\Insurance\2ndMarchData\Extracted\BMS_PTD_IO_SX_20170302_201602.txt' WITH(FIELDTERMINATOR = '|',ROWTERMINATOR = '0x0A')</v>
      </c>
    </row>
    <row r="42" spans="1:7" x14ac:dyDescent="0.25">
      <c r="A42" t="s">
        <v>337</v>
      </c>
      <c r="B42" t="s">
        <v>286</v>
      </c>
      <c r="C42" t="str">
        <f t="shared" si="4"/>
        <v>BMS_PTD_IO_SX_20170302_201603</v>
      </c>
      <c r="G42" t="str">
        <f t="shared" si="5"/>
        <v>BULK INSERT SX FROM 'C:\Insurance\2ndMarchData\Extracted\BMS_PTD_IO_SX_20170302_201603.txt' WITH(FIELDTERMINATOR = '|',ROWTERMINATOR = '0x0A')</v>
      </c>
    </row>
    <row r="43" spans="1:7" x14ac:dyDescent="0.25">
      <c r="A43" t="s">
        <v>338</v>
      </c>
      <c r="B43" t="s">
        <v>286</v>
      </c>
      <c r="C43" t="str">
        <f t="shared" si="4"/>
        <v>BMS_PTD_IO_SX_20170302_201604</v>
      </c>
      <c r="G43" t="str">
        <f t="shared" si="5"/>
        <v>BULK INSERT SX FROM 'C:\Insurance\2ndMarchData\Extracted\BMS_PTD_IO_SX_20170302_201604.txt' WITH(FIELDTERMINATOR = '|',ROWTERMINATOR = '0x0A')</v>
      </c>
    </row>
    <row r="44" spans="1:7" x14ac:dyDescent="0.25">
      <c r="A44" t="s">
        <v>339</v>
      </c>
      <c r="B44" t="s">
        <v>286</v>
      </c>
      <c r="C44" t="str">
        <f t="shared" si="4"/>
        <v>BMS_PTD_IO_SX_20170302_201605</v>
      </c>
      <c r="G44" t="str">
        <f t="shared" si="5"/>
        <v>BULK INSERT SX FROM 'C:\Insurance\2ndMarchData\Extracted\BMS_PTD_IO_SX_20170302_201605.txt' WITH(FIELDTERMINATOR = '|',ROWTERMINATOR = '0x0A')</v>
      </c>
    </row>
    <row r="45" spans="1:7" x14ac:dyDescent="0.25">
      <c r="A45" t="s">
        <v>340</v>
      </c>
      <c r="B45" t="s">
        <v>286</v>
      </c>
      <c r="C45" t="str">
        <f t="shared" si="4"/>
        <v>BMS_PTD_IO_SX_20170302_201606</v>
      </c>
      <c r="G45" t="str">
        <f t="shared" si="5"/>
        <v>BULK INSERT SX FROM 'C:\Insurance\2ndMarchData\Extracted\BMS_PTD_IO_SX_20170302_201606.txt' WITH(FIELDTERMINATOR = '|',ROWTERMINATOR = '0x0A')</v>
      </c>
    </row>
    <row r="46" spans="1:7" x14ac:dyDescent="0.25">
      <c r="A46" t="s">
        <v>341</v>
      </c>
      <c r="B46" t="s">
        <v>286</v>
      </c>
      <c r="C46" t="str">
        <f t="shared" si="4"/>
        <v>BMS_PTD_IO_SX_20170302_201607</v>
      </c>
      <c r="G46" t="str">
        <f t="shared" si="5"/>
        <v>BULK INSERT SX FROM 'C:\Insurance\2ndMarchData\Extracted\BMS_PTD_IO_SX_20170302_201607.txt' WITH(FIELDTERMINATOR = '|',ROWTERMINATOR = '0x0A')</v>
      </c>
    </row>
    <row r="47" spans="1:7" x14ac:dyDescent="0.25">
      <c r="A47" t="s">
        <v>342</v>
      </c>
      <c r="B47" t="s">
        <v>286</v>
      </c>
      <c r="C47" t="str">
        <f t="shared" si="4"/>
        <v>BMS_PTD_IO_SX_20170302_201608</v>
      </c>
      <c r="G47" t="str">
        <f t="shared" si="5"/>
        <v>BULK INSERT SX FROM 'C:\Insurance\2ndMarchData\Extracted\BMS_PTD_IO_SX_20170302_201608.txt' WITH(FIELDTERMINATOR = '|',ROWTERMINATOR = '0x0A')</v>
      </c>
    </row>
    <row r="48" spans="1:7" x14ac:dyDescent="0.25">
      <c r="A48" t="s">
        <v>343</v>
      </c>
      <c r="B48" t="s">
        <v>286</v>
      </c>
      <c r="C48" t="str">
        <f t="shared" si="4"/>
        <v>BMS_PTD_IO_SX_20170302_201609</v>
      </c>
      <c r="G48" t="str">
        <f t="shared" si="5"/>
        <v>BULK INSERT SX FROM 'C:\Insurance\2ndMarchData\Extracted\BMS_PTD_IO_SX_20170302_201609.txt' WITH(FIELDTERMINATOR = '|',ROWTERMINATOR = '0x0A')</v>
      </c>
    </row>
    <row r="49" spans="1:7" x14ac:dyDescent="0.25">
      <c r="A49" t="s">
        <v>344</v>
      </c>
      <c r="B49" t="s">
        <v>286</v>
      </c>
      <c r="C49" t="str">
        <f t="shared" si="4"/>
        <v>BMS_PTD_IO_SX_20170302_201610</v>
      </c>
      <c r="G49" t="str">
        <f t="shared" si="5"/>
        <v>BULK INSERT SX FROM 'C:\Insurance\2ndMarchData\Extracted\BMS_PTD_IO_SX_20170302_201610.txt' WITH(FIELDTERMINATOR = '|',ROWTERMINATOR = '0x0A')</v>
      </c>
    </row>
    <row r="50" spans="1:7" x14ac:dyDescent="0.25">
      <c r="A50" t="s">
        <v>345</v>
      </c>
      <c r="B50" t="s">
        <v>286</v>
      </c>
      <c r="C50" t="str">
        <f t="shared" si="4"/>
        <v>BMS_PTD_IO_SX_20170302_201611</v>
      </c>
      <c r="G50" t="str">
        <f t="shared" si="5"/>
        <v>BULK INSERT SX FROM 'C:\Insurance\2ndMarchData\Extracted\BMS_PTD_IO_SX_20170302_201611.txt' WITH(FIELDTERMINATOR = '|',ROWTERMINATOR = '0x0A')</v>
      </c>
    </row>
    <row r="51" spans="1:7" x14ac:dyDescent="0.25">
      <c r="A51" t="s">
        <v>346</v>
      </c>
      <c r="B51" t="s">
        <v>286</v>
      </c>
      <c r="C51" t="str">
        <f t="shared" si="4"/>
        <v>BMS_PTD_IO_SX_20170302_201612</v>
      </c>
      <c r="G51" t="str">
        <f t="shared" si="5"/>
        <v>BULK INSERT SX FROM 'C:\Insurance\2ndMarchData\Extracted\BMS_PTD_IO_SX_20170302_201612.txt' WITH(FIELDTERMINATOR = '|',ROWTERMINATOR = '0x0A')</v>
      </c>
    </row>
    <row r="52" spans="1:7" x14ac:dyDescent="0.25">
      <c r="A52" t="s">
        <v>347</v>
      </c>
      <c r="B52" t="s">
        <v>286</v>
      </c>
      <c r="C52" t="str">
        <f t="shared" si="4"/>
        <v>BMS_PTD_IO_SX_20170302_201701</v>
      </c>
      <c r="G52" t="str">
        <f t="shared" si="5"/>
        <v>BULK INSERT SX FROM 'C:\Insurance\2ndMarchData\Extracted\BMS_PTD_IO_SX_20170302_201701.txt' WITH(FIELDTERMINATOR = '|',ROWTERMINATOR = '0x0A')</v>
      </c>
    </row>
    <row r="53" spans="1:7" x14ac:dyDescent="0.25">
      <c r="A53">
        <v>201702</v>
      </c>
      <c r="B53" t="s">
        <v>286</v>
      </c>
      <c r="C53" t="str">
        <f t="shared" si="4"/>
        <v>BMS_PTD_IO_SX_20170302_201702</v>
      </c>
      <c r="G53" t="str">
        <f t="shared" si="5"/>
        <v>BULK INSERT SX FROM 'C:\Insurance\2ndMarchData\Extracted\BMS_PTD_IO_SX_20170302_201702.txt' WITH(FIELDTERMINATOR = '|',ROWTERMINATOR = '0x0A')</v>
      </c>
    </row>
    <row r="54" spans="1:7" x14ac:dyDescent="0.25">
      <c r="A54">
        <v>201703</v>
      </c>
      <c r="B54" t="s">
        <v>286</v>
      </c>
      <c r="C54" t="str">
        <f t="shared" ref="C54" si="6">"BMS_PTD_IO_"&amp;B54&amp;"_"&amp;$A$1&amp;"_"&amp;A54</f>
        <v>BMS_PTD_IO_SX_20170302_201703</v>
      </c>
      <c r="G54" t="str">
        <f t="shared" ref="G54" si="7">"BULK INSERT "&amp;B54&amp;" FROM 'C:\Insurance\2ndMarchData\Extracted\"&amp;C54&amp;".txt' WITH(FIELDTERMINATOR = '|',ROWTERMINATOR = '0x0A')"</f>
        <v>BULK INSERT SX FROM 'C:\Insurance\2ndMarchData\Extracted\BMS_PTD_IO_SX_20170302_201703.txt' WITH(FIELDTERMINATOR = '|',ROWTERMINATOR = '0x0A')</v>
      </c>
    </row>
    <row r="56" spans="1:7" x14ac:dyDescent="0.25">
      <c r="A56" t="s">
        <v>311</v>
      </c>
      <c r="B56" t="s">
        <v>287</v>
      </c>
      <c r="C56" t="str">
        <f>"BMS_PTD_IO_"&amp;B56&amp;"_"&amp;$A$1&amp;"_"&amp;A56</f>
        <v>BMS_PTD_IO_RX_20170302_201401</v>
      </c>
      <c r="G56" t="str">
        <f>"BULK INSERT "&amp;B56&amp;" FROM 'C:\Insurance\Source\SHS_Files\"&amp;C56&amp;".txt' WITH(FIELDTERMINATOR = '|',ROWTERMINATOR = '0x0A')"</f>
        <v>BULK INSERT RX FROM 'C:\Insurance\Source\SHS_Files\BMS_PTD_IO_RX_20170302_201401.txt' WITH(FIELDTERMINATOR = '|',ROWTERMINATOR = '0x0A')</v>
      </c>
    </row>
    <row r="57" spans="1:7" x14ac:dyDescent="0.25">
      <c r="A57" t="s">
        <v>312</v>
      </c>
      <c r="B57" t="s">
        <v>287</v>
      </c>
      <c r="C57" t="str">
        <f t="shared" ref="C57:C93" si="8">"BMS_PTD_IO_"&amp;B57&amp;"_"&amp;$A$1&amp;"_"&amp;A57</f>
        <v>BMS_PTD_IO_RX_20170302_201402</v>
      </c>
      <c r="G57" t="str">
        <f t="shared" ref="G57:G92" si="9">"BULK INSERT "&amp;B57&amp;" FROM 'C:\Insurance\Source\SHS_Files\"&amp;C57&amp;".txt' WITH(FIELDTERMINATOR = '|',ROWTERMINATOR = '0x0A')"</f>
        <v>BULK INSERT RX FROM 'C:\Insurance\Source\SHS_Files\BMS_PTD_IO_RX_20170302_201402.txt' WITH(FIELDTERMINATOR = '|',ROWTERMINATOR = '0x0A')</v>
      </c>
    </row>
    <row r="58" spans="1:7" x14ac:dyDescent="0.25">
      <c r="A58" t="s">
        <v>313</v>
      </c>
      <c r="B58" t="s">
        <v>287</v>
      </c>
      <c r="C58" t="str">
        <f t="shared" si="8"/>
        <v>BMS_PTD_IO_RX_20170302_201403</v>
      </c>
      <c r="G58" t="str">
        <f t="shared" si="9"/>
        <v>BULK INSERT RX FROM 'C:\Insurance\Source\SHS_Files\BMS_PTD_IO_RX_20170302_201403.txt' WITH(FIELDTERMINATOR = '|',ROWTERMINATOR = '0x0A')</v>
      </c>
    </row>
    <row r="59" spans="1:7" x14ac:dyDescent="0.25">
      <c r="A59" t="s">
        <v>314</v>
      </c>
      <c r="B59" t="s">
        <v>287</v>
      </c>
      <c r="C59" t="str">
        <f t="shared" si="8"/>
        <v>BMS_PTD_IO_RX_20170302_201404</v>
      </c>
      <c r="G59" t="str">
        <f t="shared" si="9"/>
        <v>BULK INSERT RX FROM 'C:\Insurance\Source\SHS_Files\BMS_PTD_IO_RX_20170302_201404.txt' WITH(FIELDTERMINATOR = '|',ROWTERMINATOR = '0x0A')</v>
      </c>
    </row>
    <row r="60" spans="1:7" x14ac:dyDescent="0.25">
      <c r="A60" t="s">
        <v>315</v>
      </c>
      <c r="B60" t="s">
        <v>287</v>
      </c>
      <c r="C60" t="str">
        <f t="shared" si="8"/>
        <v>BMS_PTD_IO_RX_20170302_201405</v>
      </c>
      <c r="G60" t="str">
        <f t="shared" si="9"/>
        <v>BULK INSERT RX FROM 'C:\Insurance\Source\SHS_Files\BMS_PTD_IO_RX_20170302_201405.txt' WITH(FIELDTERMINATOR = '|',ROWTERMINATOR = '0x0A')</v>
      </c>
    </row>
    <row r="61" spans="1:7" x14ac:dyDescent="0.25">
      <c r="A61" t="s">
        <v>316</v>
      </c>
      <c r="B61" t="s">
        <v>287</v>
      </c>
      <c r="C61" t="str">
        <f t="shared" si="8"/>
        <v>BMS_PTD_IO_RX_20170302_201406</v>
      </c>
      <c r="G61" t="str">
        <f t="shared" si="9"/>
        <v>BULK INSERT RX FROM 'C:\Insurance\Source\SHS_Files\BMS_PTD_IO_RX_20170302_201406.txt' WITH(FIELDTERMINATOR = '|',ROWTERMINATOR = '0x0A')</v>
      </c>
    </row>
    <row r="62" spans="1:7" x14ac:dyDescent="0.25">
      <c r="A62" t="s">
        <v>317</v>
      </c>
      <c r="B62" t="s">
        <v>287</v>
      </c>
      <c r="C62" t="str">
        <f t="shared" si="8"/>
        <v>BMS_PTD_IO_RX_20170302_201407</v>
      </c>
      <c r="G62" t="str">
        <f t="shared" si="9"/>
        <v>BULK INSERT RX FROM 'C:\Insurance\Source\SHS_Files\BMS_PTD_IO_RX_20170302_201407.txt' WITH(FIELDTERMINATOR = '|',ROWTERMINATOR = '0x0A')</v>
      </c>
    </row>
    <row r="63" spans="1:7" x14ac:dyDescent="0.25">
      <c r="A63" t="s">
        <v>318</v>
      </c>
      <c r="B63" t="s">
        <v>287</v>
      </c>
      <c r="C63" t="str">
        <f t="shared" si="8"/>
        <v>BMS_PTD_IO_RX_20170302_201408</v>
      </c>
      <c r="G63" t="str">
        <f t="shared" si="9"/>
        <v>BULK INSERT RX FROM 'C:\Insurance\Source\SHS_Files\BMS_PTD_IO_RX_20170302_201408.txt' WITH(FIELDTERMINATOR = '|',ROWTERMINATOR = '0x0A')</v>
      </c>
    </row>
    <row r="64" spans="1:7" x14ac:dyDescent="0.25">
      <c r="A64" t="s">
        <v>319</v>
      </c>
      <c r="B64" t="s">
        <v>287</v>
      </c>
      <c r="C64" t="str">
        <f t="shared" si="8"/>
        <v>BMS_PTD_IO_RX_20170302_201409</v>
      </c>
      <c r="G64" t="str">
        <f t="shared" si="9"/>
        <v>BULK INSERT RX FROM 'C:\Insurance\Source\SHS_Files\BMS_PTD_IO_RX_20170302_201409.txt' WITH(FIELDTERMINATOR = '|',ROWTERMINATOR = '0x0A')</v>
      </c>
    </row>
    <row r="65" spans="1:7" x14ac:dyDescent="0.25">
      <c r="A65" t="s">
        <v>320</v>
      </c>
      <c r="B65" t="s">
        <v>287</v>
      </c>
      <c r="C65" t="str">
        <f t="shared" si="8"/>
        <v>BMS_PTD_IO_RX_20170302_201410</v>
      </c>
      <c r="G65" t="str">
        <f t="shared" si="9"/>
        <v>BULK INSERT RX FROM 'C:\Insurance\Source\SHS_Files\BMS_PTD_IO_RX_20170302_201410.txt' WITH(FIELDTERMINATOR = '|',ROWTERMINATOR = '0x0A')</v>
      </c>
    </row>
    <row r="66" spans="1:7" x14ac:dyDescent="0.25">
      <c r="A66" t="s">
        <v>321</v>
      </c>
      <c r="B66" t="s">
        <v>287</v>
      </c>
      <c r="C66" t="str">
        <f t="shared" si="8"/>
        <v>BMS_PTD_IO_RX_20170302_201411</v>
      </c>
      <c r="G66" t="str">
        <f t="shared" si="9"/>
        <v>BULK INSERT RX FROM 'C:\Insurance\Source\SHS_Files\BMS_PTD_IO_RX_20170302_201411.txt' WITH(FIELDTERMINATOR = '|',ROWTERMINATOR = '0x0A')</v>
      </c>
    </row>
    <row r="67" spans="1:7" x14ac:dyDescent="0.25">
      <c r="A67" t="s">
        <v>322</v>
      </c>
      <c r="B67" t="s">
        <v>287</v>
      </c>
      <c r="C67" t="str">
        <f t="shared" si="8"/>
        <v>BMS_PTD_IO_RX_20170302_201412</v>
      </c>
      <c r="G67" t="str">
        <f t="shared" si="9"/>
        <v>BULK INSERT RX FROM 'C:\Insurance\Source\SHS_Files\BMS_PTD_IO_RX_20170302_201412.txt' WITH(FIELDTERMINATOR = '|',ROWTERMINATOR = '0x0A')</v>
      </c>
    </row>
    <row r="68" spans="1:7" x14ac:dyDescent="0.25">
      <c r="A68" t="s">
        <v>323</v>
      </c>
      <c r="B68" t="s">
        <v>287</v>
      </c>
      <c r="C68" t="str">
        <f t="shared" si="8"/>
        <v>BMS_PTD_IO_RX_20170302_201501</v>
      </c>
      <c r="G68" t="str">
        <f t="shared" si="9"/>
        <v>BULK INSERT RX FROM 'C:\Insurance\Source\SHS_Files\BMS_PTD_IO_RX_20170302_201501.txt' WITH(FIELDTERMINATOR = '|',ROWTERMINATOR = '0x0A')</v>
      </c>
    </row>
    <row r="69" spans="1:7" x14ac:dyDescent="0.25">
      <c r="A69" t="s">
        <v>324</v>
      </c>
      <c r="B69" t="s">
        <v>287</v>
      </c>
      <c r="C69" t="str">
        <f t="shared" si="8"/>
        <v>BMS_PTD_IO_RX_20170302_201502</v>
      </c>
      <c r="G69" t="str">
        <f t="shared" si="9"/>
        <v>BULK INSERT RX FROM 'C:\Insurance\Source\SHS_Files\BMS_PTD_IO_RX_20170302_201502.txt' WITH(FIELDTERMINATOR = '|',ROWTERMINATOR = '0x0A')</v>
      </c>
    </row>
    <row r="70" spans="1:7" x14ac:dyDescent="0.25">
      <c r="A70" t="s">
        <v>325</v>
      </c>
      <c r="B70" t="s">
        <v>287</v>
      </c>
      <c r="C70" t="str">
        <f t="shared" si="8"/>
        <v>BMS_PTD_IO_RX_20170302_201503</v>
      </c>
      <c r="G70" t="str">
        <f t="shared" si="9"/>
        <v>BULK INSERT RX FROM 'C:\Insurance\Source\SHS_Files\BMS_PTD_IO_RX_20170302_201503.txt' WITH(FIELDTERMINATOR = '|',ROWTERMINATOR = '0x0A')</v>
      </c>
    </row>
    <row r="71" spans="1:7" x14ac:dyDescent="0.25">
      <c r="A71" t="s">
        <v>326</v>
      </c>
      <c r="B71" t="s">
        <v>287</v>
      </c>
      <c r="C71" t="str">
        <f t="shared" si="8"/>
        <v>BMS_PTD_IO_RX_20170302_201504</v>
      </c>
      <c r="G71" t="str">
        <f t="shared" si="9"/>
        <v>BULK INSERT RX FROM 'C:\Insurance\Source\SHS_Files\BMS_PTD_IO_RX_20170302_201504.txt' WITH(FIELDTERMINATOR = '|',ROWTERMINATOR = '0x0A')</v>
      </c>
    </row>
    <row r="72" spans="1:7" x14ac:dyDescent="0.25">
      <c r="A72" t="s">
        <v>327</v>
      </c>
      <c r="B72" t="s">
        <v>287</v>
      </c>
      <c r="C72" t="str">
        <f t="shared" si="8"/>
        <v>BMS_PTD_IO_RX_20170302_201505</v>
      </c>
      <c r="G72" t="str">
        <f t="shared" si="9"/>
        <v>BULK INSERT RX FROM 'C:\Insurance\Source\SHS_Files\BMS_PTD_IO_RX_20170302_201505.txt' WITH(FIELDTERMINATOR = '|',ROWTERMINATOR = '0x0A')</v>
      </c>
    </row>
    <row r="73" spans="1:7" x14ac:dyDescent="0.25">
      <c r="A73" t="s">
        <v>328</v>
      </c>
      <c r="B73" t="s">
        <v>287</v>
      </c>
      <c r="C73" t="str">
        <f t="shared" si="8"/>
        <v>BMS_PTD_IO_RX_20170302_201506</v>
      </c>
      <c r="G73" t="str">
        <f t="shared" si="9"/>
        <v>BULK INSERT RX FROM 'C:\Insurance\Source\SHS_Files\BMS_PTD_IO_RX_20170302_201506.txt' WITH(FIELDTERMINATOR = '|',ROWTERMINATOR = '0x0A')</v>
      </c>
    </row>
    <row r="74" spans="1:7" x14ac:dyDescent="0.25">
      <c r="A74" t="s">
        <v>329</v>
      </c>
      <c r="B74" t="s">
        <v>287</v>
      </c>
      <c r="C74" t="str">
        <f t="shared" si="8"/>
        <v>BMS_PTD_IO_RX_20170302_201507</v>
      </c>
      <c r="G74" t="str">
        <f t="shared" si="9"/>
        <v>BULK INSERT RX FROM 'C:\Insurance\Source\SHS_Files\BMS_PTD_IO_RX_20170302_201507.txt' WITH(FIELDTERMINATOR = '|',ROWTERMINATOR = '0x0A')</v>
      </c>
    </row>
    <row r="75" spans="1:7" x14ac:dyDescent="0.25">
      <c r="A75" t="s">
        <v>330</v>
      </c>
      <c r="B75" t="s">
        <v>287</v>
      </c>
      <c r="C75" t="str">
        <f t="shared" si="8"/>
        <v>BMS_PTD_IO_RX_20170302_201508</v>
      </c>
      <c r="G75" t="str">
        <f t="shared" si="9"/>
        <v>BULK INSERT RX FROM 'C:\Insurance\Source\SHS_Files\BMS_PTD_IO_RX_20170302_201508.txt' WITH(FIELDTERMINATOR = '|',ROWTERMINATOR = '0x0A')</v>
      </c>
    </row>
    <row r="76" spans="1:7" x14ac:dyDescent="0.25">
      <c r="A76" t="s">
        <v>331</v>
      </c>
      <c r="B76" t="s">
        <v>287</v>
      </c>
      <c r="C76" t="str">
        <f t="shared" si="8"/>
        <v>BMS_PTD_IO_RX_20170302_201509</v>
      </c>
      <c r="G76" t="str">
        <f t="shared" si="9"/>
        <v>BULK INSERT RX FROM 'C:\Insurance\Source\SHS_Files\BMS_PTD_IO_RX_20170302_201509.txt' WITH(FIELDTERMINATOR = '|',ROWTERMINATOR = '0x0A')</v>
      </c>
    </row>
    <row r="77" spans="1:7" x14ac:dyDescent="0.25">
      <c r="A77" t="s">
        <v>332</v>
      </c>
      <c r="B77" t="s">
        <v>287</v>
      </c>
      <c r="C77" t="str">
        <f t="shared" si="8"/>
        <v>BMS_PTD_IO_RX_20170302_201510</v>
      </c>
      <c r="G77" t="str">
        <f t="shared" si="9"/>
        <v>BULK INSERT RX FROM 'C:\Insurance\Source\SHS_Files\BMS_PTD_IO_RX_20170302_201510.txt' WITH(FIELDTERMINATOR = '|',ROWTERMINATOR = '0x0A')</v>
      </c>
    </row>
    <row r="78" spans="1:7" x14ac:dyDescent="0.25">
      <c r="A78" t="s">
        <v>333</v>
      </c>
      <c r="B78" t="s">
        <v>287</v>
      </c>
      <c r="C78" t="str">
        <f t="shared" si="8"/>
        <v>BMS_PTD_IO_RX_20170302_201511</v>
      </c>
      <c r="G78" t="str">
        <f t="shared" si="9"/>
        <v>BULK INSERT RX FROM 'C:\Insurance\Source\SHS_Files\BMS_PTD_IO_RX_20170302_201511.txt' WITH(FIELDTERMINATOR = '|',ROWTERMINATOR = '0x0A')</v>
      </c>
    </row>
    <row r="79" spans="1:7" x14ac:dyDescent="0.25">
      <c r="A79" t="s">
        <v>334</v>
      </c>
      <c r="B79" t="s">
        <v>287</v>
      </c>
      <c r="C79" t="str">
        <f t="shared" si="8"/>
        <v>BMS_PTD_IO_RX_20170302_201512</v>
      </c>
      <c r="G79" t="str">
        <f t="shared" si="9"/>
        <v>BULK INSERT RX FROM 'C:\Insurance\Source\SHS_Files\BMS_PTD_IO_RX_20170302_201512.txt' WITH(FIELDTERMINATOR = '|',ROWTERMINATOR = '0x0A')</v>
      </c>
    </row>
    <row r="80" spans="1:7" x14ac:dyDescent="0.25">
      <c r="A80" t="s">
        <v>335</v>
      </c>
      <c r="B80" t="s">
        <v>287</v>
      </c>
      <c r="C80" t="str">
        <f t="shared" si="8"/>
        <v>BMS_PTD_IO_RX_20170302_201601</v>
      </c>
      <c r="G80" t="str">
        <f t="shared" si="9"/>
        <v>BULK INSERT RX FROM 'C:\Insurance\Source\SHS_Files\BMS_PTD_IO_RX_20170302_201601.txt' WITH(FIELDTERMINATOR = '|',ROWTERMINATOR = '0x0A')</v>
      </c>
    </row>
    <row r="81" spans="1:7" x14ac:dyDescent="0.25">
      <c r="A81" t="s">
        <v>336</v>
      </c>
      <c r="B81" t="s">
        <v>287</v>
      </c>
      <c r="C81" t="str">
        <f t="shared" si="8"/>
        <v>BMS_PTD_IO_RX_20170302_201602</v>
      </c>
      <c r="G81" t="str">
        <f t="shared" si="9"/>
        <v>BULK INSERT RX FROM 'C:\Insurance\Source\SHS_Files\BMS_PTD_IO_RX_20170302_201602.txt' WITH(FIELDTERMINATOR = '|',ROWTERMINATOR = '0x0A')</v>
      </c>
    </row>
    <row r="82" spans="1:7" x14ac:dyDescent="0.25">
      <c r="A82" t="s">
        <v>337</v>
      </c>
      <c r="B82" t="s">
        <v>287</v>
      </c>
      <c r="C82" t="str">
        <f t="shared" si="8"/>
        <v>BMS_PTD_IO_RX_20170302_201603</v>
      </c>
      <c r="G82" t="str">
        <f t="shared" si="9"/>
        <v>BULK INSERT RX FROM 'C:\Insurance\Source\SHS_Files\BMS_PTD_IO_RX_20170302_201603.txt' WITH(FIELDTERMINATOR = '|',ROWTERMINATOR = '0x0A')</v>
      </c>
    </row>
    <row r="83" spans="1:7" x14ac:dyDescent="0.25">
      <c r="A83" t="s">
        <v>338</v>
      </c>
      <c r="B83" t="s">
        <v>287</v>
      </c>
      <c r="C83" t="str">
        <f t="shared" si="8"/>
        <v>BMS_PTD_IO_RX_20170302_201604</v>
      </c>
      <c r="G83" t="str">
        <f t="shared" si="9"/>
        <v>BULK INSERT RX FROM 'C:\Insurance\Source\SHS_Files\BMS_PTD_IO_RX_20170302_201604.txt' WITH(FIELDTERMINATOR = '|',ROWTERMINATOR = '0x0A')</v>
      </c>
    </row>
    <row r="84" spans="1:7" x14ac:dyDescent="0.25">
      <c r="A84" t="s">
        <v>339</v>
      </c>
      <c r="B84" t="s">
        <v>287</v>
      </c>
      <c r="C84" t="str">
        <f t="shared" si="8"/>
        <v>BMS_PTD_IO_RX_20170302_201605</v>
      </c>
      <c r="G84" t="str">
        <f t="shared" si="9"/>
        <v>BULK INSERT RX FROM 'C:\Insurance\Source\SHS_Files\BMS_PTD_IO_RX_20170302_201605.txt' WITH(FIELDTERMINATOR = '|',ROWTERMINATOR = '0x0A')</v>
      </c>
    </row>
    <row r="85" spans="1:7" x14ac:dyDescent="0.25">
      <c r="A85" t="s">
        <v>340</v>
      </c>
      <c r="B85" t="s">
        <v>287</v>
      </c>
      <c r="C85" t="str">
        <f t="shared" si="8"/>
        <v>BMS_PTD_IO_RX_20170302_201606</v>
      </c>
      <c r="G85" t="str">
        <f t="shared" si="9"/>
        <v>BULK INSERT RX FROM 'C:\Insurance\Source\SHS_Files\BMS_PTD_IO_RX_20170302_201606.txt' WITH(FIELDTERMINATOR = '|',ROWTERMINATOR = '0x0A')</v>
      </c>
    </row>
    <row r="86" spans="1:7" x14ac:dyDescent="0.25">
      <c r="A86" t="s">
        <v>341</v>
      </c>
      <c r="B86" t="s">
        <v>287</v>
      </c>
      <c r="C86" t="str">
        <f t="shared" si="8"/>
        <v>BMS_PTD_IO_RX_20170302_201607</v>
      </c>
      <c r="G86" t="str">
        <f t="shared" si="9"/>
        <v>BULK INSERT RX FROM 'C:\Insurance\Source\SHS_Files\BMS_PTD_IO_RX_20170302_201607.txt' WITH(FIELDTERMINATOR = '|',ROWTERMINATOR = '0x0A')</v>
      </c>
    </row>
    <row r="87" spans="1:7" x14ac:dyDescent="0.25">
      <c r="A87" t="s">
        <v>342</v>
      </c>
      <c r="B87" t="s">
        <v>287</v>
      </c>
      <c r="C87" t="str">
        <f t="shared" si="8"/>
        <v>BMS_PTD_IO_RX_20170302_201608</v>
      </c>
      <c r="G87" t="str">
        <f t="shared" si="9"/>
        <v>BULK INSERT RX FROM 'C:\Insurance\Source\SHS_Files\BMS_PTD_IO_RX_20170302_201608.txt' WITH(FIELDTERMINATOR = '|',ROWTERMINATOR = '0x0A')</v>
      </c>
    </row>
    <row r="88" spans="1:7" x14ac:dyDescent="0.25">
      <c r="A88" t="s">
        <v>343</v>
      </c>
      <c r="B88" t="s">
        <v>287</v>
      </c>
      <c r="C88" t="str">
        <f t="shared" si="8"/>
        <v>BMS_PTD_IO_RX_20170302_201609</v>
      </c>
      <c r="G88" t="str">
        <f t="shared" si="9"/>
        <v>BULK INSERT RX FROM 'C:\Insurance\Source\SHS_Files\BMS_PTD_IO_RX_20170302_201609.txt' WITH(FIELDTERMINATOR = '|',ROWTERMINATOR = '0x0A')</v>
      </c>
    </row>
    <row r="89" spans="1:7" x14ac:dyDescent="0.25">
      <c r="A89" t="s">
        <v>344</v>
      </c>
      <c r="B89" t="s">
        <v>287</v>
      </c>
      <c r="C89" t="str">
        <f t="shared" si="8"/>
        <v>BMS_PTD_IO_RX_20170302_201610</v>
      </c>
      <c r="G89" t="str">
        <f t="shared" si="9"/>
        <v>BULK INSERT RX FROM 'C:\Insurance\Source\SHS_Files\BMS_PTD_IO_RX_20170302_201610.txt' WITH(FIELDTERMINATOR = '|',ROWTERMINATOR = '0x0A')</v>
      </c>
    </row>
    <row r="90" spans="1:7" x14ac:dyDescent="0.25">
      <c r="A90" t="s">
        <v>345</v>
      </c>
      <c r="B90" t="s">
        <v>287</v>
      </c>
      <c r="C90" t="str">
        <f t="shared" si="8"/>
        <v>BMS_PTD_IO_RX_20170302_201611</v>
      </c>
      <c r="G90" t="str">
        <f t="shared" si="9"/>
        <v>BULK INSERT RX FROM 'C:\Insurance\Source\SHS_Files\BMS_PTD_IO_RX_20170302_201611.txt' WITH(FIELDTERMINATOR = '|',ROWTERMINATOR = '0x0A')</v>
      </c>
    </row>
    <row r="91" spans="1:7" x14ac:dyDescent="0.25">
      <c r="A91" t="s">
        <v>346</v>
      </c>
      <c r="B91" t="s">
        <v>287</v>
      </c>
      <c r="C91" t="str">
        <f t="shared" si="8"/>
        <v>BMS_PTD_IO_RX_20170302_201612</v>
      </c>
      <c r="G91" t="str">
        <f t="shared" si="9"/>
        <v>BULK INSERT RX FROM 'C:\Insurance\Source\SHS_Files\BMS_PTD_IO_RX_20170302_201612.txt' WITH(FIELDTERMINATOR = '|',ROWTERMINATOR = '0x0A')</v>
      </c>
    </row>
    <row r="92" spans="1:7" x14ac:dyDescent="0.25">
      <c r="A92" t="s">
        <v>347</v>
      </c>
      <c r="B92" t="s">
        <v>287</v>
      </c>
      <c r="C92" t="str">
        <f t="shared" si="8"/>
        <v>BMS_PTD_IO_RX_20170302_201701</v>
      </c>
      <c r="G92" t="str">
        <f t="shared" si="9"/>
        <v>BULK INSERT RX FROM 'C:\Insurance\Source\SHS_Files\BMS_PTD_IO_RX_20170302_201701.txt' WITH(FIELDTERMINATOR = '|',ROWTERMINATOR = '0x0A')</v>
      </c>
    </row>
    <row r="93" spans="1:7" x14ac:dyDescent="0.25">
      <c r="A93">
        <v>201702</v>
      </c>
      <c r="B93" t="s">
        <v>287</v>
      </c>
      <c r="C93" t="str">
        <f t="shared" si="8"/>
        <v>BMS_PTD_IO_RX_20170302_201702</v>
      </c>
      <c r="G93" t="str">
        <f>"BULK INSERT "&amp;B93&amp;" FROM 'C:\Insurance\Source\SHS_Files\"&amp;C93&amp;".txt' WITH(FIELDTERMINATOR = '|',ROWTERMINATOR = '0x0A')"</f>
        <v>BULK INSERT RX FROM 'C:\Insurance\Source\SHS_Files\BMS_PTD_IO_RX_20170302_201702.txt' WITH(FIELDTERMINATOR = '|',ROWTERMINATOR = '0x0A')</v>
      </c>
    </row>
    <row r="94" spans="1:7" x14ac:dyDescent="0.25">
      <c r="A94">
        <v>201703</v>
      </c>
      <c r="B94" t="s">
        <v>287</v>
      </c>
      <c r="C94" t="str">
        <f t="shared" ref="C94" si="10">"BMS_PTD_IO_"&amp;B94&amp;"_"&amp;$A$1&amp;"_"&amp;A94</f>
        <v>BMS_PTD_IO_RX_20170302_201703</v>
      </c>
      <c r="G94" t="str">
        <f>"BULK INSERT "&amp;B94&amp;" FROM 'C:\Insurance\Source\SHS_Files\"&amp;C94&amp;".txt' WITH(FIELDTERMINATOR = '|',ROWTERMINATOR = '0x0A')"</f>
        <v>BULK INSERT RX FROM 'C:\Insurance\Source\SHS_Files\BMS_PTD_IO_RX_20170302_201703.txt' WITH(FIELDTERMINATOR = '|',ROWTERMINATOR = '0x0A')</v>
      </c>
    </row>
    <row r="96" spans="1:7" x14ac:dyDescent="0.25">
      <c r="A96" t="s">
        <v>311</v>
      </c>
      <c r="B96" t="s">
        <v>288</v>
      </c>
      <c r="C96" t="str">
        <f>"BMS_PTD_IO_"&amp;B96&amp;"_"&amp;$A$1&amp;"_"&amp;A96</f>
        <v>BMS_PTD_IO_DX_20170302_201401</v>
      </c>
      <c r="G96" t="str">
        <f>"BULK INSERT "&amp;B96&amp;" FROM 'C:\Insurance\Source\SHS_Files\"&amp;C96&amp;".txt' WITH(FIELDTERMINATOR = '|',ROWTERMINATOR = '0x0A')"</f>
        <v>BULK INSERT DX FROM 'C:\Insurance\Source\SHS_Files\BMS_PTD_IO_DX_20170302_201401.txt' WITH(FIELDTERMINATOR = '|',ROWTERMINATOR = '0x0A')</v>
      </c>
    </row>
    <row r="97" spans="1:7" x14ac:dyDescent="0.25">
      <c r="A97" t="s">
        <v>312</v>
      </c>
      <c r="B97" t="s">
        <v>288</v>
      </c>
      <c r="C97" t="str">
        <f t="shared" ref="C97:C133" si="11">"BMS_PTD_IO_"&amp;B97&amp;"_"&amp;$A$1&amp;"_"&amp;A97</f>
        <v>BMS_PTD_IO_DX_20170302_201402</v>
      </c>
      <c r="G97" t="str">
        <f t="shared" ref="G97:G132" si="12">"BULK INSERT "&amp;B97&amp;" FROM 'C:\Insurance\Source\SHS_Files\"&amp;C97&amp;".txt' WITH(FIELDTERMINATOR = '|',ROWTERMINATOR = '0x0A')"</f>
        <v>BULK INSERT DX FROM 'C:\Insurance\Source\SHS_Files\BMS_PTD_IO_DX_20170302_201402.txt' WITH(FIELDTERMINATOR = '|',ROWTERMINATOR = '0x0A')</v>
      </c>
    </row>
    <row r="98" spans="1:7" x14ac:dyDescent="0.25">
      <c r="A98" t="s">
        <v>313</v>
      </c>
      <c r="B98" t="s">
        <v>288</v>
      </c>
      <c r="C98" t="str">
        <f t="shared" si="11"/>
        <v>BMS_PTD_IO_DX_20170302_201403</v>
      </c>
      <c r="G98" t="str">
        <f t="shared" si="12"/>
        <v>BULK INSERT DX FROM 'C:\Insurance\Source\SHS_Files\BMS_PTD_IO_DX_20170302_201403.txt' WITH(FIELDTERMINATOR = '|',ROWTERMINATOR = '0x0A')</v>
      </c>
    </row>
    <row r="99" spans="1:7" x14ac:dyDescent="0.25">
      <c r="A99" t="s">
        <v>314</v>
      </c>
      <c r="B99" t="s">
        <v>288</v>
      </c>
      <c r="C99" t="str">
        <f t="shared" si="11"/>
        <v>BMS_PTD_IO_DX_20170302_201404</v>
      </c>
      <c r="G99" t="str">
        <f t="shared" si="12"/>
        <v>BULK INSERT DX FROM 'C:\Insurance\Source\SHS_Files\BMS_PTD_IO_DX_20170302_201404.txt' WITH(FIELDTERMINATOR = '|',ROWTERMINATOR = '0x0A')</v>
      </c>
    </row>
    <row r="100" spans="1:7" x14ac:dyDescent="0.25">
      <c r="A100" t="s">
        <v>315</v>
      </c>
      <c r="B100" t="s">
        <v>288</v>
      </c>
      <c r="C100" t="str">
        <f t="shared" si="11"/>
        <v>BMS_PTD_IO_DX_20170302_201405</v>
      </c>
      <c r="G100" t="str">
        <f t="shared" si="12"/>
        <v>BULK INSERT DX FROM 'C:\Insurance\Source\SHS_Files\BMS_PTD_IO_DX_20170302_201405.txt' WITH(FIELDTERMINATOR = '|',ROWTERMINATOR = '0x0A')</v>
      </c>
    </row>
    <row r="101" spans="1:7" x14ac:dyDescent="0.25">
      <c r="A101" t="s">
        <v>316</v>
      </c>
      <c r="B101" t="s">
        <v>288</v>
      </c>
      <c r="C101" t="str">
        <f t="shared" si="11"/>
        <v>BMS_PTD_IO_DX_20170302_201406</v>
      </c>
      <c r="G101" t="str">
        <f t="shared" si="12"/>
        <v>BULK INSERT DX FROM 'C:\Insurance\Source\SHS_Files\BMS_PTD_IO_DX_20170302_201406.txt' WITH(FIELDTERMINATOR = '|',ROWTERMINATOR = '0x0A')</v>
      </c>
    </row>
    <row r="102" spans="1:7" x14ac:dyDescent="0.25">
      <c r="A102" t="s">
        <v>317</v>
      </c>
      <c r="B102" t="s">
        <v>288</v>
      </c>
      <c r="C102" t="str">
        <f t="shared" si="11"/>
        <v>BMS_PTD_IO_DX_20170302_201407</v>
      </c>
      <c r="G102" t="str">
        <f t="shared" si="12"/>
        <v>BULK INSERT DX FROM 'C:\Insurance\Source\SHS_Files\BMS_PTD_IO_DX_20170302_201407.txt' WITH(FIELDTERMINATOR = '|',ROWTERMINATOR = '0x0A')</v>
      </c>
    </row>
    <row r="103" spans="1:7" x14ac:dyDescent="0.25">
      <c r="A103" t="s">
        <v>318</v>
      </c>
      <c r="B103" t="s">
        <v>288</v>
      </c>
      <c r="C103" t="str">
        <f t="shared" si="11"/>
        <v>BMS_PTD_IO_DX_20170302_201408</v>
      </c>
      <c r="G103" t="str">
        <f t="shared" si="12"/>
        <v>BULK INSERT DX FROM 'C:\Insurance\Source\SHS_Files\BMS_PTD_IO_DX_20170302_201408.txt' WITH(FIELDTERMINATOR = '|',ROWTERMINATOR = '0x0A')</v>
      </c>
    </row>
    <row r="104" spans="1:7" x14ac:dyDescent="0.25">
      <c r="A104" t="s">
        <v>319</v>
      </c>
      <c r="B104" t="s">
        <v>288</v>
      </c>
      <c r="C104" t="str">
        <f t="shared" si="11"/>
        <v>BMS_PTD_IO_DX_20170302_201409</v>
      </c>
      <c r="G104" t="str">
        <f t="shared" si="12"/>
        <v>BULK INSERT DX FROM 'C:\Insurance\Source\SHS_Files\BMS_PTD_IO_DX_20170302_201409.txt' WITH(FIELDTERMINATOR = '|',ROWTERMINATOR = '0x0A')</v>
      </c>
    </row>
    <row r="105" spans="1:7" x14ac:dyDescent="0.25">
      <c r="A105" t="s">
        <v>320</v>
      </c>
      <c r="B105" t="s">
        <v>288</v>
      </c>
      <c r="C105" t="str">
        <f t="shared" si="11"/>
        <v>BMS_PTD_IO_DX_20170302_201410</v>
      </c>
      <c r="G105" t="str">
        <f t="shared" si="12"/>
        <v>BULK INSERT DX FROM 'C:\Insurance\Source\SHS_Files\BMS_PTD_IO_DX_20170302_201410.txt' WITH(FIELDTERMINATOR = '|',ROWTERMINATOR = '0x0A')</v>
      </c>
    </row>
    <row r="106" spans="1:7" x14ac:dyDescent="0.25">
      <c r="A106" t="s">
        <v>321</v>
      </c>
      <c r="B106" t="s">
        <v>288</v>
      </c>
      <c r="C106" t="str">
        <f t="shared" si="11"/>
        <v>BMS_PTD_IO_DX_20170302_201411</v>
      </c>
      <c r="G106" t="str">
        <f t="shared" si="12"/>
        <v>BULK INSERT DX FROM 'C:\Insurance\Source\SHS_Files\BMS_PTD_IO_DX_20170302_201411.txt' WITH(FIELDTERMINATOR = '|',ROWTERMINATOR = '0x0A')</v>
      </c>
    </row>
    <row r="107" spans="1:7" x14ac:dyDescent="0.25">
      <c r="A107" t="s">
        <v>322</v>
      </c>
      <c r="B107" t="s">
        <v>288</v>
      </c>
      <c r="C107" t="str">
        <f t="shared" si="11"/>
        <v>BMS_PTD_IO_DX_20170302_201412</v>
      </c>
      <c r="G107" t="str">
        <f t="shared" si="12"/>
        <v>BULK INSERT DX FROM 'C:\Insurance\Source\SHS_Files\BMS_PTD_IO_DX_20170302_201412.txt' WITH(FIELDTERMINATOR = '|',ROWTERMINATOR = '0x0A')</v>
      </c>
    </row>
    <row r="108" spans="1:7" x14ac:dyDescent="0.25">
      <c r="A108" t="s">
        <v>323</v>
      </c>
      <c r="B108" t="s">
        <v>288</v>
      </c>
      <c r="C108" t="str">
        <f t="shared" si="11"/>
        <v>BMS_PTD_IO_DX_20170302_201501</v>
      </c>
      <c r="G108" t="str">
        <f t="shared" si="12"/>
        <v>BULK INSERT DX FROM 'C:\Insurance\Source\SHS_Files\BMS_PTD_IO_DX_20170302_201501.txt' WITH(FIELDTERMINATOR = '|',ROWTERMINATOR = '0x0A')</v>
      </c>
    </row>
    <row r="109" spans="1:7" x14ac:dyDescent="0.25">
      <c r="A109" t="s">
        <v>324</v>
      </c>
      <c r="B109" t="s">
        <v>288</v>
      </c>
      <c r="C109" t="str">
        <f t="shared" si="11"/>
        <v>BMS_PTD_IO_DX_20170302_201502</v>
      </c>
      <c r="G109" t="str">
        <f t="shared" si="12"/>
        <v>BULK INSERT DX FROM 'C:\Insurance\Source\SHS_Files\BMS_PTD_IO_DX_20170302_201502.txt' WITH(FIELDTERMINATOR = '|',ROWTERMINATOR = '0x0A')</v>
      </c>
    </row>
    <row r="110" spans="1:7" x14ac:dyDescent="0.25">
      <c r="A110" t="s">
        <v>325</v>
      </c>
      <c r="B110" t="s">
        <v>288</v>
      </c>
      <c r="C110" t="str">
        <f t="shared" si="11"/>
        <v>BMS_PTD_IO_DX_20170302_201503</v>
      </c>
      <c r="G110" t="str">
        <f t="shared" si="12"/>
        <v>BULK INSERT DX FROM 'C:\Insurance\Source\SHS_Files\BMS_PTD_IO_DX_20170302_201503.txt' WITH(FIELDTERMINATOR = '|',ROWTERMINATOR = '0x0A')</v>
      </c>
    </row>
    <row r="111" spans="1:7" x14ac:dyDescent="0.25">
      <c r="A111" t="s">
        <v>326</v>
      </c>
      <c r="B111" t="s">
        <v>288</v>
      </c>
      <c r="C111" t="str">
        <f t="shared" si="11"/>
        <v>BMS_PTD_IO_DX_20170302_201504</v>
      </c>
      <c r="G111" t="str">
        <f t="shared" si="12"/>
        <v>BULK INSERT DX FROM 'C:\Insurance\Source\SHS_Files\BMS_PTD_IO_DX_20170302_201504.txt' WITH(FIELDTERMINATOR = '|',ROWTERMINATOR = '0x0A')</v>
      </c>
    </row>
    <row r="112" spans="1:7" x14ac:dyDescent="0.25">
      <c r="A112" t="s">
        <v>327</v>
      </c>
      <c r="B112" t="s">
        <v>288</v>
      </c>
      <c r="C112" t="str">
        <f t="shared" si="11"/>
        <v>BMS_PTD_IO_DX_20170302_201505</v>
      </c>
      <c r="G112" t="str">
        <f t="shared" si="12"/>
        <v>BULK INSERT DX FROM 'C:\Insurance\Source\SHS_Files\BMS_PTD_IO_DX_20170302_201505.txt' WITH(FIELDTERMINATOR = '|',ROWTERMINATOR = '0x0A')</v>
      </c>
    </row>
    <row r="113" spans="1:7" x14ac:dyDescent="0.25">
      <c r="A113" t="s">
        <v>328</v>
      </c>
      <c r="B113" t="s">
        <v>288</v>
      </c>
      <c r="C113" t="str">
        <f t="shared" si="11"/>
        <v>BMS_PTD_IO_DX_20170302_201506</v>
      </c>
      <c r="G113" t="str">
        <f t="shared" si="12"/>
        <v>BULK INSERT DX FROM 'C:\Insurance\Source\SHS_Files\BMS_PTD_IO_DX_20170302_201506.txt' WITH(FIELDTERMINATOR = '|',ROWTERMINATOR = '0x0A')</v>
      </c>
    </row>
    <row r="114" spans="1:7" x14ac:dyDescent="0.25">
      <c r="A114" t="s">
        <v>329</v>
      </c>
      <c r="B114" t="s">
        <v>288</v>
      </c>
      <c r="C114" t="str">
        <f t="shared" si="11"/>
        <v>BMS_PTD_IO_DX_20170302_201507</v>
      </c>
      <c r="G114" t="str">
        <f t="shared" si="12"/>
        <v>BULK INSERT DX FROM 'C:\Insurance\Source\SHS_Files\BMS_PTD_IO_DX_20170302_201507.txt' WITH(FIELDTERMINATOR = '|',ROWTERMINATOR = '0x0A')</v>
      </c>
    </row>
    <row r="115" spans="1:7" x14ac:dyDescent="0.25">
      <c r="A115" t="s">
        <v>330</v>
      </c>
      <c r="B115" t="s">
        <v>288</v>
      </c>
      <c r="C115" t="str">
        <f t="shared" si="11"/>
        <v>BMS_PTD_IO_DX_20170302_201508</v>
      </c>
      <c r="G115" t="str">
        <f t="shared" si="12"/>
        <v>BULK INSERT DX FROM 'C:\Insurance\Source\SHS_Files\BMS_PTD_IO_DX_20170302_201508.txt' WITH(FIELDTERMINATOR = '|',ROWTERMINATOR = '0x0A')</v>
      </c>
    </row>
    <row r="116" spans="1:7" x14ac:dyDescent="0.25">
      <c r="A116" t="s">
        <v>331</v>
      </c>
      <c r="B116" t="s">
        <v>288</v>
      </c>
      <c r="C116" t="str">
        <f t="shared" si="11"/>
        <v>BMS_PTD_IO_DX_20170302_201509</v>
      </c>
      <c r="G116" t="str">
        <f t="shared" si="12"/>
        <v>BULK INSERT DX FROM 'C:\Insurance\Source\SHS_Files\BMS_PTD_IO_DX_20170302_201509.txt' WITH(FIELDTERMINATOR = '|',ROWTERMINATOR = '0x0A')</v>
      </c>
    </row>
    <row r="117" spans="1:7" x14ac:dyDescent="0.25">
      <c r="A117" t="s">
        <v>332</v>
      </c>
      <c r="B117" t="s">
        <v>288</v>
      </c>
      <c r="C117" t="str">
        <f t="shared" si="11"/>
        <v>BMS_PTD_IO_DX_20170302_201510</v>
      </c>
      <c r="G117" t="str">
        <f t="shared" si="12"/>
        <v>BULK INSERT DX FROM 'C:\Insurance\Source\SHS_Files\BMS_PTD_IO_DX_20170302_201510.txt' WITH(FIELDTERMINATOR = '|',ROWTERMINATOR = '0x0A')</v>
      </c>
    </row>
    <row r="118" spans="1:7" x14ac:dyDescent="0.25">
      <c r="A118" t="s">
        <v>333</v>
      </c>
      <c r="B118" t="s">
        <v>288</v>
      </c>
      <c r="C118" t="str">
        <f t="shared" si="11"/>
        <v>BMS_PTD_IO_DX_20170302_201511</v>
      </c>
      <c r="G118" t="str">
        <f t="shared" si="12"/>
        <v>BULK INSERT DX FROM 'C:\Insurance\Source\SHS_Files\BMS_PTD_IO_DX_20170302_201511.txt' WITH(FIELDTERMINATOR = '|',ROWTERMINATOR = '0x0A')</v>
      </c>
    </row>
    <row r="119" spans="1:7" x14ac:dyDescent="0.25">
      <c r="A119" t="s">
        <v>334</v>
      </c>
      <c r="B119" t="s">
        <v>288</v>
      </c>
      <c r="C119" t="str">
        <f t="shared" si="11"/>
        <v>BMS_PTD_IO_DX_20170302_201512</v>
      </c>
      <c r="G119" t="str">
        <f t="shared" si="12"/>
        <v>BULK INSERT DX FROM 'C:\Insurance\Source\SHS_Files\BMS_PTD_IO_DX_20170302_201512.txt' WITH(FIELDTERMINATOR = '|',ROWTERMINATOR = '0x0A')</v>
      </c>
    </row>
    <row r="120" spans="1:7" x14ac:dyDescent="0.25">
      <c r="A120" t="s">
        <v>335</v>
      </c>
      <c r="B120" t="s">
        <v>288</v>
      </c>
      <c r="C120" t="str">
        <f t="shared" si="11"/>
        <v>BMS_PTD_IO_DX_20170302_201601</v>
      </c>
      <c r="G120" t="str">
        <f t="shared" si="12"/>
        <v>BULK INSERT DX FROM 'C:\Insurance\Source\SHS_Files\BMS_PTD_IO_DX_20170302_201601.txt' WITH(FIELDTERMINATOR = '|',ROWTERMINATOR = '0x0A')</v>
      </c>
    </row>
    <row r="121" spans="1:7" x14ac:dyDescent="0.25">
      <c r="A121" t="s">
        <v>336</v>
      </c>
      <c r="B121" t="s">
        <v>288</v>
      </c>
      <c r="C121" t="str">
        <f t="shared" si="11"/>
        <v>BMS_PTD_IO_DX_20170302_201602</v>
      </c>
      <c r="G121" t="str">
        <f t="shared" si="12"/>
        <v>BULK INSERT DX FROM 'C:\Insurance\Source\SHS_Files\BMS_PTD_IO_DX_20170302_201602.txt' WITH(FIELDTERMINATOR = '|',ROWTERMINATOR = '0x0A')</v>
      </c>
    </row>
    <row r="122" spans="1:7" x14ac:dyDescent="0.25">
      <c r="A122" t="s">
        <v>337</v>
      </c>
      <c r="B122" t="s">
        <v>288</v>
      </c>
      <c r="C122" t="str">
        <f t="shared" si="11"/>
        <v>BMS_PTD_IO_DX_20170302_201603</v>
      </c>
      <c r="G122" t="str">
        <f t="shared" si="12"/>
        <v>BULK INSERT DX FROM 'C:\Insurance\Source\SHS_Files\BMS_PTD_IO_DX_20170302_201603.txt' WITH(FIELDTERMINATOR = '|',ROWTERMINATOR = '0x0A')</v>
      </c>
    </row>
    <row r="123" spans="1:7" x14ac:dyDescent="0.25">
      <c r="A123" t="s">
        <v>338</v>
      </c>
      <c r="B123" t="s">
        <v>288</v>
      </c>
      <c r="C123" t="str">
        <f t="shared" si="11"/>
        <v>BMS_PTD_IO_DX_20170302_201604</v>
      </c>
      <c r="G123" t="str">
        <f t="shared" si="12"/>
        <v>BULK INSERT DX FROM 'C:\Insurance\Source\SHS_Files\BMS_PTD_IO_DX_20170302_201604.txt' WITH(FIELDTERMINATOR = '|',ROWTERMINATOR = '0x0A')</v>
      </c>
    </row>
    <row r="124" spans="1:7" x14ac:dyDescent="0.25">
      <c r="A124" t="s">
        <v>339</v>
      </c>
      <c r="B124" t="s">
        <v>288</v>
      </c>
      <c r="C124" t="str">
        <f t="shared" si="11"/>
        <v>BMS_PTD_IO_DX_20170302_201605</v>
      </c>
      <c r="G124" t="str">
        <f t="shared" si="12"/>
        <v>BULK INSERT DX FROM 'C:\Insurance\Source\SHS_Files\BMS_PTD_IO_DX_20170302_201605.txt' WITH(FIELDTERMINATOR = '|',ROWTERMINATOR = '0x0A')</v>
      </c>
    </row>
    <row r="125" spans="1:7" x14ac:dyDescent="0.25">
      <c r="A125" t="s">
        <v>340</v>
      </c>
      <c r="B125" t="s">
        <v>288</v>
      </c>
      <c r="C125" t="str">
        <f t="shared" si="11"/>
        <v>BMS_PTD_IO_DX_20170302_201606</v>
      </c>
      <c r="G125" t="str">
        <f t="shared" si="12"/>
        <v>BULK INSERT DX FROM 'C:\Insurance\Source\SHS_Files\BMS_PTD_IO_DX_20170302_201606.txt' WITH(FIELDTERMINATOR = '|',ROWTERMINATOR = '0x0A')</v>
      </c>
    </row>
    <row r="126" spans="1:7" x14ac:dyDescent="0.25">
      <c r="A126" t="s">
        <v>341</v>
      </c>
      <c r="B126" t="s">
        <v>288</v>
      </c>
      <c r="C126" t="str">
        <f t="shared" si="11"/>
        <v>BMS_PTD_IO_DX_20170302_201607</v>
      </c>
      <c r="G126" t="str">
        <f t="shared" si="12"/>
        <v>BULK INSERT DX FROM 'C:\Insurance\Source\SHS_Files\BMS_PTD_IO_DX_20170302_201607.txt' WITH(FIELDTERMINATOR = '|',ROWTERMINATOR = '0x0A')</v>
      </c>
    </row>
    <row r="127" spans="1:7" x14ac:dyDescent="0.25">
      <c r="A127" t="s">
        <v>342</v>
      </c>
      <c r="B127" t="s">
        <v>288</v>
      </c>
      <c r="C127" t="str">
        <f t="shared" si="11"/>
        <v>BMS_PTD_IO_DX_20170302_201608</v>
      </c>
      <c r="G127" t="str">
        <f t="shared" si="12"/>
        <v>BULK INSERT DX FROM 'C:\Insurance\Source\SHS_Files\BMS_PTD_IO_DX_20170302_201608.txt' WITH(FIELDTERMINATOR = '|',ROWTERMINATOR = '0x0A')</v>
      </c>
    </row>
    <row r="128" spans="1:7" x14ac:dyDescent="0.25">
      <c r="A128" t="s">
        <v>343</v>
      </c>
      <c r="B128" t="s">
        <v>288</v>
      </c>
      <c r="C128" t="str">
        <f t="shared" si="11"/>
        <v>BMS_PTD_IO_DX_20170302_201609</v>
      </c>
      <c r="G128" t="str">
        <f t="shared" si="12"/>
        <v>BULK INSERT DX FROM 'C:\Insurance\Source\SHS_Files\BMS_PTD_IO_DX_20170302_201609.txt' WITH(FIELDTERMINATOR = '|',ROWTERMINATOR = '0x0A')</v>
      </c>
    </row>
    <row r="129" spans="1:7" x14ac:dyDescent="0.25">
      <c r="A129" t="s">
        <v>344</v>
      </c>
      <c r="B129" t="s">
        <v>288</v>
      </c>
      <c r="C129" t="str">
        <f t="shared" si="11"/>
        <v>BMS_PTD_IO_DX_20170302_201610</v>
      </c>
      <c r="G129" t="str">
        <f t="shared" si="12"/>
        <v>BULK INSERT DX FROM 'C:\Insurance\Source\SHS_Files\BMS_PTD_IO_DX_20170302_201610.txt' WITH(FIELDTERMINATOR = '|',ROWTERMINATOR = '0x0A')</v>
      </c>
    </row>
    <row r="130" spans="1:7" x14ac:dyDescent="0.25">
      <c r="A130" t="s">
        <v>345</v>
      </c>
      <c r="B130" t="s">
        <v>288</v>
      </c>
      <c r="C130" t="str">
        <f t="shared" si="11"/>
        <v>BMS_PTD_IO_DX_20170302_201611</v>
      </c>
      <c r="G130" t="str">
        <f t="shared" si="12"/>
        <v>BULK INSERT DX FROM 'C:\Insurance\Source\SHS_Files\BMS_PTD_IO_DX_20170302_201611.txt' WITH(FIELDTERMINATOR = '|',ROWTERMINATOR = '0x0A')</v>
      </c>
    </row>
    <row r="131" spans="1:7" x14ac:dyDescent="0.25">
      <c r="A131" t="s">
        <v>346</v>
      </c>
      <c r="B131" t="s">
        <v>288</v>
      </c>
      <c r="C131" t="str">
        <f t="shared" si="11"/>
        <v>BMS_PTD_IO_DX_20170302_201612</v>
      </c>
      <c r="G131" t="str">
        <f t="shared" si="12"/>
        <v>BULK INSERT DX FROM 'C:\Insurance\Source\SHS_Files\BMS_PTD_IO_DX_20170302_201612.txt' WITH(FIELDTERMINATOR = '|',ROWTERMINATOR = '0x0A')</v>
      </c>
    </row>
    <row r="132" spans="1:7" x14ac:dyDescent="0.25">
      <c r="A132" t="s">
        <v>347</v>
      </c>
      <c r="B132" t="s">
        <v>288</v>
      </c>
      <c r="C132" t="str">
        <f t="shared" si="11"/>
        <v>BMS_PTD_IO_DX_20170302_201701</v>
      </c>
      <c r="G132" t="str">
        <f t="shared" si="12"/>
        <v>BULK INSERT DX FROM 'C:\Insurance\Source\SHS_Files\BMS_PTD_IO_DX_20170302_201701.txt' WITH(FIELDTERMINATOR = '|',ROWTERMINATOR = '0x0A')</v>
      </c>
    </row>
    <row r="133" spans="1:7" x14ac:dyDescent="0.25">
      <c r="A133">
        <v>201702</v>
      </c>
      <c r="B133" t="s">
        <v>288</v>
      </c>
      <c r="C133" t="str">
        <f t="shared" si="11"/>
        <v>BMS_PTD_IO_DX_20170302_201702</v>
      </c>
      <c r="G133" t="str">
        <f>"BULK INSERT "&amp;B133&amp;" FROM 'C:\Insurance\Source\SHS_Files\"&amp;C133&amp;".txt' WITH(FIELDTERMINATOR = '|',ROWTERMINATOR = '0x0A')"</f>
        <v>BULK INSERT DX FROM 'C:\Insurance\Source\SHS_Files\BMS_PTD_IO_DX_20170302_201702.txt' WITH(FIELDTERMINATOR = '|',ROWTERMINATOR = '0x0A')</v>
      </c>
    </row>
    <row r="136" spans="1:7" x14ac:dyDescent="0.25">
      <c r="A136" t="s">
        <v>311</v>
      </c>
      <c r="B136" t="s">
        <v>289</v>
      </c>
      <c r="C136" t="str">
        <f>"BMS_PTD_IO_"&amp;B136&amp;"_"&amp;$A$1&amp;"_"&amp;A136</f>
        <v>BMS_PTD_IO_PX_20170302_201401</v>
      </c>
      <c r="G136" t="str">
        <f>"BULK INSERT "&amp;B136&amp;" FROM 'C:\Insurance\Source\SHS_Files\"&amp;C136&amp;".txt' WITH(FIELDTERMINATOR = '|',ROWTERMINATOR = '0x0A')"</f>
        <v>BULK INSERT PX FROM 'C:\Insurance\Source\SHS_Files\BMS_PTD_IO_PX_20170302_201401.txt' WITH(FIELDTERMINATOR = '|',ROWTERMINATOR = '0x0A')</v>
      </c>
    </row>
    <row r="137" spans="1:7" x14ac:dyDescent="0.25">
      <c r="A137" t="s">
        <v>312</v>
      </c>
      <c r="B137" t="s">
        <v>289</v>
      </c>
      <c r="C137" t="str">
        <f t="shared" ref="C137:C173" si="13">"BMS_PTD_IO_"&amp;B137&amp;"_"&amp;$A$1&amp;"_"&amp;A137</f>
        <v>BMS_PTD_IO_PX_20170302_201402</v>
      </c>
      <c r="G137" t="str">
        <f t="shared" ref="G137:G173" si="14">"BULK INSERT "&amp;B137&amp;" FROM 'C:\Insurance\Source\SHS_Files\"&amp;C137&amp;".txt' WITH(FIELDTERMINATOR = '|',ROWTERMINATOR = '0x0A')"</f>
        <v>BULK INSERT PX FROM 'C:\Insurance\Source\SHS_Files\BMS_PTD_IO_PX_20170302_201402.txt' WITH(FIELDTERMINATOR = '|',ROWTERMINATOR = '0x0A')</v>
      </c>
    </row>
    <row r="138" spans="1:7" x14ac:dyDescent="0.25">
      <c r="A138" t="s">
        <v>313</v>
      </c>
      <c r="B138" t="s">
        <v>289</v>
      </c>
      <c r="C138" t="str">
        <f t="shared" si="13"/>
        <v>BMS_PTD_IO_PX_20170302_201403</v>
      </c>
      <c r="G138" t="str">
        <f t="shared" si="14"/>
        <v>BULK INSERT PX FROM 'C:\Insurance\Source\SHS_Files\BMS_PTD_IO_PX_20170302_201403.txt' WITH(FIELDTERMINATOR = '|',ROWTERMINATOR = '0x0A')</v>
      </c>
    </row>
    <row r="139" spans="1:7" x14ac:dyDescent="0.25">
      <c r="A139" t="s">
        <v>314</v>
      </c>
      <c r="B139" t="s">
        <v>289</v>
      </c>
      <c r="C139" t="str">
        <f t="shared" si="13"/>
        <v>BMS_PTD_IO_PX_20170302_201404</v>
      </c>
      <c r="G139" t="str">
        <f t="shared" si="14"/>
        <v>BULK INSERT PX FROM 'C:\Insurance\Source\SHS_Files\BMS_PTD_IO_PX_20170302_201404.txt' WITH(FIELDTERMINATOR = '|',ROWTERMINATOR = '0x0A')</v>
      </c>
    </row>
    <row r="140" spans="1:7" x14ac:dyDescent="0.25">
      <c r="A140" t="s">
        <v>315</v>
      </c>
      <c r="B140" t="s">
        <v>289</v>
      </c>
      <c r="C140" t="str">
        <f t="shared" si="13"/>
        <v>BMS_PTD_IO_PX_20170302_201405</v>
      </c>
      <c r="G140" t="str">
        <f t="shared" si="14"/>
        <v>BULK INSERT PX FROM 'C:\Insurance\Source\SHS_Files\BMS_PTD_IO_PX_20170302_201405.txt' WITH(FIELDTERMINATOR = '|',ROWTERMINATOR = '0x0A')</v>
      </c>
    </row>
    <row r="141" spans="1:7" x14ac:dyDescent="0.25">
      <c r="A141" t="s">
        <v>316</v>
      </c>
      <c r="B141" t="s">
        <v>289</v>
      </c>
      <c r="C141" t="str">
        <f t="shared" si="13"/>
        <v>BMS_PTD_IO_PX_20170302_201406</v>
      </c>
      <c r="G141" t="str">
        <f t="shared" si="14"/>
        <v>BULK INSERT PX FROM 'C:\Insurance\Source\SHS_Files\BMS_PTD_IO_PX_20170302_201406.txt' WITH(FIELDTERMINATOR = '|',ROWTERMINATOR = '0x0A')</v>
      </c>
    </row>
    <row r="142" spans="1:7" x14ac:dyDescent="0.25">
      <c r="A142" t="s">
        <v>317</v>
      </c>
      <c r="B142" t="s">
        <v>289</v>
      </c>
      <c r="C142" t="str">
        <f t="shared" si="13"/>
        <v>BMS_PTD_IO_PX_20170302_201407</v>
      </c>
      <c r="G142" t="str">
        <f t="shared" si="14"/>
        <v>BULK INSERT PX FROM 'C:\Insurance\Source\SHS_Files\BMS_PTD_IO_PX_20170302_201407.txt' WITH(FIELDTERMINATOR = '|',ROWTERMINATOR = '0x0A')</v>
      </c>
    </row>
    <row r="143" spans="1:7" x14ac:dyDescent="0.25">
      <c r="A143" t="s">
        <v>318</v>
      </c>
      <c r="B143" t="s">
        <v>289</v>
      </c>
      <c r="C143" t="str">
        <f t="shared" si="13"/>
        <v>BMS_PTD_IO_PX_20170302_201408</v>
      </c>
      <c r="G143" t="str">
        <f t="shared" si="14"/>
        <v>BULK INSERT PX FROM 'C:\Insurance\Source\SHS_Files\BMS_PTD_IO_PX_20170302_201408.txt' WITH(FIELDTERMINATOR = '|',ROWTERMINATOR = '0x0A')</v>
      </c>
    </row>
    <row r="144" spans="1:7" x14ac:dyDescent="0.25">
      <c r="A144" t="s">
        <v>319</v>
      </c>
      <c r="B144" t="s">
        <v>289</v>
      </c>
      <c r="C144" t="str">
        <f t="shared" si="13"/>
        <v>BMS_PTD_IO_PX_20170302_201409</v>
      </c>
      <c r="G144" t="str">
        <f t="shared" si="14"/>
        <v>BULK INSERT PX FROM 'C:\Insurance\Source\SHS_Files\BMS_PTD_IO_PX_20170302_201409.txt' WITH(FIELDTERMINATOR = '|',ROWTERMINATOR = '0x0A')</v>
      </c>
    </row>
    <row r="145" spans="1:7" x14ac:dyDescent="0.25">
      <c r="A145" t="s">
        <v>320</v>
      </c>
      <c r="B145" t="s">
        <v>289</v>
      </c>
      <c r="C145" t="str">
        <f t="shared" si="13"/>
        <v>BMS_PTD_IO_PX_20170302_201410</v>
      </c>
      <c r="G145" t="str">
        <f t="shared" si="14"/>
        <v>BULK INSERT PX FROM 'C:\Insurance\Source\SHS_Files\BMS_PTD_IO_PX_20170302_201410.txt' WITH(FIELDTERMINATOR = '|',ROWTERMINATOR = '0x0A')</v>
      </c>
    </row>
    <row r="146" spans="1:7" x14ac:dyDescent="0.25">
      <c r="A146" t="s">
        <v>321</v>
      </c>
      <c r="B146" t="s">
        <v>289</v>
      </c>
      <c r="C146" t="str">
        <f t="shared" si="13"/>
        <v>BMS_PTD_IO_PX_20170302_201411</v>
      </c>
      <c r="G146" t="str">
        <f t="shared" si="14"/>
        <v>BULK INSERT PX FROM 'C:\Insurance\Source\SHS_Files\BMS_PTD_IO_PX_20170302_201411.txt' WITH(FIELDTERMINATOR = '|',ROWTERMINATOR = '0x0A')</v>
      </c>
    </row>
    <row r="147" spans="1:7" x14ac:dyDescent="0.25">
      <c r="A147" t="s">
        <v>322</v>
      </c>
      <c r="B147" t="s">
        <v>289</v>
      </c>
      <c r="C147" t="str">
        <f t="shared" si="13"/>
        <v>BMS_PTD_IO_PX_20170302_201412</v>
      </c>
      <c r="G147" t="str">
        <f t="shared" si="14"/>
        <v>BULK INSERT PX FROM 'C:\Insurance\Source\SHS_Files\BMS_PTD_IO_PX_20170302_201412.txt' WITH(FIELDTERMINATOR = '|',ROWTERMINATOR = '0x0A')</v>
      </c>
    </row>
    <row r="148" spans="1:7" x14ac:dyDescent="0.25">
      <c r="A148" t="s">
        <v>323</v>
      </c>
      <c r="B148" t="s">
        <v>289</v>
      </c>
      <c r="C148" t="str">
        <f t="shared" si="13"/>
        <v>BMS_PTD_IO_PX_20170302_201501</v>
      </c>
      <c r="G148" t="str">
        <f t="shared" si="14"/>
        <v>BULK INSERT PX FROM 'C:\Insurance\Source\SHS_Files\BMS_PTD_IO_PX_20170302_201501.txt' WITH(FIELDTERMINATOR = '|',ROWTERMINATOR = '0x0A')</v>
      </c>
    </row>
    <row r="149" spans="1:7" x14ac:dyDescent="0.25">
      <c r="A149" t="s">
        <v>324</v>
      </c>
      <c r="B149" t="s">
        <v>289</v>
      </c>
      <c r="C149" t="str">
        <f t="shared" si="13"/>
        <v>BMS_PTD_IO_PX_20170302_201502</v>
      </c>
      <c r="G149" t="str">
        <f t="shared" si="14"/>
        <v>BULK INSERT PX FROM 'C:\Insurance\Source\SHS_Files\BMS_PTD_IO_PX_20170302_201502.txt' WITH(FIELDTERMINATOR = '|',ROWTERMINATOR = '0x0A')</v>
      </c>
    </row>
    <row r="150" spans="1:7" x14ac:dyDescent="0.25">
      <c r="A150" t="s">
        <v>325</v>
      </c>
      <c r="B150" t="s">
        <v>289</v>
      </c>
      <c r="C150" t="str">
        <f t="shared" si="13"/>
        <v>BMS_PTD_IO_PX_20170302_201503</v>
      </c>
      <c r="G150" t="str">
        <f t="shared" si="14"/>
        <v>BULK INSERT PX FROM 'C:\Insurance\Source\SHS_Files\BMS_PTD_IO_PX_20170302_201503.txt' WITH(FIELDTERMINATOR = '|',ROWTERMINATOR = '0x0A')</v>
      </c>
    </row>
    <row r="151" spans="1:7" x14ac:dyDescent="0.25">
      <c r="A151" t="s">
        <v>326</v>
      </c>
      <c r="B151" t="s">
        <v>289</v>
      </c>
      <c r="C151" t="str">
        <f t="shared" si="13"/>
        <v>BMS_PTD_IO_PX_20170302_201504</v>
      </c>
      <c r="G151" t="str">
        <f t="shared" si="14"/>
        <v>BULK INSERT PX FROM 'C:\Insurance\Source\SHS_Files\BMS_PTD_IO_PX_20170302_201504.txt' WITH(FIELDTERMINATOR = '|',ROWTERMINATOR = '0x0A')</v>
      </c>
    </row>
    <row r="152" spans="1:7" x14ac:dyDescent="0.25">
      <c r="A152" t="s">
        <v>327</v>
      </c>
      <c r="B152" t="s">
        <v>289</v>
      </c>
      <c r="C152" t="str">
        <f t="shared" si="13"/>
        <v>BMS_PTD_IO_PX_20170302_201505</v>
      </c>
      <c r="G152" t="str">
        <f t="shared" si="14"/>
        <v>BULK INSERT PX FROM 'C:\Insurance\Source\SHS_Files\BMS_PTD_IO_PX_20170302_201505.txt' WITH(FIELDTERMINATOR = '|',ROWTERMINATOR = '0x0A')</v>
      </c>
    </row>
    <row r="153" spans="1:7" x14ac:dyDescent="0.25">
      <c r="A153" t="s">
        <v>328</v>
      </c>
      <c r="B153" t="s">
        <v>289</v>
      </c>
      <c r="C153" t="str">
        <f t="shared" si="13"/>
        <v>BMS_PTD_IO_PX_20170302_201506</v>
      </c>
      <c r="G153" t="str">
        <f t="shared" si="14"/>
        <v>BULK INSERT PX FROM 'C:\Insurance\Source\SHS_Files\BMS_PTD_IO_PX_20170302_201506.txt' WITH(FIELDTERMINATOR = '|',ROWTERMINATOR = '0x0A')</v>
      </c>
    </row>
    <row r="154" spans="1:7" x14ac:dyDescent="0.25">
      <c r="A154" t="s">
        <v>329</v>
      </c>
      <c r="B154" t="s">
        <v>289</v>
      </c>
      <c r="C154" t="str">
        <f t="shared" si="13"/>
        <v>BMS_PTD_IO_PX_20170302_201507</v>
      </c>
      <c r="G154" t="str">
        <f t="shared" si="14"/>
        <v>BULK INSERT PX FROM 'C:\Insurance\Source\SHS_Files\BMS_PTD_IO_PX_20170302_201507.txt' WITH(FIELDTERMINATOR = '|',ROWTERMINATOR = '0x0A')</v>
      </c>
    </row>
    <row r="155" spans="1:7" x14ac:dyDescent="0.25">
      <c r="A155" t="s">
        <v>330</v>
      </c>
      <c r="B155" t="s">
        <v>289</v>
      </c>
      <c r="C155" t="str">
        <f t="shared" si="13"/>
        <v>BMS_PTD_IO_PX_20170302_201508</v>
      </c>
      <c r="G155" t="str">
        <f t="shared" si="14"/>
        <v>BULK INSERT PX FROM 'C:\Insurance\Source\SHS_Files\BMS_PTD_IO_PX_20170302_201508.txt' WITH(FIELDTERMINATOR = '|',ROWTERMINATOR = '0x0A')</v>
      </c>
    </row>
    <row r="156" spans="1:7" x14ac:dyDescent="0.25">
      <c r="A156" t="s">
        <v>331</v>
      </c>
      <c r="B156" t="s">
        <v>289</v>
      </c>
      <c r="C156" t="str">
        <f t="shared" si="13"/>
        <v>BMS_PTD_IO_PX_20170302_201509</v>
      </c>
      <c r="G156" t="str">
        <f t="shared" si="14"/>
        <v>BULK INSERT PX FROM 'C:\Insurance\Source\SHS_Files\BMS_PTD_IO_PX_20170302_201509.txt' WITH(FIELDTERMINATOR = '|',ROWTERMINATOR = '0x0A')</v>
      </c>
    </row>
    <row r="157" spans="1:7" x14ac:dyDescent="0.25">
      <c r="A157" t="s">
        <v>332</v>
      </c>
      <c r="B157" t="s">
        <v>289</v>
      </c>
      <c r="C157" t="str">
        <f t="shared" si="13"/>
        <v>BMS_PTD_IO_PX_20170302_201510</v>
      </c>
      <c r="G157" t="str">
        <f t="shared" si="14"/>
        <v>BULK INSERT PX FROM 'C:\Insurance\Source\SHS_Files\BMS_PTD_IO_PX_20170302_201510.txt' WITH(FIELDTERMINATOR = '|',ROWTERMINATOR = '0x0A')</v>
      </c>
    </row>
    <row r="158" spans="1:7" x14ac:dyDescent="0.25">
      <c r="A158" t="s">
        <v>333</v>
      </c>
      <c r="B158" t="s">
        <v>289</v>
      </c>
      <c r="C158" t="str">
        <f t="shared" si="13"/>
        <v>BMS_PTD_IO_PX_20170302_201511</v>
      </c>
      <c r="G158" t="str">
        <f t="shared" si="14"/>
        <v>BULK INSERT PX FROM 'C:\Insurance\Source\SHS_Files\BMS_PTD_IO_PX_20170302_201511.txt' WITH(FIELDTERMINATOR = '|',ROWTERMINATOR = '0x0A')</v>
      </c>
    </row>
    <row r="159" spans="1:7" x14ac:dyDescent="0.25">
      <c r="A159" t="s">
        <v>334</v>
      </c>
      <c r="B159" t="s">
        <v>289</v>
      </c>
      <c r="C159" t="str">
        <f t="shared" si="13"/>
        <v>BMS_PTD_IO_PX_20170302_201512</v>
      </c>
      <c r="G159" t="str">
        <f t="shared" si="14"/>
        <v>BULK INSERT PX FROM 'C:\Insurance\Source\SHS_Files\BMS_PTD_IO_PX_20170302_201512.txt' WITH(FIELDTERMINATOR = '|',ROWTERMINATOR = '0x0A')</v>
      </c>
    </row>
    <row r="160" spans="1:7" x14ac:dyDescent="0.25">
      <c r="A160" t="s">
        <v>335</v>
      </c>
      <c r="B160" t="s">
        <v>289</v>
      </c>
      <c r="C160" t="str">
        <f t="shared" si="13"/>
        <v>BMS_PTD_IO_PX_20170302_201601</v>
      </c>
      <c r="G160" t="str">
        <f t="shared" si="14"/>
        <v>BULK INSERT PX FROM 'C:\Insurance\Source\SHS_Files\BMS_PTD_IO_PX_20170302_201601.txt' WITH(FIELDTERMINATOR = '|',ROWTERMINATOR = '0x0A')</v>
      </c>
    </row>
    <row r="161" spans="1:7" x14ac:dyDescent="0.25">
      <c r="A161" t="s">
        <v>336</v>
      </c>
      <c r="B161" t="s">
        <v>289</v>
      </c>
      <c r="C161" t="str">
        <f t="shared" si="13"/>
        <v>BMS_PTD_IO_PX_20170302_201602</v>
      </c>
      <c r="G161" t="str">
        <f t="shared" si="14"/>
        <v>BULK INSERT PX FROM 'C:\Insurance\Source\SHS_Files\BMS_PTD_IO_PX_20170302_201602.txt' WITH(FIELDTERMINATOR = '|',ROWTERMINATOR = '0x0A')</v>
      </c>
    </row>
    <row r="162" spans="1:7" x14ac:dyDescent="0.25">
      <c r="A162" t="s">
        <v>337</v>
      </c>
      <c r="B162" t="s">
        <v>289</v>
      </c>
      <c r="C162" t="str">
        <f t="shared" si="13"/>
        <v>BMS_PTD_IO_PX_20170302_201603</v>
      </c>
      <c r="G162" t="str">
        <f t="shared" si="14"/>
        <v>BULK INSERT PX FROM 'C:\Insurance\Source\SHS_Files\BMS_PTD_IO_PX_20170302_201603.txt' WITH(FIELDTERMINATOR = '|',ROWTERMINATOR = '0x0A')</v>
      </c>
    </row>
    <row r="163" spans="1:7" x14ac:dyDescent="0.25">
      <c r="A163" t="s">
        <v>338</v>
      </c>
      <c r="B163" t="s">
        <v>289</v>
      </c>
      <c r="C163" t="str">
        <f t="shared" si="13"/>
        <v>BMS_PTD_IO_PX_20170302_201604</v>
      </c>
      <c r="G163" t="str">
        <f t="shared" si="14"/>
        <v>BULK INSERT PX FROM 'C:\Insurance\Source\SHS_Files\BMS_PTD_IO_PX_20170302_201604.txt' WITH(FIELDTERMINATOR = '|',ROWTERMINATOR = '0x0A')</v>
      </c>
    </row>
    <row r="164" spans="1:7" x14ac:dyDescent="0.25">
      <c r="A164" t="s">
        <v>339</v>
      </c>
      <c r="B164" t="s">
        <v>289</v>
      </c>
      <c r="C164" t="str">
        <f t="shared" si="13"/>
        <v>BMS_PTD_IO_PX_20170302_201605</v>
      </c>
      <c r="G164" t="str">
        <f t="shared" si="14"/>
        <v>BULK INSERT PX FROM 'C:\Insurance\Source\SHS_Files\BMS_PTD_IO_PX_20170302_201605.txt' WITH(FIELDTERMINATOR = '|',ROWTERMINATOR = '0x0A')</v>
      </c>
    </row>
    <row r="165" spans="1:7" x14ac:dyDescent="0.25">
      <c r="A165" t="s">
        <v>340</v>
      </c>
      <c r="B165" t="s">
        <v>289</v>
      </c>
      <c r="C165" t="str">
        <f t="shared" si="13"/>
        <v>BMS_PTD_IO_PX_20170302_201606</v>
      </c>
      <c r="G165" t="str">
        <f t="shared" si="14"/>
        <v>BULK INSERT PX FROM 'C:\Insurance\Source\SHS_Files\BMS_PTD_IO_PX_20170302_201606.txt' WITH(FIELDTERMINATOR = '|',ROWTERMINATOR = '0x0A')</v>
      </c>
    </row>
    <row r="166" spans="1:7" x14ac:dyDescent="0.25">
      <c r="A166" t="s">
        <v>341</v>
      </c>
      <c r="B166" t="s">
        <v>289</v>
      </c>
      <c r="C166" t="str">
        <f t="shared" si="13"/>
        <v>BMS_PTD_IO_PX_20170302_201607</v>
      </c>
      <c r="G166" t="str">
        <f t="shared" si="14"/>
        <v>BULK INSERT PX FROM 'C:\Insurance\Source\SHS_Files\BMS_PTD_IO_PX_20170302_201607.txt' WITH(FIELDTERMINATOR = '|',ROWTERMINATOR = '0x0A')</v>
      </c>
    </row>
    <row r="167" spans="1:7" x14ac:dyDescent="0.25">
      <c r="A167" t="s">
        <v>342</v>
      </c>
      <c r="B167" t="s">
        <v>289</v>
      </c>
      <c r="C167" t="str">
        <f t="shared" si="13"/>
        <v>BMS_PTD_IO_PX_20170302_201608</v>
      </c>
      <c r="G167" t="str">
        <f t="shared" si="14"/>
        <v>BULK INSERT PX FROM 'C:\Insurance\Source\SHS_Files\BMS_PTD_IO_PX_20170302_201608.txt' WITH(FIELDTERMINATOR = '|',ROWTERMINATOR = '0x0A')</v>
      </c>
    </row>
    <row r="168" spans="1:7" x14ac:dyDescent="0.25">
      <c r="A168" t="s">
        <v>343</v>
      </c>
      <c r="B168" t="s">
        <v>289</v>
      </c>
      <c r="C168" t="str">
        <f t="shared" si="13"/>
        <v>BMS_PTD_IO_PX_20170302_201609</v>
      </c>
      <c r="G168" t="str">
        <f t="shared" si="14"/>
        <v>BULK INSERT PX FROM 'C:\Insurance\Source\SHS_Files\BMS_PTD_IO_PX_20170302_201609.txt' WITH(FIELDTERMINATOR = '|',ROWTERMINATOR = '0x0A')</v>
      </c>
    </row>
    <row r="169" spans="1:7" x14ac:dyDescent="0.25">
      <c r="A169" t="s">
        <v>344</v>
      </c>
      <c r="B169" t="s">
        <v>289</v>
      </c>
      <c r="C169" t="str">
        <f t="shared" si="13"/>
        <v>BMS_PTD_IO_PX_20170302_201610</v>
      </c>
      <c r="G169" t="str">
        <f t="shared" si="14"/>
        <v>BULK INSERT PX FROM 'C:\Insurance\Source\SHS_Files\BMS_PTD_IO_PX_20170302_201610.txt' WITH(FIELDTERMINATOR = '|',ROWTERMINATOR = '0x0A')</v>
      </c>
    </row>
    <row r="170" spans="1:7" x14ac:dyDescent="0.25">
      <c r="A170" t="s">
        <v>345</v>
      </c>
      <c r="B170" t="s">
        <v>289</v>
      </c>
      <c r="C170" t="str">
        <f t="shared" si="13"/>
        <v>BMS_PTD_IO_PX_20170302_201611</v>
      </c>
      <c r="G170" t="str">
        <f t="shared" si="14"/>
        <v>BULK INSERT PX FROM 'C:\Insurance\Source\SHS_Files\BMS_PTD_IO_PX_20170302_201611.txt' WITH(FIELDTERMINATOR = '|',ROWTERMINATOR = '0x0A')</v>
      </c>
    </row>
    <row r="171" spans="1:7" x14ac:dyDescent="0.25">
      <c r="A171" t="s">
        <v>346</v>
      </c>
      <c r="B171" t="s">
        <v>289</v>
      </c>
      <c r="C171" t="str">
        <f t="shared" si="13"/>
        <v>BMS_PTD_IO_PX_20170302_201612</v>
      </c>
      <c r="G171" t="str">
        <f t="shared" si="14"/>
        <v>BULK INSERT PX FROM 'C:\Insurance\Source\SHS_Files\BMS_PTD_IO_PX_20170302_201612.txt' WITH(FIELDTERMINATOR = '|',ROWTERMINATOR = '0x0A')</v>
      </c>
    </row>
    <row r="172" spans="1:7" x14ac:dyDescent="0.25">
      <c r="A172" t="s">
        <v>347</v>
      </c>
      <c r="B172" t="s">
        <v>289</v>
      </c>
      <c r="C172" t="str">
        <f t="shared" si="13"/>
        <v>BMS_PTD_IO_PX_20170302_201701</v>
      </c>
      <c r="G172" t="str">
        <f t="shared" si="14"/>
        <v>BULK INSERT PX FROM 'C:\Insurance\Source\SHS_Files\BMS_PTD_IO_PX_20170302_201701.txt' WITH(FIELDTERMINATOR = '|',ROWTERMINATOR = '0x0A')</v>
      </c>
    </row>
    <row r="173" spans="1:7" x14ac:dyDescent="0.25">
      <c r="A173">
        <v>201702</v>
      </c>
      <c r="B173" t="s">
        <v>289</v>
      </c>
      <c r="C173" t="str">
        <f t="shared" si="13"/>
        <v>BMS_PTD_IO_PX_20170302_201702</v>
      </c>
      <c r="G173" t="str">
        <f t="shared" si="14"/>
        <v>BULK INSERT PX FROM 'C:\Insurance\Source\SHS_Files\BMS_PTD_IO_PX_20170302_201702.txt' WITH(FIELDTERMINATOR = '|',ROWTERMINATOR = '0x0A')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opLeftCell="D4" zoomScale="80" zoomScaleNormal="80" workbookViewId="0">
      <selection activeCell="D37" sqref="D37"/>
    </sheetView>
  </sheetViews>
  <sheetFormatPr defaultColWidth="14.140625" defaultRowHeight="15" x14ac:dyDescent="0.25"/>
  <cols>
    <col min="4" max="4" width="255.7109375" bestFit="1" customWidth="1"/>
  </cols>
  <sheetData>
    <row r="1" spans="1:4" x14ac:dyDescent="0.25">
      <c r="A1" t="s">
        <v>301</v>
      </c>
      <c r="B1" t="s">
        <v>290</v>
      </c>
      <c r="C1" t="str">
        <f>'View-Txt File Layout'!G150</f>
        <v>DIAGNOSIS_CODE VARCHAR(30),DIAGNOSIS_DESCRIPTION VARCHAR(255),</v>
      </c>
      <c r="D1" t="str">
        <f>"CREATE TABLE "&amp;A1&amp;"("&amp;LEFT(C1,LEN(C1)-1)&amp;")"</f>
        <v>CREATE TABLE DIAG(DIAGNOSIS_CODE VARCHAR(30),DIAGNOSIS_DESCRIPTION VARCHAR(255))</v>
      </c>
    </row>
    <row r="2" spans="1:4" x14ac:dyDescent="0.25">
      <c r="A2" t="s">
        <v>302</v>
      </c>
      <c r="B2" t="s">
        <v>291</v>
      </c>
      <c r="C2" t="str">
        <f>'View-Txt File Layout'!G82</f>
        <v>DRUG_ID VARCHAR(13),NDC11 VARCHAR(11),DRUG_NAME VARCHAR(60),BGI VARCHAR(1),BB_USC_CODE VARCHAR(5),BB_USC_NAME VARCHAR(60),DRUG_GENERIC_NAME VARCHAR(60),DRUG_STRENGTH VARCHAR(60),DRUG_FORM VARCHAR(40),PACKAGE_SIZE VARCHAR(30),PACKAGE_DESCRIPTION VARCHAR(20),MANUFACTURER VARCHAR(15),NDC_START_DATE VARCHAR(10),</v>
      </c>
      <c r="D2" t="str">
        <f t="shared" ref="D2:D8" si="0">"CREATE TABLE "&amp;A2&amp;"("&amp;LEFT(C2,LEN(C2)-1)&amp;")"</f>
        <v>CREATE TABLE PRODUCT(DRUG_ID VARCHAR(13),NDC11 VARCHAR(11),DRUG_NAME VARCHAR(60),BGI VARCHAR(1),BB_USC_CODE VARCHAR(5),BB_USC_NAME VARCHAR(60),DRUG_GENERIC_NAME VARCHAR(60),DRUG_STRENGTH VARCHAR(60),DRUG_FORM VARCHAR(40),PACKAGE_SIZE VARCHAR(30),PACKAGE_DESCRIPTION VARCHAR(20),MANUFACTURER VARCHAR(15),NDC_START_DATE VARCHAR(10))</v>
      </c>
    </row>
    <row r="3" spans="1:4" x14ac:dyDescent="0.25">
      <c r="A3" t="s">
        <v>303</v>
      </c>
      <c r="B3" t="s">
        <v>292</v>
      </c>
      <c r="C3" t="str">
        <f>'View-Txt File Layout'!G20</f>
        <v>PATIENT_ID VARCHAR(30),MPD_YEAR VARCHAR(4),MPD_CLASS VARCHAR(11),INDEX_DATE VARCHAR(10),DEDUCTIBLE_DATE VARCHAR(10),COPAY_DATE VARCHAR(10),GAP_DATE VARCHAR(10),CATASTROPHIC_DATE VARCHAR(10),PRE_DAYS VARCHAR(3),DEDUCTIBLE_DAYS VARCHAR(3),COPAY_DAYS VARCHAR(3),GAP_DAYS VARCHAR(3),CATASTROPHIC_DAYS VARCHAR(3),CLAIM_COUNT VARCHAR(4),AVERAGE_COPAY VARCHAR(30),GAP_COVERAGE_PCT VARCHAR(30),GAP_COVERAGE_PCT_BRAND VARCHAR(30),OUT_OF_POCKET VARCHAR(30),DRUG_SPEND VARCHAR(30),CLAIM_COUNT_BRAND VARCHAR(4),THERAPY_COUNT_BRAND VARCHAR(3),OUT_OF_POCKET_BRAND VARCHAR(30),DRUG_SPEND_BRAND VARCHAR(30),</v>
      </c>
      <c r="D3" t="str">
        <f t="shared" si="0"/>
        <v>CREATE TABLE MPD(PATIENT_ID VARCHAR(30),MPD_YEAR VARCHAR(4),MPD_CLASS VARCHAR(11),INDEX_DATE VARCHAR(10),DEDUCTIBLE_DATE VARCHAR(10),COPAY_DATE VARCHAR(10),GAP_DATE VARCHAR(10),CATASTROPHIC_DATE VARCHAR(10),PRE_DAYS VARCHAR(3),DEDUCTIBLE_DAYS VARCHAR(3),COPAY_DAYS VARCHAR(3),GAP_DAYS VARCHAR(3),CATASTROPHIC_DAYS VARCHAR(3),CLAIM_COUNT VARCHAR(4),AVERAGE_COPAY VARCHAR(30),GAP_COVERAGE_PCT VARCHAR(30),GAP_COVERAGE_PCT_BRAND VARCHAR(30),OUT_OF_POCKET VARCHAR(30),DRUG_SPEND VARCHAR(30),CLAIM_COUNT_BRAND VARCHAR(4),THERAPY_COUNT_BRAND VARCHAR(3),OUT_OF_POCKET_BRAND VARCHAR(30),DRUG_SPEND_BRAND VARCHAR(30))</v>
      </c>
    </row>
    <row r="4" spans="1:4" x14ac:dyDescent="0.25">
      <c r="A4" t="s">
        <v>304</v>
      </c>
      <c r="B4" t="s">
        <v>294</v>
      </c>
      <c r="C4" t="str">
        <f>'View-Txt File Layout'!G121</f>
        <v>PHYSICIAN_ID VARCHAR(22),PRACTITIONER_ID VARCHAR(22),ME_NUMBER VARCHAR(10),DEA_NUMBER VARCHAR(80),LAST_NAME VARCHAR(60),FIRST_NAME VARCHAR(25),ADDRESS VARCHAR(100),CITY VARCHAR(28),STATE VARCHAR(2),ZIP VARCHAR(5),SPECIALTY_CODE VARCHAR(3),SPECIALTY_DESCRIPTION VARCHAR(75),NPI VARCHAR(10),OPT_OUT_IND VARCHAR(1),OPT_OUT_DATE VARCHAR(10),NO_CONTACT_FLAG VARCHAR(1),</v>
      </c>
      <c r="D4" t="str">
        <f t="shared" si="0"/>
        <v>CREATE TABLE PHYSICIAN(PHYSICIAN_ID VARCHAR(22),PRACTITIONER_ID VARCHAR(22),ME_NUMBER VARCHAR(10),DEA_NUMBER VARCHAR(80),LAST_NAME VARCHAR(60),FIRST_NAME VARCHAR(25),ADDRESS VARCHAR(100),CITY VARCHAR(28),STATE VARCHAR(2),ZIP VARCHAR(5),SPECIALTY_CODE VARCHAR(3),SPECIALTY_DESCRIPTION VARCHAR(75),NPI VARCHAR(10),OPT_OUT_IND VARCHAR(1),OPT_OUT_DATE VARCHAR(10),NO_CONTACT_FLAG VARCHAR(1))</v>
      </c>
    </row>
    <row r="5" spans="1:4" x14ac:dyDescent="0.25">
      <c r="A5" t="s">
        <v>305</v>
      </c>
      <c r="B5" t="s">
        <v>295</v>
      </c>
      <c r="C5" t="str">
        <f>'View-Txt File Layout'!G173</f>
        <v>PROCEDURE_CODE VARCHAR(48),PROCEDURE_DESCRIPTION VARCHAR(100),</v>
      </c>
      <c r="D5" t="str">
        <f t="shared" si="0"/>
        <v>CREATE TABLE PROCEDURE(PROCEDURE_CODE VARCHAR(48),PROCEDURE_DESCRIPTION VARCHAR(100))</v>
      </c>
    </row>
    <row r="6" spans="1:4" x14ac:dyDescent="0.25">
      <c r="A6" t="s">
        <v>306</v>
      </c>
      <c r="B6" t="s">
        <v>296</v>
      </c>
      <c r="C6" t="str">
        <f>'View-Txt File Layout'!G5</f>
        <v>PATIENT_ID VARCHAR(30),PATIENT_BIRTH_YEAR VARCHAR(4),PATIENT_GENDER VARCHAR(1),PATIENT_ZIP3 VARCHAR(3),PATIENT_STATE VARCHAR(2),</v>
      </c>
      <c r="D6" t="str">
        <f t="shared" si="0"/>
        <v>CREATE TABLE PATIENT(PATIENT_ID VARCHAR(30),PATIENT_BIRTH_YEAR VARCHAR(4),PATIENT_GENDER VARCHAR(1),PATIENT_ZIP3 VARCHAR(3),PATIENT_STATE VARCHAR(2))</v>
      </c>
    </row>
    <row r="7" spans="1:4" x14ac:dyDescent="0.25">
      <c r="A7" t="s">
        <v>307</v>
      </c>
      <c r="B7" t="s">
        <v>297</v>
      </c>
      <c r="C7" t="str">
        <f>'View-Txt File Layout'!G12</f>
        <v>PATIENT_ID VARCHAR(30),ACTIVITY_TYPE VARCHAR(1),PLAN_ID VARCHAR(20),ACTIVITY_YEAR VARCHAR(4),ACTIVITY_QUARTER VARCHAR(1),</v>
      </c>
      <c r="D7" t="str">
        <f t="shared" si="0"/>
        <v>CREATE TABLE PATIENT_ACTIVITY(PATIENT_ID VARCHAR(30),ACTIVITY_TYPE VARCHAR(1),PLAN_ID VARCHAR(20),ACTIVITY_YEAR VARCHAR(4),ACTIVITY_QUARTER VARCHAR(1))</v>
      </c>
    </row>
    <row r="8" spans="1:4" x14ac:dyDescent="0.25">
      <c r="A8" t="s">
        <v>308</v>
      </c>
      <c r="B8" t="s">
        <v>298</v>
      </c>
      <c r="C8" t="str">
        <f>'View-Txt File Layout'!G116</f>
        <v>REJECT_CODE VARCHAR(3),REJECT_DESCRIPTION VARCHAR(100),</v>
      </c>
      <c r="D8" t="str">
        <f t="shared" si="0"/>
        <v>CREATE TABLE REJECTED(REJECT_CODE VARCHAR(3),REJECT_DESCRIPTION VARCHAR(100))</v>
      </c>
    </row>
    <row r="9" spans="1:4" x14ac:dyDescent="0.25">
      <c r="B9" t="s">
        <v>299</v>
      </c>
    </row>
    <row r="10" spans="1:4" x14ac:dyDescent="0.25">
      <c r="B10" t="s">
        <v>293</v>
      </c>
    </row>
    <row r="12" spans="1:4" x14ac:dyDescent="0.25">
      <c r="A12" t="s">
        <v>286</v>
      </c>
      <c r="B12" t="s">
        <v>285</v>
      </c>
      <c r="C12" t="str">
        <f>'View-Txt File Layout'!G182</f>
        <v>PATIENT_ID VARCHAR(50),CLAIM_ID VARCHAR(50),PROCEDURE_TYPE_CODE VARCHAR(50),CLAIM_TYPE VARCHAR(50),SURGICAL_CODE VARCHAR(50),SURGICAL_PROCEDURE_DATE VARCHAR(50),PLACE_OF_SERVICE VARCHAR(50),PLAN_TYPE VARCHAR(50),PRACTITIONER_ID VARCHAR(50),DELETION_FLAG VARCHAR(50),</v>
      </c>
      <c r="D12" t="str">
        <f>B$12&amp;A13&amp;" ("&amp;LEFT(C$12,LEN(C$12)-1)&amp;")"</f>
        <v>CREATE TABLE SX (PATIENT_ID VARCHAR(50),CLAIM_ID VARCHAR(50),PROCEDURE_TYPE_CODE VARCHAR(50),CLAIM_TYPE VARCHAR(50),SURGICAL_CODE VARCHAR(50),SURGICAL_PROCEDURE_DATE VARCHAR(50),PLACE_OF_SERVICE VARCHAR(50),PLAN_TYPE VARCHAR(50),PRACTITIONER_ID VARCHAR(50),DELETION_FLAG VARCHAR(50))</v>
      </c>
    </row>
    <row r="13" spans="1:4" x14ac:dyDescent="0.25">
      <c r="A13" t="s">
        <v>286</v>
      </c>
    </row>
    <row r="15" spans="1:4" x14ac:dyDescent="0.25">
      <c r="A15" t="s">
        <v>287</v>
      </c>
      <c r="B15" t="s">
        <v>285</v>
      </c>
      <c r="C15" t="str">
        <f>'View-Txt File Layout'!G47</f>
        <v>CLAIM_ID VARCHAR(50),PATIENT_ID VARCHAR(50),DRUG_ID VARCHAR(50),PRACTITIONER_ID VARCHAR(50),PHARMACY_ZIP_3 VARCHAR(50),PLAN_ID VARCHAR(50),PATIENT_PAY VARCHAR(50),PLAN_PAY VARCHAR(50),SECONDARY_PLAN_ID VARCHAR(50),SECONDARY_PLAN_PAY VARCHAR(50),PATIENT_OUT_OF_POCKET VARCHAR(50),REFILL_CODE VARCHAR(50),QUANTITY VARCHAR(50),DAYS_SUPPLY VARCHAR(50),RX_FILL_DATE VARCHAR(50),SEQUENCE_NUMBER VARCHAR(50),CLAIM_STATUS VARCHAR(50),REJECT_CODE VARCHAR(50),REVERSAL_LAG VARCHAR(50),RX_NUMBER VARCHAR(50),DAYS_TILL_NEXT_FILL VARCHAR(50),COPAY_30 VARCHAR(50),SOURCE_OF_BUSINESS VARCHAR(50),NEW_TO_PRODUCT VARCHAR(50),CONCOMITANT_FLAG VARCHAR(50),PTD_FINAL_CLAIM VARCHAR(50),GROUP_NUMBER VARCHAR(50),SECONDARY_GROUP_NUMBER VARCHAR(50),DAW VARCHAR(50),REFILL_ATHRZ VARCHAR(50),ENHANCED_PAYER VARCHAR(50),DELETION_FLAG VARCHAR(50),</v>
      </c>
      <c r="D15" t="str">
        <f>B$15&amp;A16&amp;" ("&amp;LEFT(C$15,LEN(C$15)-1)&amp;")"</f>
        <v>CREATE TABLE RX (CLAIM_ID VARCHAR(50),PATIENT_ID VARCHAR(50),DRUG_ID VARCHAR(50),PRACTITIONER_ID VARCHAR(50),PHARMACY_ZIP_3 VARCHAR(50),PLAN_ID VARCHAR(50),PATIENT_PAY VARCHAR(50),PLAN_PAY VARCHAR(50),SECONDARY_PLAN_ID VARCHAR(50),SECONDARY_PLAN_PAY VARCHAR(50),PATIENT_OUT_OF_POCKET VARCHAR(50),REFILL_CODE VARCHAR(50),QUANTITY VARCHAR(50),DAYS_SUPPLY VARCHAR(50),RX_FILL_DATE VARCHAR(50),SEQUENCE_NUMBER VARCHAR(50),CLAIM_STATUS VARCHAR(50),REJECT_CODE VARCHAR(50),REVERSAL_LAG VARCHAR(50),RX_NUMBER VARCHAR(50),DAYS_TILL_NEXT_FILL VARCHAR(50),COPAY_30 VARCHAR(50),SOURCE_OF_BUSINESS VARCHAR(50),NEW_TO_PRODUCT VARCHAR(50),CONCOMITANT_FLAG VARCHAR(50),PTD_FINAL_CLAIM VARCHAR(50),GROUP_NUMBER VARCHAR(50),SECONDARY_GROUP_NUMBER VARCHAR(50),DAW VARCHAR(50),REFILL_ATHRZ VARCHAR(50),ENHANCED_PAYER VARCHAR(50),DELETION_FLAG VARCHAR(50))</v>
      </c>
    </row>
    <row r="16" spans="1:4" x14ac:dyDescent="0.25">
      <c r="A16" t="s">
        <v>287</v>
      </c>
    </row>
    <row r="18" spans="1:4" x14ac:dyDescent="0.25">
      <c r="A18" t="s">
        <v>288</v>
      </c>
      <c r="B18" t="s">
        <v>285</v>
      </c>
      <c r="C18" t="str">
        <f>'View-Txt File Layout'!G140</f>
        <v>PATIENT_ID VARCHAR(50),CLAIM_ID VARCHAR(50),CLAIM_TYPE VARCHAR(50),SERVICE_DATE VARCHAR(50),DIAGNOSIS_CODE VARCHAR(50),PRACTITIONER_ID VARCHAR(50),DELETION_FLAG VARCHAR(50),</v>
      </c>
      <c r="D18" t="str">
        <f>B$18&amp;A19&amp;" ("&amp;LEFT(C$18,LEN(C$18)-1)&amp;")"</f>
        <v>CREATE TABLE DX (PATIENT_ID VARCHAR(50),CLAIM_ID VARCHAR(50),CLAIM_TYPE VARCHAR(50),SERVICE_DATE VARCHAR(50),DIAGNOSIS_CODE VARCHAR(50),PRACTITIONER_ID VARCHAR(50),DELETION_FLAG VARCHAR(50))</v>
      </c>
    </row>
    <row r="19" spans="1:4" x14ac:dyDescent="0.25">
      <c r="A19" t="s">
        <v>288</v>
      </c>
    </row>
    <row r="21" spans="1:4" x14ac:dyDescent="0.25">
      <c r="A21" t="s">
        <v>289</v>
      </c>
      <c r="B21" t="s">
        <v>285</v>
      </c>
      <c r="C21" t="str">
        <f>'View-Txt File Layout'!G155</f>
        <v>PATIENT_ID VARCHAR(50),CLAIM_ID VARCHAR(50),CLAIM_LINE_ITEM VARCHAR(50),CLAIM_TYPE VARCHAR(50),PROCEDURE_CODE VARCHAR(50),PROCEDURE_DATE VARCHAR(50),PLACE_OF_SERVICE VARCHAR(50),PLAN_TYPE VARCHAR(50),PRACTITIONER_ID VARCHAR(50),PHYSICIAN_ROLE VARCHAR(50),UNITS_ADMINISTERED VARCHAR(50),CHARGE_AMOUNT VARCHAR(50),DRUG_ID VARCHAR(50),DERIVED_PAYER VARCHAR(50),DELETION_FLAG VARCHAR(50),DUP_SEQ VARCHAR(50),</v>
      </c>
      <c r="D21" t="str">
        <f>B$21&amp;A22&amp;" ("&amp;LEFT(C$21,LEN(C$21)-1)&amp;")"</f>
        <v>CREATE TABLE PX (PATIENT_ID VARCHAR(50),CLAIM_ID VARCHAR(50),CLAIM_LINE_ITEM VARCHAR(50),CLAIM_TYPE VARCHAR(50),PROCEDURE_CODE VARCHAR(50),PROCEDURE_DATE VARCHAR(50),PLACE_OF_SERVICE VARCHAR(50),PLAN_TYPE VARCHAR(50),PRACTITIONER_ID VARCHAR(50),PHYSICIAN_ROLE VARCHAR(50),UNITS_ADMINISTERED VARCHAR(50),CHARGE_AMOUNT VARCHAR(50),DRUG_ID VARCHAR(50),DERIVED_PAYER VARCHAR(50),DELETION_FLAG VARCHAR(50),DUP_SEQ VARCHAR(50))</v>
      </c>
    </row>
    <row r="22" spans="1:4" x14ac:dyDescent="0.25">
      <c r="A22"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12"/>
  <sheetViews>
    <sheetView showGridLines="0" tabSelected="1" topLeftCell="A139" zoomScale="80" zoomScaleNormal="80" workbookViewId="0">
      <selection activeCell="E163" sqref="E163"/>
    </sheetView>
  </sheetViews>
  <sheetFormatPr defaultColWidth="42" defaultRowHeight="12" x14ac:dyDescent="0.2"/>
  <cols>
    <col min="1" max="1" width="28.42578125" style="1" bestFit="1" customWidth="1"/>
    <col min="2" max="2" width="7" style="5" bestFit="1" customWidth="1"/>
    <col min="3" max="3" width="13.7109375" style="1" bestFit="1" customWidth="1"/>
    <col min="4" max="4" width="63.5703125" style="6" bestFit="1" customWidth="1"/>
    <col min="5" max="5" width="48.28515625" style="6" customWidth="1"/>
    <col min="6" max="16384" width="42" style="1"/>
  </cols>
  <sheetData>
    <row r="1" spans="1:7" x14ac:dyDescent="0.2">
      <c r="A1" s="29" t="s">
        <v>0</v>
      </c>
      <c r="B1" s="29"/>
      <c r="C1" s="29"/>
      <c r="D1" s="29"/>
      <c r="E1" s="29"/>
    </row>
    <row r="3" spans="1:7" x14ac:dyDescent="0.2">
      <c r="A3" s="28" t="s">
        <v>1</v>
      </c>
      <c r="B3" s="28"/>
      <c r="C3" s="28"/>
      <c r="D3" s="28"/>
      <c r="E3" s="28"/>
    </row>
    <row r="4" spans="1:7" x14ac:dyDescent="0.2">
      <c r="A4" s="2" t="s">
        <v>2</v>
      </c>
      <c r="B4" s="3" t="s">
        <v>3</v>
      </c>
      <c r="C4" s="2" t="s">
        <v>4</v>
      </c>
      <c r="D4" s="4" t="s">
        <v>5</v>
      </c>
      <c r="E4" s="4" t="s">
        <v>6</v>
      </c>
    </row>
    <row r="5" spans="1:7" x14ac:dyDescent="0.2">
      <c r="A5" s="1" t="s">
        <v>7</v>
      </c>
      <c r="B5" s="5">
        <v>1</v>
      </c>
      <c r="C5" s="1" t="s">
        <v>179</v>
      </c>
      <c r="D5" s="6" t="s">
        <v>8</v>
      </c>
      <c r="F5" s="1" t="str">
        <f t="shared" ref="F5:F9" si="0">A5&amp;" "&amp;C5&amp;","</f>
        <v>PATIENT_ID VARCHAR(30),</v>
      </c>
      <c r="G5" s="1" t="str">
        <f>F5&amp;F6&amp;F7&amp;F8&amp;F9</f>
        <v>PATIENT_ID VARCHAR(30),PATIENT_BIRTH_YEAR VARCHAR(4),PATIENT_GENDER VARCHAR(1),PATIENT_ZIP3 VARCHAR(3),PATIENT_STATE VARCHAR(2),</v>
      </c>
    </row>
    <row r="6" spans="1:7" x14ac:dyDescent="0.2">
      <c r="A6" s="1" t="s">
        <v>9</v>
      </c>
      <c r="B6" s="5">
        <v>2</v>
      </c>
      <c r="C6" s="1" t="s">
        <v>27</v>
      </c>
      <c r="D6" s="6" t="s">
        <v>10</v>
      </c>
      <c r="F6" s="1" t="str">
        <f t="shared" si="0"/>
        <v>PATIENT_BIRTH_YEAR VARCHAR(4),</v>
      </c>
    </row>
    <row r="7" spans="1:7" x14ac:dyDescent="0.2">
      <c r="A7" s="1" t="s">
        <v>11</v>
      </c>
      <c r="B7" s="5">
        <v>3</v>
      </c>
      <c r="C7" s="1" t="s">
        <v>12</v>
      </c>
      <c r="D7" s="6" t="s">
        <v>13</v>
      </c>
      <c r="F7" s="1" t="str">
        <f t="shared" si="0"/>
        <v>PATIENT_GENDER VARCHAR(1),</v>
      </c>
    </row>
    <row r="8" spans="1:7" x14ac:dyDescent="0.2">
      <c r="A8" s="1" t="s">
        <v>14</v>
      </c>
      <c r="B8" s="5">
        <v>4</v>
      </c>
      <c r="C8" s="1" t="s">
        <v>15</v>
      </c>
      <c r="D8" s="6" t="s">
        <v>16</v>
      </c>
      <c r="F8" s="1" t="str">
        <f t="shared" si="0"/>
        <v>PATIENT_ZIP3 VARCHAR(3),</v>
      </c>
    </row>
    <row r="9" spans="1:7" x14ac:dyDescent="0.2">
      <c r="A9" s="1" t="s">
        <v>17</v>
      </c>
      <c r="B9" s="5">
        <v>5</v>
      </c>
      <c r="C9" s="1" t="s">
        <v>18</v>
      </c>
      <c r="D9" s="6" t="s">
        <v>19</v>
      </c>
      <c r="F9" s="1" t="str">
        <f t="shared" si="0"/>
        <v>PATIENT_STATE VARCHAR(2),</v>
      </c>
    </row>
    <row r="10" spans="1:7" x14ac:dyDescent="0.2">
      <c r="A10" s="28" t="s">
        <v>20</v>
      </c>
      <c r="B10" s="28"/>
      <c r="C10" s="28"/>
      <c r="D10" s="28"/>
      <c r="E10" s="28"/>
    </row>
    <row r="11" spans="1:7" x14ac:dyDescent="0.2">
      <c r="A11" s="2" t="s">
        <v>2</v>
      </c>
      <c r="B11" s="3" t="s">
        <v>3</v>
      </c>
      <c r="C11" s="2" t="s">
        <v>4</v>
      </c>
      <c r="D11" s="4" t="s">
        <v>5</v>
      </c>
      <c r="E11" s="4" t="s">
        <v>6</v>
      </c>
    </row>
    <row r="12" spans="1:7" x14ac:dyDescent="0.2">
      <c r="A12" s="1" t="s">
        <v>7</v>
      </c>
      <c r="B12" s="5">
        <v>1</v>
      </c>
      <c r="C12" s="1" t="s">
        <v>179</v>
      </c>
      <c r="D12" s="6" t="s">
        <v>8</v>
      </c>
      <c r="F12" s="1" t="str">
        <f t="shared" ref="F12:F16" si="1">A12&amp;" "&amp;C12&amp;","</f>
        <v>PATIENT_ID VARCHAR(30),</v>
      </c>
      <c r="G12" s="1" t="str">
        <f>F12&amp;F13&amp;F14&amp;F15&amp;F16</f>
        <v>PATIENT_ID VARCHAR(30),ACTIVITY_TYPE VARCHAR(1),PLAN_ID VARCHAR(20),ACTIVITY_YEAR VARCHAR(4),ACTIVITY_QUARTER VARCHAR(1),</v>
      </c>
    </row>
    <row r="13" spans="1:7" ht="36" x14ac:dyDescent="0.2">
      <c r="A13" s="1" t="s">
        <v>21</v>
      </c>
      <c r="B13" s="5">
        <v>2</v>
      </c>
      <c r="C13" s="1" t="s">
        <v>12</v>
      </c>
      <c r="D13" s="6" t="s">
        <v>22</v>
      </c>
      <c r="F13" s="1" t="str">
        <f t="shared" si="1"/>
        <v>ACTIVITY_TYPE VARCHAR(1),</v>
      </c>
    </row>
    <row r="14" spans="1:7" x14ac:dyDescent="0.2">
      <c r="A14" s="1" t="s">
        <v>23</v>
      </c>
      <c r="B14" s="5">
        <v>3</v>
      </c>
      <c r="C14" s="1" t="s">
        <v>24</v>
      </c>
      <c r="D14" s="1" t="s">
        <v>25</v>
      </c>
      <c r="F14" s="1" t="str">
        <f t="shared" si="1"/>
        <v>PLAN_ID VARCHAR(20),</v>
      </c>
    </row>
    <row r="15" spans="1:7" ht="36" x14ac:dyDescent="0.2">
      <c r="A15" s="7" t="s">
        <v>26</v>
      </c>
      <c r="B15" s="8">
        <v>4</v>
      </c>
      <c r="C15" s="7" t="s">
        <v>27</v>
      </c>
      <c r="D15" s="9" t="s">
        <v>28</v>
      </c>
      <c r="F15" s="1" t="str">
        <f t="shared" si="1"/>
        <v>ACTIVITY_YEAR VARCHAR(4),</v>
      </c>
    </row>
    <row r="16" spans="1:7" ht="36" x14ac:dyDescent="0.2">
      <c r="A16" s="7" t="s">
        <v>29</v>
      </c>
      <c r="B16" s="8">
        <v>5</v>
      </c>
      <c r="C16" s="7" t="s">
        <v>12</v>
      </c>
      <c r="D16" s="9" t="s">
        <v>30</v>
      </c>
      <c r="F16" s="1" t="str">
        <f t="shared" si="1"/>
        <v>ACTIVITY_QUARTER VARCHAR(1),</v>
      </c>
    </row>
    <row r="18" spans="1:7" x14ac:dyDescent="0.2">
      <c r="A18" s="28" t="s">
        <v>31</v>
      </c>
      <c r="B18" s="28"/>
      <c r="C18" s="28"/>
      <c r="D18" s="28"/>
      <c r="E18" s="28"/>
    </row>
    <row r="19" spans="1:7" x14ac:dyDescent="0.2">
      <c r="A19" s="2" t="s">
        <v>2</v>
      </c>
      <c r="B19" s="3" t="s">
        <v>3</v>
      </c>
      <c r="C19" s="2" t="s">
        <v>4</v>
      </c>
      <c r="D19" s="4" t="s">
        <v>5</v>
      </c>
      <c r="E19" s="4" t="s">
        <v>6</v>
      </c>
    </row>
    <row r="20" spans="1:7" x14ac:dyDescent="0.2">
      <c r="A20" s="1" t="s">
        <v>7</v>
      </c>
      <c r="B20" s="5">
        <v>1</v>
      </c>
      <c r="C20" s="1" t="s">
        <v>179</v>
      </c>
      <c r="D20" s="6" t="s">
        <v>8</v>
      </c>
      <c r="F20" s="1" t="str">
        <f t="shared" ref="F20:F43" si="2">A20&amp;" "&amp;C20&amp;","</f>
        <v>PATIENT_ID VARCHAR(30),</v>
      </c>
      <c r="G20" s="1" t="str">
        <f>F20&amp;F21&amp;F22&amp;F23&amp;F24&amp;F25&amp;F26&amp;F27&amp;F28&amp;F29&amp;F30&amp;F31&amp;F32&amp;F33&amp;F34&amp;F35&amp;F36&amp;F37&amp;F38&amp;F39&amp;F40&amp;F41&amp;F42</f>
        <v>PATIENT_ID VARCHAR(30),MPD_YEAR VARCHAR(4),MPD_CLASS VARCHAR(11),INDEX_DATE VARCHAR(10),DEDUCTIBLE_DATE VARCHAR(10),COPAY_DATE VARCHAR(10),GAP_DATE VARCHAR(10),CATASTROPHIC_DATE VARCHAR(10),PRE_DAYS VARCHAR(3),DEDUCTIBLE_DAYS VARCHAR(3),COPAY_DAYS VARCHAR(3),GAP_DAYS VARCHAR(3),CATASTROPHIC_DAYS VARCHAR(3),CLAIM_COUNT VARCHAR(4),AVERAGE_COPAY VARCHAR(30),GAP_COVERAGE_PCT VARCHAR(30),GAP_COVERAGE_PCT_BRAND VARCHAR(30),OUT_OF_POCKET VARCHAR(30),DRUG_SPEND VARCHAR(30),CLAIM_COUNT_BRAND VARCHAR(4),THERAPY_COUNT_BRAND VARCHAR(3),OUT_OF_POCKET_BRAND VARCHAR(30),DRUG_SPEND_BRAND VARCHAR(30),</v>
      </c>
    </row>
    <row r="21" spans="1:7" ht="24" x14ac:dyDescent="0.2">
      <c r="A21" s="1" t="s">
        <v>32</v>
      </c>
      <c r="B21" s="5">
        <v>2</v>
      </c>
      <c r="C21" s="1" t="s">
        <v>27</v>
      </c>
      <c r="D21" s="6" t="s">
        <v>33</v>
      </c>
      <c r="F21" s="1" t="str">
        <f t="shared" si="2"/>
        <v>MPD_YEAR VARCHAR(4),</v>
      </c>
    </row>
    <row r="22" spans="1:7" ht="24" x14ac:dyDescent="0.2">
      <c r="A22" s="1" t="s">
        <v>34</v>
      </c>
      <c r="B22" s="5">
        <v>3</v>
      </c>
      <c r="C22" s="1" t="s">
        <v>35</v>
      </c>
      <c r="D22" s="6" t="s">
        <v>36</v>
      </c>
      <c r="F22" s="1" t="str">
        <f t="shared" si="2"/>
        <v>MPD_CLASS VARCHAR(11),</v>
      </c>
    </row>
    <row r="23" spans="1:7" x14ac:dyDescent="0.2">
      <c r="A23" s="1" t="s">
        <v>37</v>
      </c>
      <c r="B23" s="5">
        <v>4</v>
      </c>
      <c r="C23" s="1" t="s">
        <v>157</v>
      </c>
      <c r="D23" s="6" t="s">
        <v>38</v>
      </c>
      <c r="F23" s="1" t="str">
        <f t="shared" si="2"/>
        <v>INDEX_DATE VARCHAR(10),</v>
      </c>
    </row>
    <row r="24" spans="1:7" x14ac:dyDescent="0.2">
      <c r="A24" s="1" t="s">
        <v>39</v>
      </c>
      <c r="B24" s="5">
        <v>5</v>
      </c>
      <c r="C24" s="1" t="s">
        <v>157</v>
      </c>
      <c r="D24" s="6" t="s">
        <v>40</v>
      </c>
      <c r="F24" s="1" t="str">
        <f t="shared" si="2"/>
        <v>DEDUCTIBLE_DATE VARCHAR(10),</v>
      </c>
    </row>
    <row r="25" spans="1:7" x14ac:dyDescent="0.2">
      <c r="A25" s="1" t="s">
        <v>41</v>
      </c>
      <c r="B25" s="5">
        <v>6</v>
      </c>
      <c r="C25" s="1" t="s">
        <v>157</v>
      </c>
      <c r="D25" s="6" t="s">
        <v>42</v>
      </c>
      <c r="F25" s="1" t="str">
        <f t="shared" si="2"/>
        <v>COPAY_DATE VARCHAR(10),</v>
      </c>
    </row>
    <row r="26" spans="1:7" x14ac:dyDescent="0.2">
      <c r="A26" s="1" t="s">
        <v>43</v>
      </c>
      <c r="B26" s="5">
        <v>7</v>
      </c>
      <c r="C26" s="1" t="s">
        <v>157</v>
      </c>
      <c r="D26" s="6" t="s">
        <v>44</v>
      </c>
      <c r="F26" s="1" t="str">
        <f t="shared" si="2"/>
        <v>GAP_DATE VARCHAR(10),</v>
      </c>
    </row>
    <row r="27" spans="1:7" x14ac:dyDescent="0.2">
      <c r="A27" s="1" t="s">
        <v>45</v>
      </c>
      <c r="B27" s="5">
        <v>8</v>
      </c>
      <c r="C27" s="1" t="s">
        <v>157</v>
      </c>
      <c r="D27" s="6" t="s">
        <v>46</v>
      </c>
      <c r="F27" s="1" t="str">
        <f t="shared" si="2"/>
        <v>CATASTROPHIC_DATE VARCHAR(10),</v>
      </c>
    </row>
    <row r="28" spans="1:7" x14ac:dyDescent="0.2">
      <c r="A28" s="1" t="s">
        <v>47</v>
      </c>
      <c r="B28" s="5">
        <v>9</v>
      </c>
      <c r="C28" s="1" t="s">
        <v>15</v>
      </c>
      <c r="D28" s="6" t="s">
        <v>48</v>
      </c>
      <c r="F28" s="1" t="str">
        <f t="shared" si="2"/>
        <v>PRE_DAYS VARCHAR(3),</v>
      </c>
    </row>
    <row r="29" spans="1:7" x14ac:dyDescent="0.2">
      <c r="A29" s="1" t="s">
        <v>49</v>
      </c>
      <c r="B29" s="5">
        <v>10</v>
      </c>
      <c r="C29" s="1" t="s">
        <v>15</v>
      </c>
      <c r="D29" s="6" t="s">
        <v>50</v>
      </c>
      <c r="F29" s="1" t="str">
        <f t="shared" si="2"/>
        <v>DEDUCTIBLE_DAYS VARCHAR(3),</v>
      </c>
    </row>
    <row r="30" spans="1:7" x14ac:dyDescent="0.2">
      <c r="A30" s="1" t="s">
        <v>51</v>
      </c>
      <c r="B30" s="5">
        <v>11</v>
      </c>
      <c r="C30" s="1" t="s">
        <v>15</v>
      </c>
      <c r="D30" s="6" t="s">
        <v>52</v>
      </c>
      <c r="F30" s="1" t="str">
        <f t="shared" si="2"/>
        <v>COPAY_DAYS VARCHAR(3),</v>
      </c>
    </row>
    <row r="31" spans="1:7" x14ac:dyDescent="0.2">
      <c r="A31" s="1" t="s">
        <v>53</v>
      </c>
      <c r="B31" s="5">
        <v>12</v>
      </c>
      <c r="C31" s="1" t="s">
        <v>15</v>
      </c>
      <c r="D31" s="6" t="s">
        <v>54</v>
      </c>
      <c r="F31" s="1" t="str">
        <f t="shared" si="2"/>
        <v>GAP_DAYS VARCHAR(3),</v>
      </c>
    </row>
    <row r="32" spans="1:7" x14ac:dyDescent="0.2">
      <c r="A32" s="1" t="s">
        <v>55</v>
      </c>
      <c r="B32" s="5">
        <v>13</v>
      </c>
      <c r="C32" s="1" t="s">
        <v>15</v>
      </c>
      <c r="D32" s="6" t="s">
        <v>56</v>
      </c>
      <c r="F32" s="1" t="str">
        <f t="shared" si="2"/>
        <v>CATASTROPHIC_DAYS VARCHAR(3),</v>
      </c>
    </row>
    <row r="33" spans="1:7" x14ac:dyDescent="0.2">
      <c r="A33" s="1" t="s">
        <v>57</v>
      </c>
      <c r="B33" s="5">
        <v>14</v>
      </c>
      <c r="C33" s="1" t="s">
        <v>27</v>
      </c>
      <c r="D33" s="6" t="s">
        <v>58</v>
      </c>
      <c r="F33" s="1" t="str">
        <f t="shared" si="2"/>
        <v>CLAIM_COUNT VARCHAR(4),</v>
      </c>
    </row>
    <row r="34" spans="1:7" x14ac:dyDescent="0.2">
      <c r="A34" s="1" t="s">
        <v>59</v>
      </c>
      <c r="B34" s="5">
        <v>15</v>
      </c>
      <c r="C34" s="1" t="s">
        <v>179</v>
      </c>
      <c r="D34" s="6" t="s">
        <v>60</v>
      </c>
      <c r="F34" s="1" t="str">
        <f t="shared" si="2"/>
        <v>AVERAGE_COPAY VARCHAR(30),</v>
      </c>
    </row>
    <row r="35" spans="1:7" x14ac:dyDescent="0.2">
      <c r="A35" s="1" t="s">
        <v>61</v>
      </c>
      <c r="B35" s="5">
        <v>16</v>
      </c>
      <c r="C35" s="1" t="s">
        <v>179</v>
      </c>
      <c r="D35" s="6" t="s">
        <v>62</v>
      </c>
      <c r="F35" s="1" t="str">
        <f t="shared" si="2"/>
        <v>GAP_COVERAGE_PCT VARCHAR(30),</v>
      </c>
    </row>
    <row r="36" spans="1:7" x14ac:dyDescent="0.2">
      <c r="A36" s="1" t="s">
        <v>63</v>
      </c>
      <c r="B36" s="5">
        <v>17</v>
      </c>
      <c r="C36" s="1" t="s">
        <v>179</v>
      </c>
      <c r="D36" s="6" t="s">
        <v>64</v>
      </c>
      <c r="F36" s="1" t="str">
        <f t="shared" si="2"/>
        <v>GAP_COVERAGE_PCT_BRAND VARCHAR(30),</v>
      </c>
    </row>
    <row r="37" spans="1:7" x14ac:dyDescent="0.2">
      <c r="A37" s="1" t="s">
        <v>65</v>
      </c>
      <c r="B37" s="5">
        <v>18</v>
      </c>
      <c r="C37" s="1" t="s">
        <v>179</v>
      </c>
      <c r="D37" s="6" t="s">
        <v>66</v>
      </c>
      <c r="F37" s="1" t="str">
        <f t="shared" si="2"/>
        <v>OUT_OF_POCKET VARCHAR(30),</v>
      </c>
    </row>
    <row r="38" spans="1:7" x14ac:dyDescent="0.2">
      <c r="A38" s="1" t="s">
        <v>67</v>
      </c>
      <c r="B38" s="5">
        <v>19</v>
      </c>
      <c r="C38" s="1" t="s">
        <v>179</v>
      </c>
      <c r="D38" s="6" t="s">
        <v>68</v>
      </c>
      <c r="F38" s="1" t="str">
        <f t="shared" si="2"/>
        <v>DRUG_SPEND VARCHAR(30),</v>
      </c>
    </row>
    <row r="39" spans="1:7" x14ac:dyDescent="0.2">
      <c r="A39" s="1" t="s">
        <v>69</v>
      </c>
      <c r="B39" s="5">
        <v>20</v>
      </c>
      <c r="C39" s="1" t="s">
        <v>27</v>
      </c>
      <c r="D39" s="6" t="s">
        <v>70</v>
      </c>
      <c r="F39" s="1" t="str">
        <f t="shared" si="2"/>
        <v>CLAIM_COUNT_BRAND VARCHAR(4),</v>
      </c>
    </row>
    <row r="40" spans="1:7" x14ac:dyDescent="0.2">
      <c r="A40" s="1" t="s">
        <v>71</v>
      </c>
      <c r="B40" s="5">
        <v>21</v>
      </c>
      <c r="C40" s="1" t="s">
        <v>15</v>
      </c>
      <c r="D40" s="6" t="s">
        <v>72</v>
      </c>
      <c r="F40" s="1" t="str">
        <f t="shared" si="2"/>
        <v>THERAPY_COUNT_BRAND VARCHAR(3),</v>
      </c>
    </row>
    <row r="41" spans="1:7" x14ac:dyDescent="0.2">
      <c r="A41" s="1" t="s">
        <v>73</v>
      </c>
      <c r="B41" s="5">
        <v>22</v>
      </c>
      <c r="C41" s="1" t="s">
        <v>179</v>
      </c>
      <c r="D41" s="6" t="s">
        <v>74</v>
      </c>
      <c r="F41" s="1" t="str">
        <f t="shared" si="2"/>
        <v>OUT_OF_POCKET_BRAND VARCHAR(30),</v>
      </c>
    </row>
    <row r="42" spans="1:7" x14ac:dyDescent="0.2">
      <c r="A42" s="1" t="s">
        <v>75</v>
      </c>
      <c r="B42" s="5">
        <v>23</v>
      </c>
      <c r="C42" s="1" t="s">
        <v>179</v>
      </c>
      <c r="D42" s="6" t="s">
        <v>76</v>
      </c>
      <c r="F42" s="1" t="str">
        <f t="shared" si="2"/>
        <v>DRUG_SPEND_BRAND VARCHAR(30),</v>
      </c>
    </row>
    <row r="43" spans="1:7" ht="36" x14ac:dyDescent="0.2">
      <c r="A43" s="7" t="s">
        <v>77</v>
      </c>
      <c r="B43" s="5">
        <v>24</v>
      </c>
      <c r="C43" s="7" t="s">
        <v>12</v>
      </c>
      <c r="D43" s="9" t="s">
        <v>78</v>
      </c>
      <c r="F43" s="1" t="str">
        <f t="shared" si="2"/>
        <v>MPD_PATIENT_PANEL_FLAG VARCHAR(1),</v>
      </c>
    </row>
    <row r="45" spans="1:7" x14ac:dyDescent="0.2">
      <c r="A45" s="28" t="s">
        <v>79</v>
      </c>
      <c r="B45" s="28"/>
      <c r="C45" s="28"/>
      <c r="D45" s="28"/>
      <c r="E45" s="28"/>
    </row>
    <row r="46" spans="1:7" x14ac:dyDescent="0.2">
      <c r="A46" s="2" t="s">
        <v>2</v>
      </c>
      <c r="B46" s="3" t="s">
        <v>3</v>
      </c>
      <c r="C46" s="2" t="s">
        <v>4</v>
      </c>
      <c r="D46" s="4" t="s">
        <v>5</v>
      </c>
      <c r="E46" s="4" t="s">
        <v>6</v>
      </c>
    </row>
    <row r="47" spans="1:7" ht="48" x14ac:dyDescent="0.2">
      <c r="A47" s="1" t="s">
        <v>80</v>
      </c>
      <c r="B47" s="5">
        <v>1</v>
      </c>
      <c r="C47" s="1" t="s">
        <v>300</v>
      </c>
      <c r="D47" s="6" t="s">
        <v>82</v>
      </c>
      <c r="E47" s="10" t="s">
        <v>83</v>
      </c>
      <c r="F47" s="1" t="str">
        <f t="shared" ref="F47:F78" si="3">A47&amp;" "&amp;C47&amp;","</f>
        <v>CLAIM_ID VARCHAR(50),</v>
      </c>
      <c r="G47" s="1" t="str">
        <f>F47&amp;F48&amp;F49&amp;F50&amp;F51&amp;F52&amp;F53&amp;F54&amp;F55&amp;F56&amp;F57&amp;F58&amp;F59&amp;F60&amp;F61&amp;F62&amp;F63&amp;F64&amp;F65&amp;F66&amp;F67&amp;F68&amp;F69&amp;F70&amp;F71&amp;F72&amp;F73&amp;F74&amp;F75&amp;F76&amp;F77&amp;F78</f>
        <v>CLAIM_ID VARCHAR(50),PATIENT_ID VARCHAR(50),DRUG_ID VARCHAR(50),PRACTITIONER_ID VARCHAR(50),PHARMACY_ZIP_3 VARCHAR(50),PLAN_ID VARCHAR(50),PATIENT_PAY VARCHAR(50),PLAN_PAY VARCHAR(50),SECONDARY_PLAN_ID VARCHAR(50),SECONDARY_PLAN_PAY VARCHAR(50),PATIENT_OUT_OF_POCKET VARCHAR(50),REFILL_CODE VARCHAR(50),QUANTITY VARCHAR(50),DAYS_SUPPLY VARCHAR(50),RX_FILL_DATE VARCHAR(50),SEQUENCE_NUMBER VARCHAR(50),CLAIM_STATUS VARCHAR(50),REJECT_CODE VARCHAR(50),REVERSAL_LAG VARCHAR(50),RX_NUMBER VARCHAR(50),DAYS_TILL_NEXT_FILL VARCHAR(50),COPAY_30 VARCHAR(50),SOURCE_OF_BUSINESS VARCHAR(50),NEW_TO_PRODUCT VARCHAR(50),CONCOMITANT_FLAG VARCHAR(50),PTD_FINAL_CLAIM VARCHAR(50),GROUP_NUMBER VARCHAR(50),SECONDARY_GROUP_NUMBER VARCHAR(50),DAW VARCHAR(50),REFILL_ATHRZ VARCHAR(50),ENHANCED_PAYER VARCHAR(50),DELETION_FLAG VARCHAR(50),</v>
      </c>
    </row>
    <row r="48" spans="1:7" x14ac:dyDescent="0.2">
      <c r="A48" s="1" t="s">
        <v>7</v>
      </c>
      <c r="B48" s="5">
        <v>2</v>
      </c>
      <c r="C48" s="1" t="s">
        <v>300</v>
      </c>
      <c r="D48" s="6" t="s">
        <v>8</v>
      </c>
      <c r="F48" s="1" t="str">
        <f t="shared" si="3"/>
        <v>PATIENT_ID VARCHAR(50),</v>
      </c>
    </row>
    <row r="49" spans="1:6" x14ac:dyDescent="0.2">
      <c r="A49" s="1" t="s">
        <v>84</v>
      </c>
      <c r="B49" s="5">
        <v>3</v>
      </c>
      <c r="C49" s="1" t="s">
        <v>300</v>
      </c>
      <c r="D49" s="6" t="s">
        <v>86</v>
      </c>
      <c r="F49" s="1" t="str">
        <f t="shared" si="3"/>
        <v>DRUG_ID VARCHAR(50),</v>
      </c>
    </row>
    <row r="50" spans="1:6" x14ac:dyDescent="0.2">
      <c r="A50" s="1" t="s">
        <v>87</v>
      </c>
      <c r="B50" s="5">
        <v>4</v>
      </c>
      <c r="C50" s="1" t="s">
        <v>300</v>
      </c>
      <c r="D50" s="6" t="s">
        <v>88</v>
      </c>
      <c r="F50" s="1" t="str">
        <f t="shared" si="3"/>
        <v>PRACTITIONER_ID VARCHAR(50),</v>
      </c>
    </row>
    <row r="51" spans="1:6" x14ac:dyDescent="0.2">
      <c r="A51" s="1" t="s">
        <v>89</v>
      </c>
      <c r="B51" s="5">
        <v>5</v>
      </c>
      <c r="C51" s="1" t="s">
        <v>300</v>
      </c>
      <c r="D51" s="6" t="s">
        <v>90</v>
      </c>
      <c r="F51" s="1" t="str">
        <f t="shared" si="3"/>
        <v>PHARMACY_ZIP_3 VARCHAR(50),</v>
      </c>
    </row>
    <row r="52" spans="1:6" x14ac:dyDescent="0.2">
      <c r="A52" s="1" t="s">
        <v>23</v>
      </c>
      <c r="B52" s="5">
        <v>6</v>
      </c>
      <c r="C52" s="1" t="s">
        <v>300</v>
      </c>
      <c r="D52" s="6" t="s">
        <v>25</v>
      </c>
      <c r="F52" s="1" t="str">
        <f t="shared" si="3"/>
        <v>PLAN_ID VARCHAR(50),</v>
      </c>
    </row>
    <row r="53" spans="1:6" x14ac:dyDescent="0.2">
      <c r="A53" s="1" t="s">
        <v>91</v>
      </c>
      <c r="B53" s="5">
        <v>7</v>
      </c>
      <c r="C53" s="1" t="s">
        <v>300</v>
      </c>
      <c r="D53" s="6" t="s">
        <v>92</v>
      </c>
      <c r="F53" s="1" t="str">
        <f t="shared" si="3"/>
        <v>PATIENT_PAY VARCHAR(50),</v>
      </c>
    </row>
    <row r="54" spans="1:6" x14ac:dyDescent="0.2">
      <c r="A54" s="1" t="s">
        <v>93</v>
      </c>
      <c r="B54" s="5">
        <v>8</v>
      </c>
      <c r="C54" s="1" t="s">
        <v>300</v>
      </c>
      <c r="D54" s="6" t="s">
        <v>94</v>
      </c>
      <c r="F54" s="1" t="str">
        <f t="shared" si="3"/>
        <v>PLAN_PAY VARCHAR(50),</v>
      </c>
    </row>
    <row r="55" spans="1:6" ht="60" x14ac:dyDescent="0.2">
      <c r="A55" s="7" t="s">
        <v>95</v>
      </c>
      <c r="B55" s="5">
        <v>9</v>
      </c>
      <c r="C55" s="7" t="s">
        <v>300</v>
      </c>
      <c r="D55" s="9" t="s">
        <v>96</v>
      </c>
      <c r="F55" s="1" t="str">
        <f t="shared" si="3"/>
        <v>SECONDARY_PLAN_ID VARCHAR(50),</v>
      </c>
    </row>
    <row r="56" spans="1:6" x14ac:dyDescent="0.2">
      <c r="A56" s="1" t="s">
        <v>97</v>
      </c>
      <c r="B56" s="5">
        <v>10</v>
      </c>
      <c r="C56" s="1" t="s">
        <v>300</v>
      </c>
      <c r="D56" s="6" t="s">
        <v>98</v>
      </c>
      <c r="F56" s="1" t="str">
        <f t="shared" si="3"/>
        <v>SECONDARY_PLAN_PAY VARCHAR(50),</v>
      </c>
    </row>
    <row r="57" spans="1:6" ht="36" x14ac:dyDescent="0.2">
      <c r="A57" s="7" t="s">
        <v>99</v>
      </c>
      <c r="B57" s="5">
        <v>11</v>
      </c>
      <c r="C57" s="1" t="s">
        <v>300</v>
      </c>
      <c r="D57" s="6" t="s">
        <v>100</v>
      </c>
      <c r="F57" s="1" t="str">
        <f t="shared" si="3"/>
        <v>PATIENT_OUT_OF_POCKET VARCHAR(50),</v>
      </c>
    </row>
    <row r="58" spans="1:6" x14ac:dyDescent="0.2">
      <c r="A58" s="1" t="s">
        <v>101</v>
      </c>
      <c r="B58" s="5">
        <v>12</v>
      </c>
      <c r="C58" s="1" t="s">
        <v>300</v>
      </c>
      <c r="D58" s="6" t="s">
        <v>102</v>
      </c>
      <c r="F58" s="1" t="str">
        <f t="shared" si="3"/>
        <v>REFILL_CODE VARCHAR(50),</v>
      </c>
    </row>
    <row r="59" spans="1:6" x14ac:dyDescent="0.2">
      <c r="A59" s="1" t="s">
        <v>103</v>
      </c>
      <c r="B59" s="5">
        <v>13</v>
      </c>
      <c r="C59" s="1" t="s">
        <v>300</v>
      </c>
      <c r="D59" s="6" t="s">
        <v>104</v>
      </c>
      <c r="F59" s="1" t="str">
        <f t="shared" si="3"/>
        <v>QUANTITY VARCHAR(50),</v>
      </c>
    </row>
    <row r="60" spans="1:6" x14ac:dyDescent="0.2">
      <c r="A60" s="1" t="s">
        <v>105</v>
      </c>
      <c r="B60" s="5">
        <v>14</v>
      </c>
      <c r="C60" s="1" t="s">
        <v>300</v>
      </c>
      <c r="D60" s="6" t="s">
        <v>106</v>
      </c>
      <c r="F60" s="1" t="str">
        <f t="shared" si="3"/>
        <v>DAYS_SUPPLY VARCHAR(50),</v>
      </c>
    </row>
    <row r="61" spans="1:6" x14ac:dyDescent="0.2">
      <c r="A61" s="1" t="s">
        <v>107</v>
      </c>
      <c r="B61" s="5">
        <v>15</v>
      </c>
      <c r="C61" s="1" t="s">
        <v>300</v>
      </c>
      <c r="D61" s="6" t="s">
        <v>108</v>
      </c>
      <c r="F61" s="1" t="str">
        <f t="shared" si="3"/>
        <v>RX_FILL_DATE VARCHAR(50),</v>
      </c>
    </row>
    <row r="62" spans="1:6" x14ac:dyDescent="0.2">
      <c r="A62" s="1" t="s">
        <v>109</v>
      </c>
      <c r="B62" s="5">
        <v>16</v>
      </c>
      <c r="C62" s="1" t="s">
        <v>300</v>
      </c>
      <c r="D62" s="6" t="s">
        <v>110</v>
      </c>
      <c r="F62" s="1" t="str">
        <f t="shared" si="3"/>
        <v>SEQUENCE_NUMBER VARCHAR(50),</v>
      </c>
    </row>
    <row r="63" spans="1:6" ht="108" x14ac:dyDescent="0.2">
      <c r="A63" s="7" t="s">
        <v>111</v>
      </c>
      <c r="B63" s="5">
        <v>17</v>
      </c>
      <c r="C63" s="7" t="s">
        <v>300</v>
      </c>
      <c r="D63" s="9" t="s">
        <v>112</v>
      </c>
      <c r="F63" s="1" t="str">
        <f t="shared" si="3"/>
        <v>CLAIM_STATUS VARCHAR(50),</v>
      </c>
    </row>
    <row r="64" spans="1:6" x14ac:dyDescent="0.2">
      <c r="A64" s="7" t="s">
        <v>113</v>
      </c>
      <c r="B64" s="5">
        <v>18</v>
      </c>
      <c r="C64" s="7" t="s">
        <v>300</v>
      </c>
      <c r="D64" s="9" t="s">
        <v>114</v>
      </c>
      <c r="F64" s="1" t="str">
        <f t="shared" si="3"/>
        <v>REJECT_CODE VARCHAR(50),</v>
      </c>
    </row>
    <row r="65" spans="1:6" ht="24" x14ac:dyDescent="0.2">
      <c r="A65" s="7" t="s">
        <v>115</v>
      </c>
      <c r="B65" s="5">
        <v>19</v>
      </c>
      <c r="C65" s="1" t="s">
        <v>300</v>
      </c>
      <c r="D65" s="9" t="s">
        <v>116</v>
      </c>
      <c r="F65" s="1" t="str">
        <f t="shared" si="3"/>
        <v>REVERSAL_LAG VARCHAR(50),</v>
      </c>
    </row>
    <row r="66" spans="1:6" x14ac:dyDescent="0.2">
      <c r="A66" s="7" t="s">
        <v>117</v>
      </c>
      <c r="B66" s="5">
        <v>20</v>
      </c>
      <c r="C66" s="7" t="s">
        <v>300</v>
      </c>
      <c r="D66" s="9" t="s">
        <v>118</v>
      </c>
      <c r="F66" s="1" t="str">
        <f t="shared" si="3"/>
        <v>RX_NUMBER VARCHAR(50),</v>
      </c>
    </row>
    <row r="67" spans="1:6" ht="36" x14ac:dyDescent="0.2">
      <c r="A67" s="7" t="s">
        <v>119</v>
      </c>
      <c r="B67" s="5">
        <v>21</v>
      </c>
      <c r="C67" s="1" t="s">
        <v>300</v>
      </c>
      <c r="D67" s="9" t="s">
        <v>120</v>
      </c>
      <c r="F67" s="1" t="str">
        <f t="shared" si="3"/>
        <v>DAYS_TILL_NEXT_FILL VARCHAR(50),</v>
      </c>
    </row>
    <row r="68" spans="1:6" x14ac:dyDescent="0.2">
      <c r="A68" s="1" t="s">
        <v>121</v>
      </c>
      <c r="B68" s="5">
        <v>22</v>
      </c>
      <c r="C68" s="1" t="s">
        <v>300</v>
      </c>
      <c r="D68" s="6" t="s">
        <v>122</v>
      </c>
      <c r="F68" s="1" t="str">
        <f t="shared" si="3"/>
        <v>COPAY_30 VARCHAR(50),</v>
      </c>
    </row>
    <row r="69" spans="1:6" x14ac:dyDescent="0.2">
      <c r="A69" s="1" t="s">
        <v>123</v>
      </c>
      <c r="B69" s="5">
        <v>23</v>
      </c>
      <c r="C69" s="1" t="s">
        <v>300</v>
      </c>
      <c r="D69" s="6" t="s">
        <v>124</v>
      </c>
      <c r="F69" s="1" t="str">
        <f t="shared" si="3"/>
        <v>SOURCE_OF_BUSINESS VARCHAR(50),</v>
      </c>
    </row>
    <row r="70" spans="1:6" x14ac:dyDescent="0.2">
      <c r="A70" s="1" t="s">
        <v>125</v>
      </c>
      <c r="B70" s="5">
        <v>24</v>
      </c>
      <c r="C70" s="1" t="s">
        <v>300</v>
      </c>
      <c r="D70" s="6" t="s">
        <v>126</v>
      </c>
      <c r="F70" s="1" t="str">
        <f t="shared" si="3"/>
        <v>NEW_TO_PRODUCT VARCHAR(50),</v>
      </c>
    </row>
    <row r="71" spans="1:6" x14ac:dyDescent="0.2">
      <c r="A71" s="1" t="s">
        <v>127</v>
      </c>
      <c r="B71" s="5">
        <v>25</v>
      </c>
      <c r="C71" s="1" t="s">
        <v>300</v>
      </c>
      <c r="D71" s="6" t="s">
        <v>128</v>
      </c>
      <c r="F71" s="1" t="str">
        <f t="shared" si="3"/>
        <v>CONCOMITANT_FLAG VARCHAR(50),</v>
      </c>
    </row>
    <row r="72" spans="1:6" ht="36" x14ac:dyDescent="0.2">
      <c r="A72" s="7" t="s">
        <v>129</v>
      </c>
      <c r="B72" s="5">
        <v>26</v>
      </c>
      <c r="C72" s="1" t="s">
        <v>300</v>
      </c>
      <c r="D72" s="9" t="s">
        <v>130</v>
      </c>
      <c r="F72" s="1" t="str">
        <f t="shared" si="3"/>
        <v>PTD_FINAL_CLAIM VARCHAR(50),</v>
      </c>
    </row>
    <row r="73" spans="1:6" x14ac:dyDescent="0.2">
      <c r="A73" s="11" t="s">
        <v>131</v>
      </c>
      <c r="B73" s="5">
        <v>27</v>
      </c>
      <c r="C73" s="12" t="s">
        <v>300</v>
      </c>
      <c r="D73" s="13" t="s">
        <v>132</v>
      </c>
      <c r="F73" s="1" t="str">
        <f t="shared" si="3"/>
        <v>GROUP_NUMBER VARCHAR(50),</v>
      </c>
    </row>
    <row r="74" spans="1:6" x14ac:dyDescent="0.2">
      <c r="A74" s="11" t="s">
        <v>133</v>
      </c>
      <c r="B74" s="5">
        <v>28</v>
      </c>
      <c r="C74" s="12" t="s">
        <v>300</v>
      </c>
      <c r="D74" s="13" t="s">
        <v>134</v>
      </c>
      <c r="F74" s="1" t="str">
        <f t="shared" si="3"/>
        <v>SECONDARY_GROUP_NUMBER VARCHAR(50),</v>
      </c>
    </row>
    <row r="75" spans="1:6" ht="180" x14ac:dyDescent="0.2">
      <c r="A75" s="14" t="s">
        <v>135</v>
      </c>
      <c r="B75" s="5">
        <v>29</v>
      </c>
      <c r="C75" s="12" t="s">
        <v>300</v>
      </c>
      <c r="D75" s="13" t="s">
        <v>136</v>
      </c>
      <c r="F75" s="1" t="str">
        <f t="shared" si="3"/>
        <v>DAW VARCHAR(50),</v>
      </c>
    </row>
    <row r="76" spans="1:6" x14ac:dyDescent="0.2">
      <c r="A76" s="11" t="s">
        <v>137</v>
      </c>
      <c r="B76" s="5">
        <v>30</v>
      </c>
      <c r="C76" s="12" t="s">
        <v>300</v>
      </c>
      <c r="D76" s="13" t="s">
        <v>138</v>
      </c>
      <c r="F76" s="1" t="str">
        <f t="shared" si="3"/>
        <v>REFILL_ATHRZ VARCHAR(50),</v>
      </c>
    </row>
    <row r="77" spans="1:6" x14ac:dyDescent="0.2">
      <c r="A77" s="11"/>
      <c r="C77" s="12"/>
      <c r="D77" s="13"/>
      <c r="F77" s="1" t="s">
        <v>310</v>
      </c>
    </row>
    <row r="78" spans="1:6" ht="24" x14ac:dyDescent="0.2">
      <c r="A78" s="15" t="s">
        <v>139</v>
      </c>
      <c r="B78" s="5">
        <v>31</v>
      </c>
      <c r="C78" s="16" t="s">
        <v>300</v>
      </c>
      <c r="D78" s="17" t="s">
        <v>140</v>
      </c>
      <c r="F78" s="1" t="str">
        <f t="shared" si="3"/>
        <v>DELETION_FLAG VARCHAR(50),</v>
      </c>
    </row>
    <row r="80" spans="1:6" x14ac:dyDescent="0.2">
      <c r="A80" s="28" t="s">
        <v>141</v>
      </c>
      <c r="B80" s="28"/>
      <c r="C80" s="28"/>
      <c r="D80" s="28"/>
      <c r="E80" s="28"/>
    </row>
    <row r="81" spans="1:7" x14ac:dyDescent="0.2">
      <c r="A81" s="2" t="s">
        <v>2</v>
      </c>
      <c r="B81" s="3" t="s">
        <v>3</v>
      </c>
      <c r="C81" s="2" t="s">
        <v>4</v>
      </c>
      <c r="D81" s="4" t="s">
        <v>5</v>
      </c>
      <c r="E81" s="4" t="s">
        <v>6</v>
      </c>
    </row>
    <row r="82" spans="1:7" x14ac:dyDescent="0.2">
      <c r="A82" s="1" t="s">
        <v>84</v>
      </c>
      <c r="B82" s="5">
        <v>1</v>
      </c>
      <c r="C82" s="1" t="s">
        <v>85</v>
      </c>
      <c r="D82" s="6" t="s">
        <v>142</v>
      </c>
      <c r="F82" s="1" t="str">
        <f t="shared" ref="F82:F94" si="4">A82&amp;" "&amp;C82&amp;","</f>
        <v>DRUG_ID VARCHAR(13),</v>
      </c>
      <c r="G82" s="1" t="str">
        <f>F82&amp;F83&amp;F84&amp;F85&amp;F86&amp;F87&amp;F88&amp;F89&amp;F90&amp;F91&amp;F92&amp;F93&amp;F94</f>
        <v>DRUG_ID VARCHAR(13),NDC11 VARCHAR(11),DRUG_NAME VARCHAR(60),BGI VARCHAR(1),BB_USC_CODE VARCHAR(5),BB_USC_NAME VARCHAR(60),DRUG_GENERIC_NAME VARCHAR(60),DRUG_STRENGTH VARCHAR(60),DRUG_FORM VARCHAR(40),PACKAGE_SIZE VARCHAR(30),PACKAGE_DESCRIPTION VARCHAR(20),MANUFACTURER VARCHAR(15),NDC_START_DATE VARCHAR(10),</v>
      </c>
    </row>
    <row r="83" spans="1:7" x14ac:dyDescent="0.2">
      <c r="A83" s="1" t="s">
        <v>143</v>
      </c>
      <c r="B83" s="5">
        <v>2</v>
      </c>
      <c r="C83" s="1" t="s">
        <v>35</v>
      </c>
      <c r="D83" s="6" t="s">
        <v>143</v>
      </c>
      <c r="F83" s="1" t="str">
        <f t="shared" si="4"/>
        <v>NDC11 VARCHAR(11),</v>
      </c>
    </row>
    <row r="84" spans="1:7" x14ac:dyDescent="0.2">
      <c r="A84" s="1" t="s">
        <v>144</v>
      </c>
      <c r="B84" s="5">
        <v>3</v>
      </c>
      <c r="C84" s="1" t="s">
        <v>145</v>
      </c>
      <c r="D84" s="6" t="s">
        <v>146</v>
      </c>
      <c r="F84" s="1" t="str">
        <f t="shared" si="4"/>
        <v>DRUG_NAME VARCHAR(60),</v>
      </c>
    </row>
    <row r="85" spans="1:7" x14ac:dyDescent="0.2">
      <c r="A85" s="1" t="s">
        <v>147</v>
      </c>
      <c r="B85" s="5">
        <v>4</v>
      </c>
      <c r="C85" s="1" t="s">
        <v>12</v>
      </c>
      <c r="D85" s="6" t="s">
        <v>148</v>
      </c>
      <c r="F85" s="1" t="str">
        <f t="shared" si="4"/>
        <v>BGI VARCHAR(1),</v>
      </c>
    </row>
    <row r="86" spans="1:7" x14ac:dyDescent="0.2">
      <c r="A86" s="1" t="s">
        <v>149</v>
      </c>
      <c r="B86" s="5">
        <v>5</v>
      </c>
      <c r="C86" s="1" t="s">
        <v>150</v>
      </c>
      <c r="D86" s="6" t="s">
        <v>151</v>
      </c>
      <c r="F86" s="1" t="str">
        <f t="shared" si="4"/>
        <v>BB_USC_CODE VARCHAR(5),</v>
      </c>
    </row>
    <row r="87" spans="1:7" x14ac:dyDescent="0.2">
      <c r="A87" s="1" t="s">
        <v>152</v>
      </c>
      <c r="B87" s="5">
        <v>6</v>
      </c>
      <c r="C87" s="1" t="s">
        <v>145</v>
      </c>
      <c r="D87" s="6" t="s">
        <v>153</v>
      </c>
      <c r="F87" s="1" t="str">
        <f t="shared" si="4"/>
        <v>BB_USC_NAME VARCHAR(60),</v>
      </c>
    </row>
    <row r="88" spans="1:7" x14ac:dyDescent="0.2">
      <c r="A88" s="1" t="s">
        <v>154</v>
      </c>
      <c r="B88" s="5">
        <v>7</v>
      </c>
      <c r="C88" s="1" t="s">
        <v>145</v>
      </c>
      <c r="D88" s="6" t="s">
        <v>155</v>
      </c>
      <c r="F88" s="1" t="str">
        <f t="shared" si="4"/>
        <v>DRUG_GENERIC_NAME VARCHAR(60),</v>
      </c>
    </row>
    <row r="89" spans="1:7" x14ac:dyDescent="0.2">
      <c r="A89" s="1" t="s">
        <v>156</v>
      </c>
      <c r="B89" s="5">
        <v>8</v>
      </c>
      <c r="C89" s="1" t="s">
        <v>145</v>
      </c>
      <c r="D89" s="6" t="s">
        <v>158</v>
      </c>
      <c r="F89" s="1" t="str">
        <f t="shared" si="4"/>
        <v>DRUG_STRENGTH VARCHAR(60),</v>
      </c>
    </row>
    <row r="90" spans="1:7" x14ac:dyDescent="0.2">
      <c r="A90" s="1" t="s">
        <v>159</v>
      </c>
      <c r="B90" s="5">
        <v>9</v>
      </c>
      <c r="C90" s="1" t="s">
        <v>160</v>
      </c>
      <c r="D90" s="6" t="s">
        <v>161</v>
      </c>
      <c r="F90" s="1" t="str">
        <f t="shared" si="4"/>
        <v>DRUG_FORM VARCHAR(40),</v>
      </c>
    </row>
    <row r="91" spans="1:7" x14ac:dyDescent="0.2">
      <c r="A91" s="1" t="s">
        <v>162</v>
      </c>
      <c r="B91" s="5">
        <v>10</v>
      </c>
      <c r="C91" s="1" t="s">
        <v>179</v>
      </c>
      <c r="D91" s="6" t="s">
        <v>163</v>
      </c>
      <c r="F91" s="1" t="str">
        <f t="shared" si="4"/>
        <v>PACKAGE_SIZE VARCHAR(30),</v>
      </c>
    </row>
    <row r="92" spans="1:7" x14ac:dyDescent="0.2">
      <c r="A92" s="1" t="s">
        <v>164</v>
      </c>
      <c r="B92" s="5">
        <v>11</v>
      </c>
      <c r="C92" s="1" t="s">
        <v>24</v>
      </c>
      <c r="D92" s="6" t="s">
        <v>165</v>
      </c>
      <c r="F92" s="1" t="str">
        <f t="shared" si="4"/>
        <v>PACKAGE_DESCRIPTION VARCHAR(20),</v>
      </c>
    </row>
    <row r="93" spans="1:7" x14ac:dyDescent="0.2">
      <c r="A93" s="1" t="s">
        <v>166</v>
      </c>
      <c r="B93" s="5">
        <v>12</v>
      </c>
      <c r="C93" s="1" t="s">
        <v>167</v>
      </c>
      <c r="D93" s="6" t="s">
        <v>168</v>
      </c>
      <c r="F93" s="1" t="str">
        <f t="shared" si="4"/>
        <v>MANUFACTURER VARCHAR(15),</v>
      </c>
    </row>
    <row r="94" spans="1:7" x14ac:dyDescent="0.2">
      <c r="A94" s="1" t="s">
        <v>169</v>
      </c>
      <c r="B94" s="5">
        <v>13</v>
      </c>
      <c r="C94" s="1" t="s">
        <v>157</v>
      </c>
      <c r="D94" s="6" t="s">
        <v>170</v>
      </c>
      <c r="F94" s="1" t="str">
        <f t="shared" si="4"/>
        <v>NDC_START_DATE VARCHAR(10),</v>
      </c>
    </row>
    <row r="96" spans="1:7" x14ac:dyDescent="0.2">
      <c r="A96" s="28" t="s">
        <v>171</v>
      </c>
      <c r="B96" s="28"/>
      <c r="C96" s="28"/>
      <c r="D96" s="28"/>
      <c r="E96" s="28"/>
    </row>
    <row r="97" spans="1:7" x14ac:dyDescent="0.2">
      <c r="A97" s="2" t="s">
        <v>2</v>
      </c>
      <c r="B97" s="3" t="s">
        <v>3</v>
      </c>
      <c r="C97" s="2" t="s">
        <v>4</v>
      </c>
      <c r="D97" s="4" t="s">
        <v>5</v>
      </c>
      <c r="E97" s="4" t="s">
        <v>6</v>
      </c>
    </row>
    <row r="98" spans="1:7" x14ac:dyDescent="0.2">
      <c r="A98" s="1" t="s">
        <v>23</v>
      </c>
      <c r="B98" s="5">
        <v>1</v>
      </c>
      <c r="C98" s="1" t="s">
        <v>24</v>
      </c>
      <c r="D98" s="6" t="s">
        <v>172</v>
      </c>
      <c r="F98" s="1" t="str">
        <f t="shared" ref="F98:F111" si="5">A98&amp;" "&amp;C98&amp;","</f>
        <v>PLAN_ID VARCHAR(20),</v>
      </c>
      <c r="G98" s="1" t="str">
        <f>F98&amp;F99&amp;F100&amp;F101&amp;F102&amp;F103&amp;F104&amp;F105&amp;F106&amp;F107&amp;F108&amp;F109&amp;F110&amp;F111</f>
        <v>PLAN_ID VARCHAR(20),PLAN_NAME VARCHAR(250),PLAN_TYPE VARCHAR(10),PLAN_TYPE_DESCRIPTION VARCHAR(30),PLAN_SUBTYPE VARCHAR(30),PAYMENT_TYPE VARCHAR(30),NATIONAL_INSURER_NAME VARCHAR(250),NATIONAL_TYPE VARCHAR(30),REGIONAL_NAME VARCHAR(250),REGIONAL_TYPE VARCHAR(30),ORGANIZATION_NAME VARCHAR(250),ORGANIZATION_TYPE VARCHAR(30),ADMIN_NAME VARCHAR(250),ADMIN_TYPE VARCHAR(30),</v>
      </c>
    </row>
    <row r="99" spans="1:7" x14ac:dyDescent="0.2">
      <c r="A99" s="1" t="s">
        <v>173</v>
      </c>
      <c r="B99" s="5">
        <v>2</v>
      </c>
      <c r="C99" s="1" t="s">
        <v>174</v>
      </c>
      <c r="D99" s="6" t="s">
        <v>175</v>
      </c>
      <c r="F99" s="1" t="str">
        <f t="shared" si="5"/>
        <v>PLAN_NAME VARCHAR(250),</v>
      </c>
    </row>
    <row r="100" spans="1:7" x14ac:dyDescent="0.2">
      <c r="A100" s="1" t="s">
        <v>176</v>
      </c>
      <c r="B100" s="5">
        <v>3</v>
      </c>
      <c r="C100" s="1" t="s">
        <v>157</v>
      </c>
      <c r="D100" s="6" t="s">
        <v>177</v>
      </c>
      <c r="F100" s="1" t="str">
        <f t="shared" si="5"/>
        <v>PLAN_TYPE VARCHAR(10),</v>
      </c>
    </row>
    <row r="101" spans="1:7" x14ac:dyDescent="0.2">
      <c r="A101" s="1" t="s">
        <v>178</v>
      </c>
      <c r="B101" s="5">
        <v>4</v>
      </c>
      <c r="C101" s="1" t="s">
        <v>179</v>
      </c>
      <c r="D101" s="6" t="s">
        <v>180</v>
      </c>
      <c r="F101" s="1" t="str">
        <f t="shared" si="5"/>
        <v>PLAN_TYPE_DESCRIPTION VARCHAR(30),</v>
      </c>
    </row>
    <row r="102" spans="1:7" x14ac:dyDescent="0.2">
      <c r="A102" s="1" t="s">
        <v>181</v>
      </c>
      <c r="B102" s="5">
        <v>5</v>
      </c>
      <c r="C102" s="1" t="s">
        <v>179</v>
      </c>
      <c r="D102" s="6" t="s">
        <v>182</v>
      </c>
      <c r="F102" s="1" t="str">
        <f t="shared" si="5"/>
        <v>PLAN_SUBTYPE VARCHAR(30),</v>
      </c>
    </row>
    <row r="103" spans="1:7" x14ac:dyDescent="0.2">
      <c r="A103" s="1" t="s">
        <v>183</v>
      </c>
      <c r="B103" s="5">
        <v>6</v>
      </c>
      <c r="C103" s="1" t="s">
        <v>179</v>
      </c>
      <c r="D103" s="6" t="s">
        <v>184</v>
      </c>
      <c r="F103" s="1" t="str">
        <f t="shared" si="5"/>
        <v>PAYMENT_TYPE VARCHAR(30),</v>
      </c>
    </row>
    <row r="104" spans="1:7" x14ac:dyDescent="0.2">
      <c r="A104" s="1" t="s">
        <v>185</v>
      </c>
      <c r="B104" s="5">
        <v>7</v>
      </c>
      <c r="C104" s="1" t="s">
        <v>174</v>
      </c>
      <c r="D104" s="6" t="s">
        <v>186</v>
      </c>
      <c r="F104" s="1" t="str">
        <f t="shared" si="5"/>
        <v>NATIONAL_INSURER_NAME VARCHAR(250),</v>
      </c>
    </row>
    <row r="105" spans="1:7" x14ac:dyDescent="0.2">
      <c r="A105" s="1" t="s">
        <v>187</v>
      </c>
      <c r="B105" s="5">
        <v>8</v>
      </c>
      <c r="C105" s="1" t="s">
        <v>179</v>
      </c>
      <c r="D105" s="6" t="s">
        <v>188</v>
      </c>
      <c r="F105" s="1" t="str">
        <f t="shared" si="5"/>
        <v>NATIONAL_TYPE VARCHAR(30),</v>
      </c>
    </row>
    <row r="106" spans="1:7" x14ac:dyDescent="0.2">
      <c r="A106" s="1" t="s">
        <v>189</v>
      </c>
      <c r="B106" s="5">
        <v>9</v>
      </c>
      <c r="C106" s="1" t="s">
        <v>174</v>
      </c>
      <c r="D106" s="6" t="s">
        <v>190</v>
      </c>
      <c r="F106" s="1" t="str">
        <f t="shared" si="5"/>
        <v>REGIONAL_NAME VARCHAR(250),</v>
      </c>
    </row>
    <row r="107" spans="1:7" x14ac:dyDescent="0.2">
      <c r="A107" s="1" t="s">
        <v>191</v>
      </c>
      <c r="B107" s="5">
        <v>10</v>
      </c>
      <c r="C107" s="1" t="s">
        <v>179</v>
      </c>
      <c r="D107" s="6" t="s">
        <v>192</v>
      </c>
      <c r="F107" s="1" t="str">
        <f t="shared" si="5"/>
        <v>REGIONAL_TYPE VARCHAR(30),</v>
      </c>
    </row>
    <row r="108" spans="1:7" x14ac:dyDescent="0.2">
      <c r="A108" s="1" t="s">
        <v>193</v>
      </c>
      <c r="B108" s="5">
        <v>11</v>
      </c>
      <c r="C108" s="1" t="s">
        <v>174</v>
      </c>
      <c r="D108" s="6" t="s">
        <v>194</v>
      </c>
      <c r="F108" s="1" t="str">
        <f t="shared" si="5"/>
        <v>ORGANIZATION_NAME VARCHAR(250),</v>
      </c>
    </row>
    <row r="109" spans="1:7" x14ac:dyDescent="0.2">
      <c r="A109" s="1" t="s">
        <v>195</v>
      </c>
      <c r="B109" s="5">
        <v>12</v>
      </c>
      <c r="C109" s="1" t="s">
        <v>179</v>
      </c>
      <c r="D109" s="6" t="s">
        <v>196</v>
      </c>
      <c r="F109" s="1" t="str">
        <f t="shared" si="5"/>
        <v>ORGANIZATION_TYPE VARCHAR(30),</v>
      </c>
    </row>
    <row r="110" spans="1:7" x14ac:dyDescent="0.2">
      <c r="A110" s="1" t="s">
        <v>197</v>
      </c>
      <c r="B110" s="5">
        <v>13</v>
      </c>
      <c r="C110" s="1" t="s">
        <v>174</v>
      </c>
      <c r="D110" s="6" t="s">
        <v>198</v>
      </c>
      <c r="F110" s="1" t="str">
        <f t="shared" si="5"/>
        <v>ADMIN_NAME VARCHAR(250),</v>
      </c>
    </row>
    <row r="111" spans="1:7" x14ac:dyDescent="0.2">
      <c r="A111" s="1" t="s">
        <v>199</v>
      </c>
      <c r="B111" s="5">
        <v>14</v>
      </c>
      <c r="C111" s="1" t="s">
        <v>179</v>
      </c>
      <c r="D111" s="6" t="s">
        <v>200</v>
      </c>
      <c r="F111" s="1" t="str">
        <f t="shared" si="5"/>
        <v>ADMIN_TYPE VARCHAR(30),</v>
      </c>
    </row>
    <row r="114" spans="1:7" x14ac:dyDescent="0.2">
      <c r="A114" s="28" t="s">
        <v>201</v>
      </c>
      <c r="B114" s="28"/>
      <c r="C114" s="28"/>
      <c r="D114" s="28"/>
      <c r="E114" s="28"/>
    </row>
    <row r="115" spans="1:7" x14ac:dyDescent="0.2">
      <c r="A115" s="2" t="s">
        <v>2</v>
      </c>
      <c r="B115" s="3" t="s">
        <v>3</v>
      </c>
      <c r="C115" s="2" t="s">
        <v>4</v>
      </c>
      <c r="D115" s="4" t="s">
        <v>5</v>
      </c>
      <c r="E115" s="4" t="s">
        <v>6</v>
      </c>
    </row>
    <row r="116" spans="1:7" x14ac:dyDescent="0.2">
      <c r="A116" s="1" t="s">
        <v>113</v>
      </c>
      <c r="B116" s="5">
        <v>1</v>
      </c>
      <c r="C116" s="1" t="s">
        <v>15</v>
      </c>
      <c r="D116" s="6" t="s">
        <v>202</v>
      </c>
      <c r="F116" s="1" t="str">
        <f t="shared" ref="F116:F117" si="6">A116&amp;" "&amp;C116&amp;","</f>
        <v>REJECT_CODE VARCHAR(3),</v>
      </c>
      <c r="G116" s="1" t="str">
        <f>F116&amp;F117</f>
        <v>REJECT_CODE VARCHAR(3),REJECT_DESCRIPTION VARCHAR(100),</v>
      </c>
    </row>
    <row r="117" spans="1:7" x14ac:dyDescent="0.2">
      <c r="A117" s="1" t="s">
        <v>203</v>
      </c>
      <c r="B117" s="5">
        <v>2</v>
      </c>
      <c r="C117" s="1" t="s">
        <v>204</v>
      </c>
      <c r="D117" s="6" t="s">
        <v>205</v>
      </c>
      <c r="F117" s="1" t="str">
        <f t="shared" si="6"/>
        <v>REJECT_DESCRIPTION VARCHAR(100),</v>
      </c>
    </row>
    <row r="119" spans="1:7" x14ac:dyDescent="0.2">
      <c r="A119" s="28" t="s">
        <v>206</v>
      </c>
      <c r="B119" s="28"/>
      <c r="C119" s="28"/>
      <c r="D119" s="28"/>
      <c r="E119" s="28"/>
    </row>
    <row r="120" spans="1:7" x14ac:dyDescent="0.2">
      <c r="A120" s="2" t="s">
        <v>2</v>
      </c>
      <c r="B120" s="3" t="s">
        <v>3</v>
      </c>
      <c r="C120" s="2" t="s">
        <v>4</v>
      </c>
      <c r="D120" s="4" t="s">
        <v>5</v>
      </c>
      <c r="E120" s="4" t="s">
        <v>6</v>
      </c>
    </row>
    <row r="121" spans="1:7" x14ac:dyDescent="0.2">
      <c r="A121" s="1" t="s">
        <v>207</v>
      </c>
      <c r="B121" s="5">
        <v>1</v>
      </c>
      <c r="C121" s="1" t="s">
        <v>81</v>
      </c>
      <c r="D121" s="6" t="s">
        <v>208</v>
      </c>
      <c r="F121" s="1" t="str">
        <f>A121&amp;" "&amp;C121&amp;","</f>
        <v>PHYSICIAN_ID VARCHAR(22),</v>
      </c>
      <c r="G121" s="1" t="str">
        <f>F121&amp;F122&amp;F123&amp;F124&amp;F125&amp;F126&amp;F127&amp;F128&amp;F129&amp;F130&amp;F131&amp;F132&amp;F133&amp;F134&amp;F135&amp;F136</f>
        <v>PHYSICIAN_ID VARCHAR(22),PRACTITIONER_ID VARCHAR(22),ME_NUMBER VARCHAR(10),DEA_NUMBER VARCHAR(80),LAST_NAME VARCHAR(60),FIRST_NAME VARCHAR(25),ADDRESS VARCHAR(100),CITY VARCHAR(28),STATE VARCHAR(2),ZIP VARCHAR(5),SPECIALTY_CODE VARCHAR(3),SPECIALTY_DESCRIPTION VARCHAR(75),NPI VARCHAR(10),OPT_OUT_IND VARCHAR(1),OPT_OUT_DATE VARCHAR(10),NO_CONTACT_FLAG VARCHAR(1),</v>
      </c>
    </row>
    <row r="122" spans="1:7" x14ac:dyDescent="0.2">
      <c r="A122" s="1" t="s">
        <v>87</v>
      </c>
      <c r="B122" s="5">
        <v>2</v>
      </c>
      <c r="C122" s="1" t="s">
        <v>81</v>
      </c>
      <c r="D122" s="6" t="s">
        <v>209</v>
      </c>
      <c r="F122" s="1" t="str">
        <f t="shared" ref="F122:F136" si="7">A122&amp;" "&amp;C122&amp;","</f>
        <v>PRACTITIONER_ID VARCHAR(22),</v>
      </c>
    </row>
    <row r="123" spans="1:7" x14ac:dyDescent="0.2">
      <c r="A123" s="1" t="s">
        <v>210</v>
      </c>
      <c r="B123" s="5">
        <v>3</v>
      </c>
      <c r="C123" s="1" t="s">
        <v>157</v>
      </c>
      <c r="D123" s="6" t="s">
        <v>211</v>
      </c>
      <c r="F123" s="1" t="str">
        <f t="shared" si="7"/>
        <v>ME_NUMBER VARCHAR(10),</v>
      </c>
    </row>
    <row r="124" spans="1:7" x14ac:dyDescent="0.2">
      <c r="A124" s="1" t="s">
        <v>212</v>
      </c>
      <c r="B124" s="5">
        <v>4</v>
      </c>
      <c r="C124" s="1" t="s">
        <v>213</v>
      </c>
      <c r="D124" s="6" t="s">
        <v>214</v>
      </c>
      <c r="F124" s="1" t="str">
        <f t="shared" si="7"/>
        <v>DEA_NUMBER VARCHAR(80),</v>
      </c>
    </row>
    <row r="125" spans="1:7" x14ac:dyDescent="0.2">
      <c r="A125" s="1" t="s">
        <v>215</v>
      </c>
      <c r="B125" s="5">
        <v>5</v>
      </c>
      <c r="C125" s="1" t="s">
        <v>145</v>
      </c>
      <c r="D125" s="6" t="s">
        <v>216</v>
      </c>
      <c r="F125" s="1" t="str">
        <f t="shared" si="7"/>
        <v>LAST_NAME VARCHAR(60),</v>
      </c>
    </row>
    <row r="126" spans="1:7" x14ac:dyDescent="0.2">
      <c r="A126" s="1" t="s">
        <v>217</v>
      </c>
      <c r="B126" s="5">
        <v>6</v>
      </c>
      <c r="C126" s="1" t="s">
        <v>218</v>
      </c>
      <c r="D126" s="6" t="s">
        <v>219</v>
      </c>
      <c r="F126" s="1" t="str">
        <f t="shared" si="7"/>
        <v>FIRST_NAME VARCHAR(25),</v>
      </c>
    </row>
    <row r="127" spans="1:7" x14ac:dyDescent="0.2">
      <c r="A127" s="1" t="s">
        <v>220</v>
      </c>
      <c r="B127" s="5">
        <v>7</v>
      </c>
      <c r="C127" s="1" t="s">
        <v>204</v>
      </c>
      <c r="D127" s="6" t="s">
        <v>221</v>
      </c>
      <c r="F127" s="1" t="str">
        <f t="shared" si="7"/>
        <v>ADDRESS VARCHAR(100),</v>
      </c>
    </row>
    <row r="128" spans="1:7" x14ac:dyDescent="0.2">
      <c r="A128" s="1" t="s">
        <v>222</v>
      </c>
      <c r="B128" s="5">
        <v>8</v>
      </c>
      <c r="C128" s="1" t="s">
        <v>223</v>
      </c>
      <c r="D128" s="6" t="s">
        <v>224</v>
      </c>
      <c r="F128" s="1" t="str">
        <f t="shared" si="7"/>
        <v>CITY VARCHAR(28),</v>
      </c>
    </row>
    <row r="129" spans="1:7" x14ac:dyDescent="0.2">
      <c r="A129" s="1" t="s">
        <v>225</v>
      </c>
      <c r="B129" s="5">
        <v>9</v>
      </c>
      <c r="C129" s="1" t="s">
        <v>18</v>
      </c>
      <c r="D129" s="6" t="s">
        <v>19</v>
      </c>
      <c r="F129" s="1" t="str">
        <f t="shared" si="7"/>
        <v>STATE VARCHAR(2),</v>
      </c>
    </row>
    <row r="130" spans="1:7" x14ac:dyDescent="0.2">
      <c r="A130" s="1" t="s">
        <v>226</v>
      </c>
      <c r="B130" s="5">
        <v>10</v>
      </c>
      <c r="C130" s="1" t="s">
        <v>150</v>
      </c>
      <c r="D130" s="6" t="s">
        <v>227</v>
      </c>
      <c r="F130" s="1" t="str">
        <f t="shared" si="7"/>
        <v>ZIP VARCHAR(5),</v>
      </c>
    </row>
    <row r="131" spans="1:7" x14ac:dyDescent="0.2">
      <c r="A131" s="1" t="s">
        <v>228</v>
      </c>
      <c r="B131" s="5">
        <v>11</v>
      </c>
      <c r="C131" s="1" t="s">
        <v>15</v>
      </c>
      <c r="D131" s="6" t="s">
        <v>229</v>
      </c>
      <c r="F131" s="1" t="str">
        <f t="shared" si="7"/>
        <v>SPECIALTY_CODE VARCHAR(3),</v>
      </c>
    </row>
    <row r="132" spans="1:7" x14ac:dyDescent="0.2">
      <c r="A132" s="1" t="s">
        <v>230</v>
      </c>
      <c r="B132" s="5">
        <v>12</v>
      </c>
      <c r="C132" s="1" t="s">
        <v>231</v>
      </c>
      <c r="D132" s="6" t="s">
        <v>232</v>
      </c>
      <c r="F132" s="1" t="str">
        <f t="shared" si="7"/>
        <v>SPECIALTY_DESCRIPTION VARCHAR(75),</v>
      </c>
    </row>
    <row r="133" spans="1:7" x14ac:dyDescent="0.2">
      <c r="A133" s="1" t="s">
        <v>233</v>
      </c>
      <c r="B133" s="5">
        <v>13</v>
      </c>
      <c r="C133" s="1" t="s">
        <v>157</v>
      </c>
      <c r="D133" s="6" t="s">
        <v>233</v>
      </c>
      <c r="F133" s="1" t="str">
        <f t="shared" si="7"/>
        <v>NPI VARCHAR(10),</v>
      </c>
    </row>
    <row r="134" spans="1:7" x14ac:dyDescent="0.2">
      <c r="A134" s="1" t="s">
        <v>234</v>
      </c>
      <c r="B134" s="5">
        <v>14</v>
      </c>
      <c r="C134" s="1" t="s">
        <v>12</v>
      </c>
      <c r="D134" s="6" t="s">
        <v>235</v>
      </c>
      <c r="F134" s="1" t="str">
        <f t="shared" si="7"/>
        <v>OPT_OUT_IND VARCHAR(1),</v>
      </c>
    </row>
    <row r="135" spans="1:7" x14ac:dyDescent="0.2">
      <c r="A135" s="1" t="s">
        <v>236</v>
      </c>
      <c r="B135" s="5">
        <v>15</v>
      </c>
      <c r="C135" s="1" t="s">
        <v>157</v>
      </c>
      <c r="D135" s="6" t="s">
        <v>237</v>
      </c>
      <c r="F135" s="1" t="str">
        <f t="shared" si="7"/>
        <v>OPT_OUT_DATE VARCHAR(10),</v>
      </c>
    </row>
    <row r="136" spans="1:7" ht="24" x14ac:dyDescent="0.2">
      <c r="A136" s="1" t="s">
        <v>238</v>
      </c>
      <c r="B136" s="5">
        <v>16</v>
      </c>
      <c r="C136" s="1" t="s">
        <v>12</v>
      </c>
      <c r="D136" s="6" t="s">
        <v>239</v>
      </c>
      <c r="F136" s="1" t="str">
        <f t="shared" si="7"/>
        <v>NO_CONTACT_FLAG VARCHAR(1),</v>
      </c>
    </row>
    <row r="138" spans="1:7" x14ac:dyDescent="0.2">
      <c r="A138" s="28" t="s">
        <v>240</v>
      </c>
      <c r="B138" s="28"/>
      <c r="C138" s="28"/>
      <c r="D138" s="28"/>
      <c r="E138" s="28"/>
    </row>
    <row r="139" spans="1:7" x14ac:dyDescent="0.2">
      <c r="A139" s="2" t="s">
        <v>2</v>
      </c>
      <c r="B139" s="3" t="s">
        <v>3</v>
      </c>
      <c r="C139" s="2" t="s">
        <v>4</v>
      </c>
      <c r="D139" s="4" t="s">
        <v>5</v>
      </c>
      <c r="E139" s="4" t="s">
        <v>6</v>
      </c>
    </row>
    <row r="140" spans="1:7" x14ac:dyDescent="0.2">
      <c r="A140" s="1" t="s">
        <v>7</v>
      </c>
      <c r="B140" s="5">
        <v>1</v>
      </c>
      <c r="C140" s="1" t="s">
        <v>300</v>
      </c>
      <c r="D140" s="6" t="s">
        <v>8</v>
      </c>
      <c r="F140" s="1" t="str">
        <f t="shared" ref="F140:F146" si="8">A140&amp;" "&amp;C140&amp;","</f>
        <v>PATIENT_ID VARCHAR(50),</v>
      </c>
      <c r="G140" s="1" t="str">
        <f>F140&amp;F141&amp;F142&amp;F143&amp;F144&amp;F145&amp;F146</f>
        <v>PATIENT_ID VARCHAR(50),CLAIM_ID VARCHAR(50),CLAIM_TYPE VARCHAR(50),SERVICE_DATE VARCHAR(50),DIAGNOSIS_CODE VARCHAR(50),PRACTITIONER_ID VARCHAR(50),DELETION_FLAG VARCHAR(50),</v>
      </c>
    </row>
    <row r="141" spans="1:7" ht="48" x14ac:dyDescent="0.2">
      <c r="A141" s="1" t="s">
        <v>80</v>
      </c>
      <c r="B141" s="5">
        <v>2</v>
      </c>
      <c r="C141" s="1" t="s">
        <v>300</v>
      </c>
      <c r="D141" s="6" t="s">
        <v>82</v>
      </c>
      <c r="E141" s="10" t="s">
        <v>83</v>
      </c>
      <c r="F141" s="1" t="str">
        <f t="shared" si="8"/>
        <v>CLAIM_ID VARCHAR(50),</v>
      </c>
    </row>
    <row r="142" spans="1:7" x14ac:dyDescent="0.2">
      <c r="A142" s="1" t="s">
        <v>241</v>
      </c>
      <c r="B142" s="5">
        <v>3</v>
      </c>
      <c r="C142" s="1" t="s">
        <v>300</v>
      </c>
      <c r="D142" s="6" t="s">
        <v>242</v>
      </c>
      <c r="F142" s="1" t="str">
        <f t="shared" si="8"/>
        <v>CLAIM_TYPE VARCHAR(50),</v>
      </c>
    </row>
    <row r="143" spans="1:7" x14ac:dyDescent="0.2">
      <c r="A143" s="1" t="s">
        <v>243</v>
      </c>
      <c r="B143" s="5">
        <v>4</v>
      </c>
      <c r="C143" s="1" t="s">
        <v>300</v>
      </c>
      <c r="D143" s="6" t="s">
        <v>244</v>
      </c>
      <c r="F143" s="1" t="str">
        <f t="shared" si="8"/>
        <v>SERVICE_DATE VARCHAR(50),</v>
      </c>
    </row>
    <row r="144" spans="1:7" x14ac:dyDescent="0.2">
      <c r="A144" s="1" t="s">
        <v>245</v>
      </c>
      <c r="B144" s="5">
        <v>5</v>
      </c>
      <c r="C144" s="1" t="s">
        <v>300</v>
      </c>
      <c r="D144" s="6" t="s">
        <v>246</v>
      </c>
      <c r="F144" s="1" t="str">
        <f t="shared" si="8"/>
        <v>DIAGNOSIS_CODE VARCHAR(50),</v>
      </c>
    </row>
    <row r="145" spans="1:7" x14ac:dyDescent="0.2">
      <c r="A145" s="1" t="s">
        <v>87</v>
      </c>
      <c r="B145" s="5">
        <v>6</v>
      </c>
      <c r="C145" s="1" t="s">
        <v>300</v>
      </c>
      <c r="D145" s="6" t="s">
        <v>88</v>
      </c>
      <c r="F145" s="1" t="str">
        <f t="shared" si="8"/>
        <v>PRACTITIONER_ID VARCHAR(50),</v>
      </c>
    </row>
    <row r="146" spans="1:7" ht="24" x14ac:dyDescent="0.2">
      <c r="A146" s="15" t="s">
        <v>139</v>
      </c>
      <c r="B146" s="5">
        <v>7</v>
      </c>
      <c r="C146" s="1" t="s">
        <v>300</v>
      </c>
      <c r="D146" s="17" t="s">
        <v>140</v>
      </c>
      <c r="F146" s="1" t="str">
        <f t="shared" si="8"/>
        <v>DELETION_FLAG VARCHAR(50),</v>
      </c>
    </row>
    <row r="148" spans="1:7" x14ac:dyDescent="0.2">
      <c r="A148" s="28" t="s">
        <v>247</v>
      </c>
      <c r="B148" s="28"/>
      <c r="C148" s="28"/>
      <c r="D148" s="28"/>
      <c r="E148" s="28"/>
    </row>
    <row r="149" spans="1:7" x14ac:dyDescent="0.2">
      <c r="A149" s="2" t="s">
        <v>2</v>
      </c>
      <c r="B149" s="3" t="s">
        <v>3</v>
      </c>
      <c r="C149" s="2" t="s">
        <v>4</v>
      </c>
      <c r="D149" s="4" t="s">
        <v>5</v>
      </c>
      <c r="E149" s="4" t="s">
        <v>6</v>
      </c>
    </row>
    <row r="150" spans="1:7" x14ac:dyDescent="0.2">
      <c r="A150" s="1" t="s">
        <v>245</v>
      </c>
      <c r="B150" s="5">
        <v>1</v>
      </c>
      <c r="C150" s="1" t="s">
        <v>179</v>
      </c>
      <c r="D150" s="6" t="s">
        <v>246</v>
      </c>
      <c r="F150" s="1" t="str">
        <f t="shared" ref="F150:F151" si="9">A150&amp;" "&amp;C150&amp;","</f>
        <v>DIAGNOSIS_CODE VARCHAR(30),</v>
      </c>
      <c r="G150" s="1" t="str">
        <f>F150&amp;F151</f>
        <v>DIAGNOSIS_CODE VARCHAR(30),DIAGNOSIS_DESCRIPTION VARCHAR(255),</v>
      </c>
    </row>
    <row r="151" spans="1:7" x14ac:dyDescent="0.2">
      <c r="A151" s="1" t="s">
        <v>248</v>
      </c>
      <c r="B151" s="5">
        <v>2</v>
      </c>
      <c r="C151" s="1" t="s">
        <v>249</v>
      </c>
      <c r="D151" s="6" t="s">
        <v>250</v>
      </c>
      <c r="F151" s="1" t="str">
        <f t="shared" si="9"/>
        <v>DIAGNOSIS_DESCRIPTION VARCHAR(255),</v>
      </c>
    </row>
    <row r="153" spans="1:7" x14ac:dyDescent="0.2">
      <c r="A153" s="28" t="s">
        <v>251</v>
      </c>
      <c r="B153" s="28"/>
      <c r="C153" s="28"/>
      <c r="D153" s="28"/>
      <c r="E153" s="28"/>
    </row>
    <row r="154" spans="1:7" x14ac:dyDescent="0.2">
      <c r="A154" s="2" t="s">
        <v>2</v>
      </c>
      <c r="B154" s="3" t="s">
        <v>3</v>
      </c>
      <c r="C154" s="2" t="s">
        <v>4</v>
      </c>
      <c r="D154" s="4" t="s">
        <v>5</v>
      </c>
      <c r="E154" s="4" t="s">
        <v>6</v>
      </c>
    </row>
    <row r="155" spans="1:7" x14ac:dyDescent="0.2">
      <c r="A155" s="1" t="s">
        <v>7</v>
      </c>
      <c r="B155" s="5">
        <v>1</v>
      </c>
      <c r="C155" s="1" t="s">
        <v>300</v>
      </c>
      <c r="D155" s="6" t="s">
        <v>8</v>
      </c>
      <c r="F155" s="1" t="str">
        <f t="shared" ref="F155:F169" si="10">A155&amp;" "&amp;C155&amp;","</f>
        <v>PATIENT_ID VARCHAR(50),</v>
      </c>
      <c r="G155" s="1" t="str">
        <f>F155&amp;F156&amp;F157&amp;F158&amp;F159&amp;F160&amp;F161&amp;F162&amp;F163&amp;F164&amp;F165&amp;F166&amp;F167&amp;F168&amp;F169&amp;F170</f>
        <v>PATIENT_ID VARCHAR(50),CLAIM_ID VARCHAR(50),CLAIM_LINE_ITEM VARCHAR(50),CLAIM_TYPE VARCHAR(50),PROCEDURE_CODE VARCHAR(50),PROCEDURE_DATE VARCHAR(50),PLACE_OF_SERVICE VARCHAR(50),PLAN_TYPE VARCHAR(50),PRACTITIONER_ID VARCHAR(50),PHYSICIAN_ROLE VARCHAR(50),UNITS_ADMINISTERED VARCHAR(50),CHARGE_AMOUNT VARCHAR(50),DRUG_ID VARCHAR(50),DERIVED_PAYER VARCHAR(50),DELETION_FLAG VARCHAR(50),DUP_SEQ VARCHAR(50),</v>
      </c>
    </row>
    <row r="156" spans="1:7" ht="48" x14ac:dyDescent="0.2">
      <c r="A156" s="1" t="s">
        <v>80</v>
      </c>
      <c r="B156" s="5">
        <v>2</v>
      </c>
      <c r="C156" s="1" t="s">
        <v>300</v>
      </c>
      <c r="D156" s="6" t="s">
        <v>82</v>
      </c>
      <c r="E156" s="10" t="s">
        <v>83</v>
      </c>
      <c r="F156" s="1" t="str">
        <f t="shared" si="10"/>
        <v>CLAIM_ID VARCHAR(50),</v>
      </c>
    </row>
    <row r="157" spans="1:7" ht="24" x14ac:dyDescent="0.2">
      <c r="A157" s="1" t="s">
        <v>252</v>
      </c>
      <c r="B157" s="5">
        <v>3</v>
      </c>
      <c r="C157" s="1" t="s">
        <v>300</v>
      </c>
      <c r="D157" s="6" t="s">
        <v>253</v>
      </c>
      <c r="F157" s="1" t="str">
        <f t="shared" si="10"/>
        <v>CLAIM_LINE_ITEM VARCHAR(50),</v>
      </c>
    </row>
    <row r="158" spans="1:7" x14ac:dyDescent="0.2">
      <c r="A158" s="1" t="s">
        <v>241</v>
      </c>
      <c r="B158" s="5">
        <v>4</v>
      </c>
      <c r="C158" s="1" t="s">
        <v>300</v>
      </c>
      <c r="D158" s="6" t="s">
        <v>242</v>
      </c>
      <c r="F158" s="1" t="str">
        <f t="shared" si="10"/>
        <v>CLAIM_TYPE VARCHAR(50),</v>
      </c>
    </row>
    <row r="159" spans="1:7" x14ac:dyDescent="0.2">
      <c r="A159" s="1" t="s">
        <v>254</v>
      </c>
      <c r="B159" s="5">
        <v>5</v>
      </c>
      <c r="C159" s="1" t="s">
        <v>300</v>
      </c>
      <c r="D159" s="6" t="s">
        <v>256</v>
      </c>
      <c r="F159" s="1" t="str">
        <f t="shared" si="10"/>
        <v>PROCEDURE_CODE VARCHAR(50),</v>
      </c>
    </row>
    <row r="160" spans="1:7" x14ac:dyDescent="0.2">
      <c r="A160" s="1" t="s">
        <v>257</v>
      </c>
      <c r="B160" s="5">
        <v>6</v>
      </c>
      <c r="C160" s="1" t="s">
        <v>300</v>
      </c>
      <c r="D160" s="6" t="s">
        <v>258</v>
      </c>
      <c r="F160" s="1" t="str">
        <f t="shared" si="10"/>
        <v>PROCEDURE_DATE VARCHAR(50),</v>
      </c>
    </row>
    <row r="161" spans="1:7" x14ac:dyDescent="0.2">
      <c r="A161" s="1" t="s">
        <v>259</v>
      </c>
      <c r="B161" s="5">
        <v>7</v>
      </c>
      <c r="C161" s="1" t="s">
        <v>300</v>
      </c>
      <c r="D161" s="6" t="s">
        <v>260</v>
      </c>
      <c r="F161" s="1" t="str">
        <f t="shared" si="10"/>
        <v>PLACE_OF_SERVICE VARCHAR(50),</v>
      </c>
    </row>
    <row r="162" spans="1:7" x14ac:dyDescent="0.2">
      <c r="A162" s="1" t="s">
        <v>176</v>
      </c>
      <c r="B162" s="5">
        <v>8</v>
      </c>
      <c r="C162" s="1" t="s">
        <v>300</v>
      </c>
      <c r="D162" s="6" t="s">
        <v>177</v>
      </c>
      <c r="F162" s="1" t="str">
        <f t="shared" si="10"/>
        <v>PLAN_TYPE VARCHAR(50),</v>
      </c>
    </row>
    <row r="163" spans="1:7" x14ac:dyDescent="0.2">
      <c r="A163" s="1" t="s">
        <v>87</v>
      </c>
      <c r="B163" s="5">
        <v>9</v>
      </c>
      <c r="C163" s="1" t="s">
        <v>300</v>
      </c>
      <c r="D163" s="6" t="s">
        <v>88</v>
      </c>
      <c r="F163" s="1" t="str">
        <f t="shared" si="10"/>
        <v>PRACTITIONER_ID VARCHAR(50),</v>
      </c>
    </row>
    <row r="164" spans="1:7" x14ac:dyDescent="0.2">
      <c r="A164" s="1" t="s">
        <v>261</v>
      </c>
      <c r="B164" s="5">
        <v>10</v>
      </c>
      <c r="C164" s="1" t="s">
        <v>300</v>
      </c>
      <c r="D164" s="6" t="s">
        <v>262</v>
      </c>
      <c r="F164" s="1" t="str">
        <f t="shared" si="10"/>
        <v>PHYSICIAN_ROLE VARCHAR(50),</v>
      </c>
    </row>
    <row r="165" spans="1:7" x14ac:dyDescent="0.2">
      <c r="A165" s="1" t="s">
        <v>263</v>
      </c>
      <c r="B165" s="5">
        <v>11</v>
      </c>
      <c r="C165" s="1" t="s">
        <v>300</v>
      </c>
      <c r="D165" s="6" t="s">
        <v>264</v>
      </c>
      <c r="F165" s="1" t="str">
        <f t="shared" si="10"/>
        <v>UNITS_ADMINISTERED VARCHAR(50),</v>
      </c>
    </row>
    <row r="166" spans="1:7" x14ac:dyDescent="0.2">
      <c r="A166" s="1" t="s">
        <v>265</v>
      </c>
      <c r="B166" s="5">
        <v>12</v>
      </c>
      <c r="C166" s="1" t="s">
        <v>300</v>
      </c>
      <c r="D166" s="6" t="s">
        <v>266</v>
      </c>
      <c r="F166" s="1" t="str">
        <f t="shared" si="10"/>
        <v>CHARGE_AMOUNT VARCHAR(50),</v>
      </c>
    </row>
    <row r="167" spans="1:7" x14ac:dyDescent="0.2">
      <c r="A167" s="18" t="s">
        <v>84</v>
      </c>
      <c r="B167" s="5">
        <v>13</v>
      </c>
      <c r="C167" s="1" t="s">
        <v>300</v>
      </c>
      <c r="D167" s="18" t="s">
        <v>267</v>
      </c>
      <c r="F167" s="1" t="str">
        <f t="shared" si="10"/>
        <v>DRUG_ID VARCHAR(50),</v>
      </c>
    </row>
    <row r="168" spans="1:7" x14ac:dyDescent="0.2">
      <c r="A168" s="18" t="s">
        <v>268</v>
      </c>
      <c r="B168" s="5">
        <v>14</v>
      </c>
      <c r="C168" s="1" t="s">
        <v>300</v>
      </c>
      <c r="D168" s="18" t="s">
        <v>269</v>
      </c>
      <c r="F168" s="1" t="str">
        <f t="shared" si="10"/>
        <v>DERIVED_PAYER VARCHAR(50),</v>
      </c>
    </row>
    <row r="169" spans="1:7" ht="24" x14ac:dyDescent="0.2">
      <c r="A169" s="15" t="s">
        <v>139</v>
      </c>
      <c r="B169" s="5">
        <v>15</v>
      </c>
      <c r="C169" s="1" t="s">
        <v>300</v>
      </c>
      <c r="D169" s="17" t="s">
        <v>140</v>
      </c>
      <c r="F169" s="1" t="str">
        <f t="shared" si="10"/>
        <v>DELETION_FLAG VARCHAR(50),</v>
      </c>
    </row>
    <row r="170" spans="1:7" x14ac:dyDescent="0.2">
      <c r="F170" s="1" t="s">
        <v>309</v>
      </c>
    </row>
    <row r="171" spans="1:7" x14ac:dyDescent="0.2">
      <c r="A171" s="28" t="s">
        <v>270</v>
      </c>
      <c r="B171" s="28"/>
      <c r="C171" s="28"/>
      <c r="D171" s="28"/>
      <c r="E171" s="28"/>
    </row>
    <row r="172" spans="1:7" x14ac:dyDescent="0.2">
      <c r="A172" s="2" t="s">
        <v>2</v>
      </c>
      <c r="B172" s="3" t="s">
        <v>3</v>
      </c>
      <c r="C172" s="2" t="s">
        <v>4</v>
      </c>
      <c r="D172" s="4" t="s">
        <v>5</v>
      </c>
      <c r="E172" s="4" t="s">
        <v>6</v>
      </c>
    </row>
    <row r="173" spans="1:7" x14ac:dyDescent="0.2">
      <c r="A173" s="1" t="s">
        <v>254</v>
      </c>
      <c r="B173" s="5">
        <v>1</v>
      </c>
      <c r="C173" s="1" t="s">
        <v>255</v>
      </c>
      <c r="D173" s="6" t="s">
        <v>256</v>
      </c>
      <c r="F173" s="1" t="str">
        <f t="shared" ref="F173:F174" si="11">A173&amp;" "&amp;C173&amp;","</f>
        <v>PROCEDURE_CODE VARCHAR(48),</v>
      </c>
      <c r="G173" s="1" t="str">
        <f>F173&amp;F174</f>
        <v>PROCEDURE_CODE VARCHAR(48),PROCEDURE_DESCRIPTION VARCHAR(100),</v>
      </c>
    </row>
    <row r="174" spans="1:7" x14ac:dyDescent="0.2">
      <c r="A174" s="1" t="s">
        <v>271</v>
      </c>
      <c r="B174" s="5">
        <v>2</v>
      </c>
      <c r="C174" s="1" t="s">
        <v>204</v>
      </c>
      <c r="D174" s="6" t="s">
        <v>272</v>
      </c>
      <c r="F174" s="1" t="str">
        <f t="shared" si="11"/>
        <v>PROCEDURE_DESCRIPTION VARCHAR(100),</v>
      </c>
    </row>
    <row r="176" spans="1:7" x14ac:dyDescent="0.2">
      <c r="A176" s="28" t="s">
        <v>273</v>
      </c>
      <c r="B176" s="28"/>
      <c r="C176" s="28"/>
      <c r="D176" s="28"/>
      <c r="E176" s="28"/>
    </row>
    <row r="177" spans="1:7" x14ac:dyDescent="0.2">
      <c r="A177" s="2" t="s">
        <v>2</v>
      </c>
      <c r="B177" s="3" t="s">
        <v>3</v>
      </c>
      <c r="C177" s="2" t="s">
        <v>4</v>
      </c>
      <c r="D177" s="4" t="s">
        <v>5</v>
      </c>
      <c r="E177" s="4" t="s">
        <v>6</v>
      </c>
    </row>
    <row r="178" spans="1:7" x14ac:dyDescent="0.2">
      <c r="A178" s="1" t="s">
        <v>7</v>
      </c>
      <c r="B178" s="5">
        <v>1</v>
      </c>
      <c r="C178" s="1" t="s">
        <v>179</v>
      </c>
      <c r="D178" s="6" t="s">
        <v>8</v>
      </c>
      <c r="F178" s="1" t="str">
        <f t="shared" ref="F178" si="12">A178&amp;" "&amp;C178&amp;","</f>
        <v>PATIENT_ID VARCHAR(30),</v>
      </c>
    </row>
    <row r="180" spans="1:7" x14ac:dyDescent="0.2">
      <c r="A180" s="28" t="s">
        <v>274</v>
      </c>
      <c r="B180" s="28"/>
      <c r="C180" s="28"/>
      <c r="D180" s="28"/>
      <c r="E180" s="28"/>
    </row>
    <row r="181" spans="1:7" x14ac:dyDescent="0.2">
      <c r="A181" s="2" t="s">
        <v>2</v>
      </c>
      <c r="B181" s="3" t="s">
        <v>3</v>
      </c>
      <c r="C181" s="2" t="s">
        <v>4</v>
      </c>
      <c r="D181" s="4" t="s">
        <v>5</v>
      </c>
      <c r="E181" s="4" t="s">
        <v>6</v>
      </c>
    </row>
    <row r="182" spans="1:7" x14ac:dyDescent="0.2">
      <c r="A182" s="1" t="s">
        <v>7</v>
      </c>
      <c r="B182" s="5">
        <v>1</v>
      </c>
      <c r="C182" s="1" t="s">
        <v>300</v>
      </c>
      <c r="D182" s="6" t="s">
        <v>8</v>
      </c>
      <c r="F182" s="1" t="str">
        <f t="shared" ref="F182:F191" si="13">A182&amp;" "&amp;C182&amp;","</f>
        <v>PATIENT_ID VARCHAR(50),</v>
      </c>
      <c r="G182" s="1" t="str">
        <f>F182&amp;F183&amp;F184&amp;F185&amp;F186&amp;F187&amp;F188&amp;F189&amp;F190&amp;F191</f>
        <v>PATIENT_ID VARCHAR(50),CLAIM_ID VARCHAR(50),PROCEDURE_TYPE_CODE VARCHAR(50),CLAIM_TYPE VARCHAR(50),SURGICAL_CODE VARCHAR(50),SURGICAL_PROCEDURE_DATE VARCHAR(50),PLACE_OF_SERVICE VARCHAR(50),PLAN_TYPE VARCHAR(50),PRACTITIONER_ID VARCHAR(50),DELETION_FLAG VARCHAR(50),</v>
      </c>
    </row>
    <row r="183" spans="1:7" ht="48" x14ac:dyDescent="0.2">
      <c r="A183" s="1" t="s">
        <v>80</v>
      </c>
      <c r="B183" s="5">
        <v>2</v>
      </c>
      <c r="C183" s="1" t="s">
        <v>300</v>
      </c>
      <c r="D183" s="6" t="s">
        <v>82</v>
      </c>
      <c r="E183" s="10" t="s">
        <v>83</v>
      </c>
      <c r="F183" s="1" t="str">
        <f t="shared" si="13"/>
        <v>CLAIM_ID VARCHAR(50),</v>
      </c>
    </row>
    <row r="184" spans="1:7" ht="72" x14ac:dyDescent="0.2">
      <c r="A184" s="1" t="s">
        <v>275</v>
      </c>
      <c r="B184" s="5">
        <v>3</v>
      </c>
      <c r="C184" s="1" t="s">
        <v>300</v>
      </c>
      <c r="D184" s="6" t="s">
        <v>276</v>
      </c>
      <c r="F184" s="1" t="str">
        <f t="shared" si="13"/>
        <v>PROCEDURE_TYPE_CODE VARCHAR(50),</v>
      </c>
    </row>
    <row r="185" spans="1:7" x14ac:dyDescent="0.2">
      <c r="A185" s="1" t="s">
        <v>241</v>
      </c>
      <c r="B185" s="5">
        <v>4</v>
      </c>
      <c r="C185" s="1" t="s">
        <v>300</v>
      </c>
      <c r="D185" s="6" t="s">
        <v>277</v>
      </c>
      <c r="F185" s="1" t="str">
        <f t="shared" si="13"/>
        <v>CLAIM_TYPE VARCHAR(50),</v>
      </c>
    </row>
    <row r="186" spans="1:7" x14ac:dyDescent="0.2">
      <c r="A186" s="1" t="s">
        <v>278</v>
      </c>
      <c r="B186" s="5">
        <v>5</v>
      </c>
      <c r="C186" s="1" t="s">
        <v>300</v>
      </c>
      <c r="D186" s="6" t="s">
        <v>279</v>
      </c>
      <c r="F186" s="1" t="str">
        <f t="shared" si="13"/>
        <v>SURGICAL_CODE VARCHAR(50),</v>
      </c>
    </row>
    <row r="187" spans="1:7" x14ac:dyDescent="0.2">
      <c r="A187" s="1" t="s">
        <v>280</v>
      </c>
      <c r="B187" s="5">
        <v>6</v>
      </c>
      <c r="C187" s="1" t="s">
        <v>300</v>
      </c>
      <c r="D187" s="6" t="s">
        <v>258</v>
      </c>
      <c r="F187" s="1" t="str">
        <f t="shared" si="13"/>
        <v>SURGICAL_PROCEDURE_DATE VARCHAR(50),</v>
      </c>
    </row>
    <row r="188" spans="1:7" x14ac:dyDescent="0.2">
      <c r="A188" s="1" t="s">
        <v>259</v>
      </c>
      <c r="B188" s="5">
        <v>7</v>
      </c>
      <c r="C188" s="1" t="s">
        <v>300</v>
      </c>
      <c r="D188" s="6" t="s">
        <v>260</v>
      </c>
      <c r="F188" s="1" t="str">
        <f t="shared" si="13"/>
        <v>PLACE_OF_SERVICE VARCHAR(50),</v>
      </c>
    </row>
    <row r="189" spans="1:7" x14ac:dyDescent="0.2">
      <c r="A189" s="1" t="s">
        <v>176</v>
      </c>
      <c r="B189" s="5">
        <v>8</v>
      </c>
      <c r="C189" s="1" t="s">
        <v>300</v>
      </c>
      <c r="D189" s="6" t="s">
        <v>177</v>
      </c>
      <c r="F189" s="1" t="str">
        <f t="shared" si="13"/>
        <v>PLAN_TYPE VARCHAR(50),</v>
      </c>
    </row>
    <row r="190" spans="1:7" x14ac:dyDescent="0.2">
      <c r="A190" s="1" t="s">
        <v>87</v>
      </c>
      <c r="B190" s="5">
        <v>9</v>
      </c>
      <c r="C190" s="1" t="s">
        <v>300</v>
      </c>
      <c r="D190" s="6" t="s">
        <v>88</v>
      </c>
      <c r="F190" s="1" t="str">
        <f t="shared" si="13"/>
        <v>PRACTITIONER_ID VARCHAR(50),</v>
      </c>
    </row>
    <row r="191" spans="1:7" ht="24" x14ac:dyDescent="0.2">
      <c r="A191" s="1" t="s">
        <v>139</v>
      </c>
      <c r="B191" s="5">
        <v>10</v>
      </c>
      <c r="C191" s="1" t="s">
        <v>300</v>
      </c>
      <c r="D191" s="17" t="s">
        <v>140</v>
      </c>
      <c r="F191" s="1" t="str">
        <f t="shared" si="13"/>
        <v>DELETION_FLAG VARCHAR(50),</v>
      </c>
    </row>
    <row r="193" spans="1:7" x14ac:dyDescent="0.2">
      <c r="A193" s="28" t="s">
        <v>281</v>
      </c>
      <c r="B193" s="28"/>
      <c r="C193" s="28"/>
      <c r="D193" s="28"/>
      <c r="E193" s="28"/>
    </row>
    <row r="194" spans="1:7" x14ac:dyDescent="0.2">
      <c r="A194" s="2" t="s">
        <v>2</v>
      </c>
      <c r="B194" s="3" t="s">
        <v>3</v>
      </c>
      <c r="C194" s="2" t="s">
        <v>4</v>
      </c>
      <c r="D194" s="4" t="s">
        <v>5</v>
      </c>
      <c r="E194" s="4" t="s">
        <v>6</v>
      </c>
    </row>
    <row r="195" spans="1:7" x14ac:dyDescent="0.2">
      <c r="A195" s="1" t="s">
        <v>278</v>
      </c>
      <c r="B195" s="5">
        <v>1</v>
      </c>
      <c r="C195" s="1" t="s">
        <v>255</v>
      </c>
      <c r="D195" s="6" t="s">
        <v>279</v>
      </c>
      <c r="F195" s="1" t="str">
        <f t="shared" ref="F195:F196" si="14">A195&amp;" "&amp;C195&amp;","</f>
        <v>SURGICAL_CODE VARCHAR(48),</v>
      </c>
    </row>
    <row r="196" spans="1:7" x14ac:dyDescent="0.2">
      <c r="A196" s="1" t="s">
        <v>282</v>
      </c>
      <c r="B196" s="5">
        <v>2</v>
      </c>
      <c r="C196" s="1" t="s">
        <v>204</v>
      </c>
      <c r="D196" s="6" t="s">
        <v>283</v>
      </c>
      <c r="F196" s="1" t="str">
        <f t="shared" si="14"/>
        <v>SURGICAL_DESCRIPTION VARCHAR(100),</v>
      </c>
    </row>
    <row r="198" spans="1:7" s="19" customFormat="1" ht="15" x14ac:dyDescent="0.35">
      <c r="A198" s="30" t="s">
        <v>284</v>
      </c>
      <c r="B198" s="30"/>
      <c r="C198" s="30"/>
      <c r="D198" s="30"/>
      <c r="E198" s="30"/>
    </row>
    <row r="199" spans="1:7" s="19" customFormat="1" ht="12.75" x14ac:dyDescent="0.2">
      <c r="A199" s="2" t="s">
        <v>2</v>
      </c>
      <c r="B199" s="3" t="s">
        <v>3</v>
      </c>
      <c r="C199" s="2" t="s">
        <v>4</v>
      </c>
      <c r="D199" s="4" t="s">
        <v>5</v>
      </c>
      <c r="E199" s="4" t="s">
        <v>6</v>
      </c>
    </row>
    <row r="200" spans="1:7" s="19" customFormat="1" ht="48" x14ac:dyDescent="0.2">
      <c r="A200" s="19" t="s">
        <v>80</v>
      </c>
      <c r="B200" s="20">
        <v>1</v>
      </c>
      <c r="C200" s="1" t="s">
        <v>81</v>
      </c>
      <c r="D200" s="6" t="s">
        <v>82</v>
      </c>
      <c r="E200" s="10" t="s">
        <v>83</v>
      </c>
      <c r="F200" s="1" t="str">
        <f t="shared" ref="F200:F212" si="15">A200&amp;" "&amp;C200&amp;","</f>
        <v>CLAIM_ID VARCHAR(22),</v>
      </c>
      <c r="G200" s="19" t="str">
        <f>F200&amp;F201&amp;F202&amp;F203&amp;F204&amp;F205&amp;F206&amp;F207&amp;F208&amp;F209&amp;F210&amp;F211&amp;F212</f>
        <v>CLAIM_ID VARCHAR(22),PATIENT_ID VARCHAR(30),DRUG_ID VARCHAR(13),PRACTITIONER_ID VARCHAR(22),PHARMACY_ZIP_3 VARCHAR(30),PLAN_ID VARCHAR(22),PATIENT_PAY VARCHAR(30),PLAN_PAY VARCHAR(30),REFILL_CODE VARCHAR(2),QUANTITY VARCHAR(30),DAYS_SUPPLY VARCHAR(3),RX_FILL_DATE VARCHAR(10),DELETION_FLAG VARCHAR(30),</v>
      </c>
    </row>
    <row r="201" spans="1:7" s="19" customFormat="1" ht="12.75" x14ac:dyDescent="0.2">
      <c r="A201" s="19" t="s">
        <v>7</v>
      </c>
      <c r="B201" s="20">
        <v>2</v>
      </c>
      <c r="C201" s="1" t="s">
        <v>179</v>
      </c>
      <c r="D201" s="6" t="s">
        <v>8</v>
      </c>
      <c r="E201" s="21"/>
      <c r="F201" s="1" t="str">
        <f t="shared" si="15"/>
        <v>PATIENT_ID VARCHAR(30),</v>
      </c>
    </row>
    <row r="202" spans="1:7" s="19" customFormat="1" ht="12.75" x14ac:dyDescent="0.2">
      <c r="A202" s="19" t="s">
        <v>84</v>
      </c>
      <c r="B202" s="20">
        <v>3</v>
      </c>
      <c r="C202" s="1" t="s">
        <v>85</v>
      </c>
      <c r="D202" s="6" t="s">
        <v>86</v>
      </c>
      <c r="E202" s="21"/>
      <c r="F202" s="1" t="str">
        <f t="shared" si="15"/>
        <v>DRUG_ID VARCHAR(13),</v>
      </c>
    </row>
    <row r="203" spans="1:7" s="19" customFormat="1" ht="15" x14ac:dyDescent="0.35">
      <c r="A203" s="19" t="s">
        <v>87</v>
      </c>
      <c r="B203" s="20">
        <v>4</v>
      </c>
      <c r="C203" s="1" t="s">
        <v>81</v>
      </c>
      <c r="D203" s="22" t="s">
        <v>88</v>
      </c>
      <c r="E203" s="21"/>
      <c r="F203" s="1" t="str">
        <f t="shared" si="15"/>
        <v>PRACTITIONER_ID VARCHAR(22),</v>
      </c>
    </row>
    <row r="204" spans="1:7" s="19" customFormat="1" ht="15" x14ac:dyDescent="0.35">
      <c r="A204" s="19" t="s">
        <v>89</v>
      </c>
      <c r="B204" s="20">
        <v>5</v>
      </c>
      <c r="C204" s="1" t="s">
        <v>179</v>
      </c>
      <c r="D204" s="22" t="s">
        <v>90</v>
      </c>
      <c r="E204" s="21"/>
      <c r="F204" s="1" t="str">
        <f t="shared" si="15"/>
        <v>PHARMACY_ZIP_3 VARCHAR(30),</v>
      </c>
    </row>
    <row r="205" spans="1:7" s="19" customFormat="1" ht="12.75" x14ac:dyDescent="0.2">
      <c r="A205" s="19" t="s">
        <v>23</v>
      </c>
      <c r="B205" s="20">
        <v>6</v>
      </c>
      <c r="C205" s="1" t="s">
        <v>81</v>
      </c>
      <c r="D205" s="6" t="s">
        <v>25</v>
      </c>
      <c r="E205" s="21"/>
      <c r="F205" s="1" t="str">
        <f t="shared" si="15"/>
        <v>PLAN_ID VARCHAR(22),</v>
      </c>
    </row>
    <row r="206" spans="1:7" s="19" customFormat="1" ht="12.75" x14ac:dyDescent="0.2">
      <c r="A206" s="19" t="s">
        <v>91</v>
      </c>
      <c r="B206" s="20">
        <v>7</v>
      </c>
      <c r="C206" s="1" t="s">
        <v>179</v>
      </c>
      <c r="D206" s="6" t="s">
        <v>92</v>
      </c>
      <c r="E206" s="21"/>
      <c r="F206" s="1" t="str">
        <f t="shared" si="15"/>
        <v>PATIENT_PAY VARCHAR(30),</v>
      </c>
    </row>
    <row r="207" spans="1:7" s="19" customFormat="1" ht="12.75" x14ac:dyDescent="0.2">
      <c r="A207" s="19" t="s">
        <v>93</v>
      </c>
      <c r="B207" s="20">
        <v>8</v>
      </c>
      <c r="C207" s="1" t="s">
        <v>179</v>
      </c>
      <c r="D207" s="6" t="s">
        <v>94</v>
      </c>
      <c r="E207" s="21"/>
      <c r="F207" s="1" t="str">
        <f t="shared" si="15"/>
        <v>PLAN_PAY VARCHAR(30),</v>
      </c>
    </row>
    <row r="208" spans="1:7" s="19" customFormat="1" ht="12.75" x14ac:dyDescent="0.2">
      <c r="A208" s="1" t="s">
        <v>101</v>
      </c>
      <c r="B208" s="5">
        <v>9</v>
      </c>
      <c r="C208" s="1" t="s">
        <v>18</v>
      </c>
      <c r="D208" s="6" t="s">
        <v>102</v>
      </c>
      <c r="E208" s="21"/>
      <c r="F208" s="1" t="str">
        <f t="shared" si="15"/>
        <v>REFILL_CODE VARCHAR(2),</v>
      </c>
    </row>
    <row r="209" spans="1:6" s="19" customFormat="1" ht="12.75" x14ac:dyDescent="0.2">
      <c r="A209" s="1" t="s">
        <v>103</v>
      </c>
      <c r="B209" s="5">
        <v>10</v>
      </c>
      <c r="C209" s="1" t="s">
        <v>179</v>
      </c>
      <c r="D209" s="6" t="s">
        <v>104</v>
      </c>
      <c r="E209" s="21"/>
      <c r="F209" s="1" t="str">
        <f t="shared" si="15"/>
        <v>QUANTITY VARCHAR(30),</v>
      </c>
    </row>
    <row r="210" spans="1:6" s="19" customFormat="1" ht="12.75" x14ac:dyDescent="0.2">
      <c r="A210" s="1" t="s">
        <v>105</v>
      </c>
      <c r="B210" s="5">
        <v>11</v>
      </c>
      <c r="C210" s="1" t="s">
        <v>15</v>
      </c>
      <c r="D210" s="6" t="s">
        <v>106</v>
      </c>
      <c r="E210" s="21"/>
      <c r="F210" s="1" t="str">
        <f t="shared" si="15"/>
        <v>DAYS_SUPPLY VARCHAR(3),</v>
      </c>
    </row>
    <row r="211" spans="1:6" s="19" customFormat="1" ht="12.75" x14ac:dyDescent="0.2">
      <c r="A211" s="1" t="s">
        <v>107</v>
      </c>
      <c r="B211" s="5">
        <v>12</v>
      </c>
      <c r="C211" s="1" t="s">
        <v>157</v>
      </c>
      <c r="D211" s="6" t="s">
        <v>108</v>
      </c>
      <c r="E211" s="21"/>
      <c r="F211" s="1" t="str">
        <f t="shared" si="15"/>
        <v>RX_FILL_DATE VARCHAR(10),</v>
      </c>
    </row>
    <row r="212" spans="1:6" s="19" customFormat="1" ht="30" x14ac:dyDescent="0.2">
      <c r="A212" s="23" t="s">
        <v>139</v>
      </c>
      <c r="B212" s="5">
        <v>13</v>
      </c>
      <c r="C212" s="24" t="s">
        <v>179</v>
      </c>
      <c r="D212" s="25" t="s">
        <v>140</v>
      </c>
      <c r="E212" s="21"/>
      <c r="F212" s="1" t="str">
        <f t="shared" si="15"/>
        <v>DELETION_FLAG VARCHAR(30),</v>
      </c>
    </row>
  </sheetData>
  <mergeCells count="17">
    <mergeCell ref="A171:E171"/>
    <mergeCell ref="A176:E176"/>
    <mergeCell ref="A180:E180"/>
    <mergeCell ref="A193:E193"/>
    <mergeCell ref="A198:E198"/>
    <mergeCell ref="A153:E153"/>
    <mergeCell ref="A1:E1"/>
    <mergeCell ref="A3:E3"/>
    <mergeCell ref="A10:E10"/>
    <mergeCell ref="A18:E18"/>
    <mergeCell ref="A45:E45"/>
    <mergeCell ref="A80:E80"/>
    <mergeCell ref="A96:E96"/>
    <mergeCell ref="A114:E114"/>
    <mergeCell ref="A119:E119"/>
    <mergeCell ref="A138:E138"/>
    <mergeCell ref="A148:E148"/>
  </mergeCells>
  <printOptions gridLines="1"/>
  <pageMargins left="0.25" right="0.25" top="0.25" bottom="0.5" header="0.25" footer="0.25"/>
  <pageSetup fitToHeight="7" orientation="landscape" horizontalDpi="1800" verticalDpi="1800" r:id="rId1"/>
  <headerFooter>
    <oddFooter>&amp;L&amp;Z&amp;F&amp;R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TablesImport</vt:lpstr>
      <vt:lpstr>Create_Tables</vt:lpstr>
      <vt:lpstr>View-Txt File Layout</vt:lpstr>
      <vt:lpstr>'View-Txt File Layout'!Print_Area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Eswaraditya Yeluripati</dc:creator>
  <cp:lastModifiedBy>Kumar, Amit</cp:lastModifiedBy>
  <dcterms:created xsi:type="dcterms:W3CDTF">2017-02-15T15:56:04Z</dcterms:created>
  <dcterms:modified xsi:type="dcterms:W3CDTF">2022-02-23T20:02:53Z</dcterms:modified>
</cp:coreProperties>
</file>