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brkumar\Desktop\"/>
    </mc:Choice>
  </mc:AlternateContent>
  <xr:revisionPtr revIDLastSave="0" documentId="8_{AACC12D3-AF33-475B-8BBA-618B8B2B4E90}" xr6:coauthVersionLast="45" xr6:coauthVersionMax="45" xr10:uidLastSave="{00000000-0000-0000-0000-000000000000}"/>
  <bookViews>
    <workbookView xWindow="-120" yWindow="-120" windowWidth="20730" windowHeight="11160" xr2:uid="{616F4203-35B2-423D-8AB3-E671842EE5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E23" i="1" s="1"/>
  <c r="F23" i="1" s="1"/>
  <c r="E17" i="1"/>
  <c r="F10" i="1"/>
  <c r="F15" i="1" s="1"/>
  <c r="F6" i="1"/>
  <c r="F8" i="1" s="1"/>
  <c r="E6" i="1"/>
  <c r="F5" i="1"/>
  <c r="F7" i="1" s="1"/>
  <c r="F9" i="1" s="1"/>
  <c r="F12" i="1" s="1"/>
  <c r="E5" i="1"/>
  <c r="E7" i="1" s="1"/>
  <c r="E9" i="1" s="1"/>
  <c r="F14" i="1" l="1"/>
  <c r="F16" i="1" s="1"/>
  <c r="F18" i="1" s="1"/>
  <c r="E8" i="1"/>
  <c r="E10" i="1"/>
  <c r="E15" i="1" s="1"/>
  <c r="E12" i="1" l="1"/>
  <c r="E14" i="1" l="1"/>
  <c r="E16" i="1" s="1"/>
  <c r="E18" i="1" s="1"/>
  <c r="E21" i="1"/>
  <c r="E25" i="1" l="1"/>
  <c r="F25" i="1" s="1"/>
  <c r="F21" i="1"/>
</calcChain>
</file>

<file path=xl/sharedStrings.xml><?xml version="1.0" encoding="utf-8"?>
<sst xmlns="http://schemas.openxmlformats.org/spreadsheetml/2006/main" count="37" uniqueCount="37">
  <si>
    <t>PF CONTRIBUTION @</t>
  </si>
  <si>
    <t>Fixed Pay</t>
  </si>
  <si>
    <t>A</t>
  </si>
  <si>
    <t>Basic</t>
  </si>
  <si>
    <t>B=A*40%</t>
  </si>
  <si>
    <t>FBP</t>
  </si>
  <si>
    <t>C=A-B</t>
  </si>
  <si>
    <t>Sasken Contribution to PF</t>
  </si>
  <si>
    <t>D=B*PF RATE</t>
  </si>
  <si>
    <t>Available FBP</t>
  </si>
  <si>
    <t>E=C-D</t>
  </si>
  <si>
    <t>Gross Earnings(-er PF)</t>
  </si>
  <si>
    <t>F=B+E</t>
  </si>
  <si>
    <t>Your contribution to PF @ PF RATE</t>
  </si>
  <si>
    <t>G</t>
  </si>
  <si>
    <t>Professional tax</t>
  </si>
  <si>
    <t>H</t>
  </si>
  <si>
    <t>Net earnings</t>
  </si>
  <si>
    <t>I=F-G-H</t>
  </si>
  <si>
    <t>Standard Deduction</t>
  </si>
  <si>
    <t>J</t>
  </si>
  <si>
    <t>Income before 80 C</t>
  </si>
  <si>
    <t>K=I-J</t>
  </si>
  <si>
    <t>Sec 80 C deduction</t>
  </si>
  <si>
    <t>L=G</t>
  </si>
  <si>
    <t>Taxable Income</t>
  </si>
  <si>
    <t>M=K-L</t>
  </si>
  <si>
    <t>Income Tax</t>
  </si>
  <si>
    <t>N</t>
  </si>
  <si>
    <t>Take home</t>
  </si>
  <si>
    <t>O=M-N</t>
  </si>
  <si>
    <t>Per Annum</t>
  </si>
  <si>
    <t>May 20 to July 20</t>
  </si>
  <si>
    <t>Increase in Take home (before Income Tax) with corresponding reduction in PF contribution</t>
  </si>
  <si>
    <t>Increase in Tax burden</t>
  </si>
  <si>
    <t>Net increase in take home (after Income Tax) with corresponding reduction in PF contribution</t>
  </si>
  <si>
    <t>Additionall due to lower contribution to PF, the interest earned on the PF balances will also be lesser, as the 
corpus will be lower.  The rate of interest currently is 8.5% p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</si>
</sst>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xf>
    <xf numFmtId="9" fontId="2" fillId="0" borderId="0" xfId="0" applyNumberFormat="1" applyFont="1" applyAlignment="1">
      <alignment horizontal="right" vertical="center"/>
    </xf>
    <xf numFmtId="9" fontId="2" fillId="0" borderId="0" xfId="0" applyNumberFormat="1" applyFont="1" applyAlignment="1">
      <alignment horizontal="right" vertical="top"/>
    </xf>
    <xf numFmtId="9" fontId="2" fillId="0" borderId="0" xfId="0" applyNumberFormat="1" applyFont="1" applyAlignment="1">
      <alignment horizontal="center" vertical="top"/>
    </xf>
    <xf numFmtId="164" fontId="0" fillId="0" borderId="0" xfId="1" applyNumberFormat="1" applyFont="1" applyAlignment="1">
      <alignment vertical="top"/>
    </xf>
    <xf numFmtId="164" fontId="0" fillId="0" borderId="0" xfId="0" applyNumberFormat="1" applyAlignment="1">
      <alignment vertical="top"/>
    </xf>
    <xf numFmtId="9" fontId="0" fillId="0" borderId="0" xfId="0" applyNumberFormat="1" applyAlignment="1">
      <alignment vertical="top"/>
    </xf>
    <xf numFmtId="0" fontId="2" fillId="0" borderId="0" xfId="0" applyFont="1" applyAlignment="1">
      <alignment horizontal="right" vertical="top"/>
    </xf>
    <xf numFmtId="164" fontId="2" fillId="0" borderId="0" xfId="0" applyNumberFormat="1" applyFont="1" applyAlignment="1">
      <alignment horizontal="right" vertical="top"/>
    </xf>
    <xf numFmtId="0" fontId="0" fillId="0" borderId="0" xfId="0" applyAlignment="1">
      <alignment vertical="top" wrapText="1"/>
    </xf>
    <xf numFmtId="164" fontId="0" fillId="0" borderId="0" xfId="0" applyNumberFormat="1" applyAlignment="1">
      <alignment vertical="center"/>
    </xf>
    <xf numFmtId="0" fontId="0" fillId="0" borderId="0" xfId="0"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96FF-2E20-45E6-8306-94F96B9A6EEE}">
  <dimension ref="A1:H26"/>
  <sheetViews>
    <sheetView showGridLines="0" tabSelected="1" topLeftCell="B1" workbookViewId="0">
      <selection activeCell="H23" sqref="H23"/>
    </sheetView>
  </sheetViews>
  <sheetFormatPr defaultRowHeight="15" x14ac:dyDescent="0.25"/>
  <cols>
    <col min="1" max="1" width="9.140625" style="1"/>
    <col min="2" max="2" width="4.5703125" style="1" bestFit="1" customWidth="1"/>
    <col min="3" max="3" width="41.7109375" style="1" bestFit="1" customWidth="1"/>
    <col min="4" max="4" width="19.7109375" style="2" bestFit="1" customWidth="1"/>
    <col min="5" max="5" width="17.140625" style="1" customWidth="1"/>
    <col min="6" max="6" width="19" style="1" customWidth="1"/>
    <col min="7" max="7" width="10.5703125" style="1" bestFit="1" customWidth="1"/>
    <col min="8" max="16384" width="9.140625" style="1"/>
  </cols>
  <sheetData>
    <row r="1" spans="2:8" ht="18.75" x14ac:dyDescent="0.25">
      <c r="E1" s="3"/>
    </row>
    <row r="2" spans="2:8" x14ac:dyDescent="0.25">
      <c r="D2" s="2" t="s">
        <v>0</v>
      </c>
      <c r="E2" s="4">
        <v>0.12</v>
      </c>
      <c r="F2" s="5">
        <v>0.1</v>
      </c>
    </row>
    <row r="3" spans="2:8" x14ac:dyDescent="0.25">
      <c r="E3" s="6"/>
      <c r="F3" s="6"/>
    </row>
    <row r="4" spans="2:8" x14ac:dyDescent="0.25">
      <c r="C4" s="1" t="s">
        <v>1</v>
      </c>
      <c r="D4" s="2" t="s">
        <v>2</v>
      </c>
      <c r="E4" s="7">
        <v>800000</v>
      </c>
      <c r="F4" s="7">
        <v>800000</v>
      </c>
      <c r="H4" s="8"/>
    </row>
    <row r="5" spans="2:8" x14ac:dyDescent="0.25">
      <c r="B5" s="9"/>
      <c r="C5" s="1" t="s">
        <v>3</v>
      </c>
      <c r="D5" s="2" t="s">
        <v>4</v>
      </c>
      <c r="E5" s="8">
        <f t="shared" ref="E5:F5" si="0">E4*40%</f>
        <v>320000</v>
      </c>
      <c r="F5" s="8">
        <f t="shared" si="0"/>
        <v>320000</v>
      </c>
      <c r="H5" s="8"/>
    </row>
    <row r="6" spans="2:8" x14ac:dyDescent="0.25">
      <c r="B6" s="9"/>
      <c r="C6" s="1" t="s">
        <v>5</v>
      </c>
      <c r="D6" s="2" t="s">
        <v>6</v>
      </c>
      <c r="E6" s="7">
        <f t="shared" ref="E6:F6" si="1">E4*0.6</f>
        <v>480000</v>
      </c>
      <c r="F6" s="7">
        <f t="shared" si="1"/>
        <v>480000</v>
      </c>
      <c r="H6" s="8"/>
    </row>
    <row r="7" spans="2:8" x14ac:dyDescent="0.25">
      <c r="C7" s="1" t="s">
        <v>7</v>
      </c>
      <c r="D7" s="2" t="s">
        <v>8</v>
      </c>
      <c r="E7" s="8">
        <f t="shared" ref="E7" si="2">E5*12%</f>
        <v>38400</v>
      </c>
      <c r="F7" s="8">
        <f t="shared" ref="F7" si="3">F5*10%</f>
        <v>32000</v>
      </c>
      <c r="H7" s="8"/>
    </row>
    <row r="8" spans="2:8" x14ac:dyDescent="0.25">
      <c r="C8" s="1" t="s">
        <v>9</v>
      </c>
      <c r="D8" s="2" t="s">
        <v>10</v>
      </c>
      <c r="E8" s="8">
        <f t="shared" ref="E8:F8" si="4">E6-E7</f>
        <v>441600</v>
      </c>
      <c r="F8" s="8">
        <f t="shared" si="4"/>
        <v>448000</v>
      </c>
      <c r="H8" s="8"/>
    </row>
    <row r="9" spans="2:8" x14ac:dyDescent="0.25">
      <c r="C9" s="1" t="s">
        <v>11</v>
      </c>
      <c r="D9" s="2" t="s">
        <v>12</v>
      </c>
      <c r="E9" s="8">
        <f t="shared" ref="E9:F9" si="5">E4-E7</f>
        <v>761600</v>
      </c>
      <c r="F9" s="8">
        <f t="shared" si="5"/>
        <v>768000</v>
      </c>
      <c r="H9" s="8"/>
    </row>
    <row r="10" spans="2:8" x14ac:dyDescent="0.25">
      <c r="C10" s="1" t="s">
        <v>13</v>
      </c>
      <c r="D10" s="2" t="s">
        <v>14</v>
      </c>
      <c r="E10" s="8">
        <f t="shared" ref="E10" si="6">E5*12%</f>
        <v>38400</v>
      </c>
      <c r="F10" s="8">
        <f t="shared" ref="F10" si="7">F5*10%</f>
        <v>32000</v>
      </c>
      <c r="H10" s="8"/>
    </row>
    <row r="11" spans="2:8" x14ac:dyDescent="0.25">
      <c r="C11" s="1" t="s">
        <v>15</v>
      </c>
      <c r="D11" s="2" t="s">
        <v>16</v>
      </c>
      <c r="E11" s="8">
        <v>2400</v>
      </c>
      <c r="F11" s="8">
        <v>2400</v>
      </c>
      <c r="H11" s="8"/>
    </row>
    <row r="12" spans="2:8" x14ac:dyDescent="0.25">
      <c r="C12" s="1" t="s">
        <v>17</v>
      </c>
      <c r="D12" s="2" t="s">
        <v>18</v>
      </c>
      <c r="E12" s="8">
        <f t="shared" ref="E12" si="8">E9-E10-E11</f>
        <v>720800</v>
      </c>
      <c r="F12" s="8">
        <f>F9-F10-F11</f>
        <v>733600</v>
      </c>
      <c r="H12" s="8"/>
    </row>
    <row r="13" spans="2:8" x14ac:dyDescent="0.25">
      <c r="C13" s="1" t="s">
        <v>19</v>
      </c>
      <c r="D13" s="2" t="s">
        <v>20</v>
      </c>
      <c r="E13" s="8">
        <v>50000</v>
      </c>
      <c r="F13" s="8">
        <v>50000</v>
      </c>
      <c r="H13" s="8"/>
    </row>
    <row r="14" spans="2:8" x14ac:dyDescent="0.25">
      <c r="C14" s="1" t="s">
        <v>21</v>
      </c>
      <c r="D14" s="2" t="s">
        <v>22</v>
      </c>
      <c r="E14" s="8">
        <f t="shared" ref="E14:F14" si="9">E12-E13</f>
        <v>670800</v>
      </c>
      <c r="F14" s="8">
        <f t="shared" si="9"/>
        <v>683600</v>
      </c>
      <c r="G14" s="8"/>
      <c r="H14" s="8"/>
    </row>
    <row r="15" spans="2:8" x14ac:dyDescent="0.25">
      <c r="C15" s="1" t="s">
        <v>23</v>
      </c>
      <c r="D15" s="2" t="s">
        <v>24</v>
      </c>
      <c r="E15" s="8">
        <f>E10</f>
        <v>38400</v>
      </c>
      <c r="F15" s="8">
        <f>F10</f>
        <v>32000</v>
      </c>
      <c r="G15" s="8"/>
      <c r="H15" s="8"/>
    </row>
    <row r="16" spans="2:8" x14ac:dyDescent="0.25">
      <c r="C16" s="1" t="s">
        <v>25</v>
      </c>
      <c r="D16" s="2" t="s">
        <v>26</v>
      </c>
      <c r="E16" s="8">
        <f>E14-E15</f>
        <v>632400</v>
      </c>
      <c r="F16" s="8">
        <f>F14-F15</f>
        <v>651600</v>
      </c>
      <c r="G16" s="8"/>
      <c r="H16" s="8"/>
    </row>
    <row r="17" spans="1:8" x14ac:dyDescent="0.25">
      <c r="C17" s="1" t="s">
        <v>27</v>
      </c>
      <c r="D17" s="2" t="s">
        <v>28</v>
      </c>
      <c r="E17" s="8">
        <f>(SUM(250000*0.05)+SUM(132400*0.2))*1.04</f>
        <v>40539.200000000004</v>
      </c>
      <c r="F17" s="8">
        <f>(SUM(250000*0.05)+SUM(151600*0.2))*1.04</f>
        <v>44532.800000000003</v>
      </c>
      <c r="H17" s="8"/>
    </row>
    <row r="18" spans="1:8" x14ac:dyDescent="0.25">
      <c r="C18" s="1" t="s">
        <v>29</v>
      </c>
      <c r="D18" s="2" t="s">
        <v>30</v>
      </c>
      <c r="E18" s="8">
        <f>E16-E17</f>
        <v>591860.80000000005</v>
      </c>
      <c r="F18" s="8">
        <f>F16-F17</f>
        <v>607067.19999999995</v>
      </c>
      <c r="H18" s="8"/>
    </row>
    <row r="19" spans="1:8" x14ac:dyDescent="0.25">
      <c r="F19" s="8"/>
      <c r="G19" s="8"/>
    </row>
    <row r="20" spans="1:8" x14ac:dyDescent="0.25">
      <c r="E20" s="10" t="s">
        <v>31</v>
      </c>
      <c r="F20" s="11" t="s">
        <v>32</v>
      </c>
    </row>
    <row r="21" spans="1:8" ht="45" x14ac:dyDescent="0.25">
      <c r="C21" s="12" t="s">
        <v>33</v>
      </c>
      <c r="E21" s="13">
        <f>F12-E12</f>
        <v>12800</v>
      </c>
      <c r="F21" s="13">
        <f>E21/12*3</f>
        <v>3200</v>
      </c>
      <c r="H21" s="8"/>
    </row>
    <row r="22" spans="1:8" x14ac:dyDescent="0.25">
      <c r="A22" s="9"/>
    </row>
    <row r="23" spans="1:8" x14ac:dyDescent="0.25">
      <c r="C23" s="1" t="s">
        <v>34</v>
      </c>
      <c r="E23" s="8">
        <f>SUM(F17:F17)-SUM(E17:E17)</f>
        <v>3993.5999999999985</v>
      </c>
      <c r="F23" s="8">
        <f>E23/12*3</f>
        <v>998.39999999999964</v>
      </c>
    </row>
    <row r="25" spans="1:8" ht="45" x14ac:dyDescent="0.25">
      <c r="C25" s="12" t="s">
        <v>35</v>
      </c>
      <c r="E25" s="13">
        <f t="shared" ref="E25" si="10">E21-E23</f>
        <v>8806.4000000000015</v>
      </c>
      <c r="F25" s="13">
        <f>E25/12*3</f>
        <v>2201.6000000000004</v>
      </c>
    </row>
    <row r="26" spans="1:8" ht="33" customHeight="1" x14ac:dyDescent="0.25">
      <c r="C26" s="14" t="s">
        <v>36</v>
      </c>
      <c r="D26" s="14"/>
      <c r="E26" s="14"/>
      <c r="F26" s="14"/>
    </row>
  </sheetData>
  <mergeCells count="1">
    <mergeCell ref="C26: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Ramkumar Balasubramanian</dc:creator>
  <cp:lastModifiedBy>Ramkumar Balasubramanian</cp:lastModifiedBy>
  <dcterms:created xsi:type="dcterms:W3CDTF">2020-05-21T06:44:23Z</dcterms:created>
  <dcterms:modified xsi:type="dcterms:W3CDTF">2020-05-21T06:45:06Z</dcterms:modified>
</cp:coreProperties>
</file>