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002_ConditionalProbabilities\001_ExcelImplementations\"/>
    </mc:Choice>
  </mc:AlternateContent>
  <xr:revisionPtr revIDLastSave="0" documentId="13_ncr:1_{E5383ADD-41A1-4E9C-8E88-D8349B91A4E4}" xr6:coauthVersionLast="47" xr6:coauthVersionMax="47" xr10:uidLastSave="{00000000-0000-0000-0000-000000000000}"/>
  <bookViews>
    <workbookView xWindow="28680" yWindow="1365" windowWidth="29040" windowHeight="15840" xr2:uid="{B74E4034-6D55-4A27-82A6-00C57AB62E95}"/>
  </bookViews>
  <sheets>
    <sheet name="EmployeesInfo" sheetId="2" r:id="rId1"/>
  </sheets>
  <definedNames>
    <definedName name="ExternalData_1" localSheetId="0" hidden="1">EmployeesInfo!$A$1:$K$21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2" l="1"/>
  <c r="G50" i="2"/>
  <c r="A50" i="2"/>
  <c r="G49" i="2"/>
  <c r="A49" i="2"/>
  <c r="A45" i="2"/>
  <c r="G44" i="2"/>
  <c r="A44" i="2"/>
  <c r="G43" i="2"/>
  <c r="A43" i="2"/>
  <c r="G39" i="2"/>
  <c r="A39" i="2"/>
  <c r="G38" i="2"/>
  <c r="A38" i="2"/>
  <c r="G37" i="2"/>
  <c r="A37" i="2"/>
  <c r="A33" i="2"/>
  <c r="G32" i="2"/>
  <c r="A32" i="2"/>
  <c r="G31" i="2"/>
  <c r="A31" i="2"/>
  <c r="A27" i="2"/>
  <c r="G26" i="2"/>
  <c r="A26" i="2"/>
  <c r="G25" i="2"/>
  <c r="A25" i="2"/>
  <c r="G51" i="2" l="1"/>
  <c r="G45" i="2"/>
  <c r="G27" i="2"/>
  <c r="G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8F2E2-79A5-42AE-9424-0176D719A300}" keepAlive="1" name="Query - EmployeesInfo" description="Connection to the 'EmployeesInfo' query in the workbook." type="5" refreshedVersion="8" background="1" saveData="1">
    <dbPr connection="Provider=Microsoft.Mashup.OleDb.1;Data Source=$Workbook$;Location=EmployeesInfo;Extended Properties=&quot;&quot;" command="SELECT * FROM [EmployeesInfo]"/>
  </connection>
</connections>
</file>

<file path=xl/sharedStrings.xml><?xml version="1.0" encoding="utf-8"?>
<sst xmlns="http://schemas.openxmlformats.org/spreadsheetml/2006/main" count="145" uniqueCount="60">
  <si>
    <t>EmployeeID</t>
  </si>
  <si>
    <t>EmployeeName</t>
  </si>
  <si>
    <t>YearsExperience</t>
  </si>
  <si>
    <t>Promoted</t>
  </si>
  <si>
    <t>Department</t>
  </si>
  <si>
    <t>JobRole</t>
  </si>
  <si>
    <t>Salary</t>
  </si>
  <si>
    <t>EducationLevel</t>
  </si>
  <si>
    <t>PerformanceRating</t>
  </si>
  <si>
    <t>TrainingHours</t>
  </si>
  <si>
    <t>Attrition</t>
  </si>
  <si>
    <t>John Doe</t>
  </si>
  <si>
    <t>Yes</t>
  </si>
  <si>
    <t>HR</t>
  </si>
  <si>
    <t>HR Manager</t>
  </si>
  <si>
    <t>Master's</t>
  </si>
  <si>
    <t>No</t>
  </si>
  <si>
    <t>Jane Smith</t>
  </si>
  <si>
    <t>IT</t>
  </si>
  <si>
    <t>Developer</t>
  </si>
  <si>
    <t>Bachelor's</t>
  </si>
  <si>
    <t>Michael Johnson</t>
  </si>
  <si>
    <t>Sales</t>
  </si>
  <si>
    <t>Sales Executive</t>
  </si>
  <si>
    <t>Emily Davis</t>
  </si>
  <si>
    <t>Support Engineer</t>
  </si>
  <si>
    <t>Diploma</t>
  </si>
  <si>
    <t>Daniel Wilson</t>
  </si>
  <si>
    <t>HR Specialist</t>
  </si>
  <si>
    <t>Sarah Lee</t>
  </si>
  <si>
    <t>Sales Manager</t>
  </si>
  <si>
    <t>James Brown</t>
  </si>
  <si>
    <t>Marketing</t>
  </si>
  <si>
    <t>Marketing Lead</t>
  </si>
  <si>
    <t>Patricia Taylor</t>
  </si>
  <si>
    <t>Robert Anderson</t>
  </si>
  <si>
    <t>Linda Martinez</t>
  </si>
  <si>
    <t>HR Assistant</t>
  </si>
  <si>
    <t>William Moore</t>
  </si>
  <si>
    <t>Team Lead</t>
  </si>
  <si>
    <t>Elizabeth Thomas</t>
  </si>
  <si>
    <t>Christopher White</t>
  </si>
  <si>
    <t>Amanda Harris</t>
  </si>
  <si>
    <t>Jennifer Clark</t>
  </si>
  <si>
    <t>Marketing Analyst</t>
  </si>
  <si>
    <t>David Lewis</t>
  </si>
  <si>
    <t>Susan Walker</t>
  </si>
  <si>
    <t>Charles Hall</t>
  </si>
  <si>
    <t>Karen Allen</t>
  </si>
  <si>
    <t>Matthew Wright</t>
  </si>
  <si>
    <t>Probability of Being Promoted Given The Employee Works in a Specific Department</t>
  </si>
  <si>
    <t>Select The Department From The List</t>
  </si>
  <si>
    <t>Probability of Being Promoted Given The Employees Performance Rating</t>
  </si>
  <si>
    <t>Select The Performance Level From The List</t>
  </si>
  <si>
    <t>Probability of Being Promoted And The Attrition is "No"</t>
  </si>
  <si>
    <t>Select The Attrition State From The List</t>
  </si>
  <si>
    <t>Probability of Being Promoted When Educational Level is Master's</t>
  </si>
  <si>
    <t>Select The Education Level From The List</t>
  </si>
  <si>
    <t>Probability of Not Being Promoted And The Employee Left The Company</t>
  </si>
  <si>
    <t>Select The Promotion Status From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</si>
</sst>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44B671-B032-4F70-87FC-9AE6D938B140}" autoFormatId="16" applyNumberFormats="0" applyBorderFormats="0" applyFontFormats="0" applyPatternFormats="0" applyAlignmentFormats="0" applyWidthHeightFormats="0">
  <queryTableRefresh nextId="12">
    <queryTableFields count="11">
      <queryTableField id="1" name="EmployeeID" tableColumnId="1"/>
      <queryTableField id="2" name="EmployeeName" tableColumnId="2"/>
      <queryTableField id="3" name="YearsExperience" tableColumnId="3"/>
      <queryTableField id="4" name="Promoted" tableColumnId="4"/>
      <queryTableField id="5" name="Department" tableColumnId="5"/>
      <queryTableField id="6" name="JobRole" tableColumnId="6"/>
      <queryTableField id="7" name="Salary" tableColumnId="7"/>
      <queryTableField id="8" name="EducationLevel" tableColumnId="8"/>
      <queryTableField id="9" name="PerformanceRating" tableColumnId="9"/>
      <queryTableField id="10" name="TrainingHours" tableColumnId="10"/>
      <queryTableField id="11" name="Attriti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3632D-3163-4D7E-8C06-DB508BE30583}" name="EmployeesInfo" displayName="EmployeesInfo" ref="A1:K21" tableType="queryTable" totalsRowShown="0">
  <autoFilter ref="A1:K21" xr:uid="{D1C3632D-3163-4D7E-8C06-DB508BE30583}"/>
  <tableColumns count="11">
    <tableColumn id="1" xr3:uid="{C5A3E3F6-5197-4883-A1CE-91DA8CF4D157}" uniqueName="1" name="EmployeeID" queryTableFieldId="1"/>
    <tableColumn id="2" xr3:uid="{63AA5749-600D-4912-9EAF-13791D491C55}" uniqueName="2" name="EmployeeName" queryTableFieldId="2" dataDxfId="5"/>
    <tableColumn id="3" xr3:uid="{99F32DB3-561D-4A53-A272-DBD972AB8CEA}" uniqueName="3" name="YearsExperience" queryTableFieldId="3"/>
    <tableColumn id="4" xr3:uid="{75893295-B3D3-4339-87EE-3E7103443B61}" uniqueName="4" name="Promoted" queryTableFieldId="4" dataDxfId="4"/>
    <tableColumn id="5" xr3:uid="{6F9D4370-D420-4813-997D-7C4310318AD0}" uniqueName="5" name="Department" queryTableFieldId="5" dataDxfId="3"/>
    <tableColumn id="6" xr3:uid="{6F70D9C9-8A00-40CD-8672-9D650EB85D56}" uniqueName="6" name="JobRole" queryTableFieldId="6" dataDxfId="2"/>
    <tableColumn id="7" xr3:uid="{CE952F09-A208-4B98-8084-6CC2D67E277D}" uniqueName="7" name="Salary" queryTableFieldId="7"/>
    <tableColumn id="8" xr3:uid="{C77C533E-01B5-475B-81ED-0A5080FE2D89}" uniqueName="8" name="EducationLevel" queryTableFieldId="8" dataDxfId="1"/>
    <tableColumn id="9" xr3:uid="{1BC34A41-30AD-441F-8116-B8BADD02CE7B}" uniqueName="9" name="PerformanceRating" queryTableFieldId="9"/>
    <tableColumn id="10" xr3:uid="{7E395A52-B562-4D7D-A15A-3C6B94E7987E}" uniqueName="10" name="TrainingHours" queryTableFieldId="10"/>
    <tableColumn id="11" xr3:uid="{1FE22B7D-E87B-425C-952B-E1FFA586379A}" uniqueName="11" name="Attriti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DB4D-253D-4A12-A27E-450D0AABF2B3}">
  <dimension ref="A1:K51"/>
  <sheetViews>
    <sheetView tabSelected="1" topLeftCell="A16" workbookViewId="0">
      <selection activeCell="A37" sqref="A37:F37"/>
    </sheetView>
  </sheetViews>
  <sheetFormatPr defaultRowHeight="15" x14ac:dyDescent="0.25"/>
  <cols>
    <col min="1" max="1" width="16.7109375" customWidth="1"/>
    <col min="2" max="2" width="19.28515625" customWidth="1"/>
    <col min="3" max="3" width="20.5703125" customWidth="1"/>
    <col min="4" max="4" width="16.140625" customWidth="1"/>
    <col min="5" max="5" width="16.42578125" customWidth="1"/>
    <col min="6" max="6" width="18.42578125" customWidth="1"/>
    <col min="7" max="7" width="16.28515625" customWidth="1"/>
    <col min="8" max="8" width="20.28515625" customWidth="1"/>
    <col min="9" max="9" width="23.85546875" customWidth="1"/>
    <col min="10" max="10" width="19.85546875" customWidth="1"/>
    <col min="11" max="11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 t="s">
        <v>11</v>
      </c>
      <c r="C2">
        <v>6</v>
      </c>
      <c r="D2" s="1" t="s">
        <v>12</v>
      </c>
      <c r="E2" s="1" t="s">
        <v>13</v>
      </c>
      <c r="F2" s="1" t="s">
        <v>14</v>
      </c>
      <c r="G2">
        <v>85000</v>
      </c>
      <c r="H2" s="1" t="s">
        <v>15</v>
      </c>
      <c r="I2">
        <v>4</v>
      </c>
      <c r="J2">
        <v>30</v>
      </c>
      <c r="K2" s="1" t="s">
        <v>16</v>
      </c>
    </row>
    <row r="3" spans="1:11" x14ac:dyDescent="0.25">
      <c r="A3">
        <v>2</v>
      </c>
      <c r="B3" s="1" t="s">
        <v>17</v>
      </c>
      <c r="C3">
        <v>4</v>
      </c>
      <c r="D3" s="1" t="s">
        <v>16</v>
      </c>
      <c r="E3" s="1" t="s">
        <v>18</v>
      </c>
      <c r="F3" s="1" t="s">
        <v>19</v>
      </c>
      <c r="G3">
        <v>70000</v>
      </c>
      <c r="H3" s="1" t="s">
        <v>20</v>
      </c>
      <c r="I3">
        <v>3</v>
      </c>
      <c r="J3">
        <v>20</v>
      </c>
      <c r="K3" s="1" t="s">
        <v>16</v>
      </c>
    </row>
    <row r="4" spans="1:11" x14ac:dyDescent="0.25">
      <c r="A4">
        <v>3</v>
      </c>
      <c r="B4" s="1" t="s">
        <v>21</v>
      </c>
      <c r="C4">
        <v>7</v>
      </c>
      <c r="D4" s="1" t="s">
        <v>12</v>
      </c>
      <c r="E4" s="1" t="s">
        <v>22</v>
      </c>
      <c r="F4" s="1" t="s">
        <v>23</v>
      </c>
      <c r="G4">
        <v>60000</v>
      </c>
      <c r="H4" s="1" t="s">
        <v>20</v>
      </c>
      <c r="I4">
        <v>4</v>
      </c>
      <c r="J4">
        <v>25</v>
      </c>
      <c r="K4" s="1" t="s">
        <v>16</v>
      </c>
    </row>
    <row r="5" spans="1:11" x14ac:dyDescent="0.25">
      <c r="A5">
        <v>4</v>
      </c>
      <c r="B5" s="1" t="s">
        <v>24</v>
      </c>
      <c r="C5">
        <v>3</v>
      </c>
      <c r="D5" s="1" t="s">
        <v>16</v>
      </c>
      <c r="E5" s="1" t="s">
        <v>18</v>
      </c>
      <c r="F5" s="1" t="s">
        <v>25</v>
      </c>
      <c r="G5">
        <v>55000</v>
      </c>
      <c r="H5" s="1" t="s">
        <v>26</v>
      </c>
      <c r="I5">
        <v>3</v>
      </c>
      <c r="J5">
        <v>10</v>
      </c>
      <c r="K5" s="1" t="s">
        <v>16</v>
      </c>
    </row>
    <row r="6" spans="1:11" x14ac:dyDescent="0.25">
      <c r="A6">
        <v>5</v>
      </c>
      <c r="B6" s="1" t="s">
        <v>27</v>
      </c>
      <c r="C6">
        <v>5</v>
      </c>
      <c r="D6" s="1" t="s">
        <v>16</v>
      </c>
      <c r="E6" s="1" t="s">
        <v>13</v>
      </c>
      <c r="F6" s="1" t="s">
        <v>28</v>
      </c>
      <c r="G6">
        <v>60000</v>
      </c>
      <c r="H6" s="1" t="s">
        <v>20</v>
      </c>
      <c r="I6">
        <v>3</v>
      </c>
      <c r="J6">
        <v>15</v>
      </c>
      <c r="K6" s="1" t="s">
        <v>16</v>
      </c>
    </row>
    <row r="7" spans="1:11" x14ac:dyDescent="0.25">
      <c r="A7">
        <v>6</v>
      </c>
      <c r="B7" s="1" t="s">
        <v>29</v>
      </c>
      <c r="C7">
        <v>10</v>
      </c>
      <c r="D7" s="1" t="s">
        <v>12</v>
      </c>
      <c r="E7" s="1" t="s">
        <v>22</v>
      </c>
      <c r="F7" s="1" t="s">
        <v>30</v>
      </c>
      <c r="G7">
        <v>95000</v>
      </c>
      <c r="H7" s="1" t="s">
        <v>15</v>
      </c>
      <c r="I7">
        <v>5</v>
      </c>
      <c r="J7">
        <v>40</v>
      </c>
      <c r="K7" s="1" t="s">
        <v>16</v>
      </c>
    </row>
    <row r="8" spans="1:11" x14ac:dyDescent="0.25">
      <c r="A8">
        <v>7</v>
      </c>
      <c r="B8" s="1" t="s">
        <v>31</v>
      </c>
      <c r="C8">
        <v>8</v>
      </c>
      <c r="D8" s="1" t="s">
        <v>12</v>
      </c>
      <c r="E8" s="1" t="s">
        <v>32</v>
      </c>
      <c r="F8" s="1" t="s">
        <v>33</v>
      </c>
      <c r="G8">
        <v>90000</v>
      </c>
      <c r="H8" s="1" t="s">
        <v>15</v>
      </c>
      <c r="I8">
        <v>4</v>
      </c>
      <c r="J8">
        <v>35</v>
      </c>
      <c r="K8" s="1" t="s">
        <v>16</v>
      </c>
    </row>
    <row r="9" spans="1:11" x14ac:dyDescent="0.25">
      <c r="A9">
        <v>8</v>
      </c>
      <c r="B9" s="1" t="s">
        <v>34</v>
      </c>
      <c r="C9">
        <v>2</v>
      </c>
      <c r="D9" s="1" t="s">
        <v>16</v>
      </c>
      <c r="E9" s="1" t="s">
        <v>18</v>
      </c>
      <c r="F9" s="1" t="s">
        <v>19</v>
      </c>
      <c r="G9">
        <v>50000</v>
      </c>
      <c r="H9" s="1" t="s">
        <v>20</v>
      </c>
      <c r="I9">
        <v>2</v>
      </c>
      <c r="J9">
        <v>5</v>
      </c>
      <c r="K9" s="1" t="s">
        <v>12</v>
      </c>
    </row>
    <row r="10" spans="1:11" x14ac:dyDescent="0.25">
      <c r="A10">
        <v>9</v>
      </c>
      <c r="B10" s="1" t="s">
        <v>35</v>
      </c>
      <c r="C10">
        <v>9</v>
      </c>
      <c r="D10" s="1" t="s">
        <v>12</v>
      </c>
      <c r="E10" s="1" t="s">
        <v>22</v>
      </c>
      <c r="F10" s="1" t="s">
        <v>30</v>
      </c>
      <c r="G10">
        <v>100000</v>
      </c>
      <c r="H10" s="1" t="s">
        <v>15</v>
      </c>
      <c r="I10">
        <v>5</v>
      </c>
      <c r="J10">
        <v>40</v>
      </c>
      <c r="K10" s="1" t="s">
        <v>16</v>
      </c>
    </row>
    <row r="11" spans="1:11" x14ac:dyDescent="0.25">
      <c r="A11">
        <v>10</v>
      </c>
      <c r="B11" s="1" t="s">
        <v>36</v>
      </c>
      <c r="C11">
        <v>4</v>
      </c>
      <c r="D11" s="1" t="s">
        <v>16</v>
      </c>
      <c r="E11" s="1" t="s">
        <v>13</v>
      </c>
      <c r="F11" s="1" t="s">
        <v>37</v>
      </c>
      <c r="G11">
        <v>45000</v>
      </c>
      <c r="H11" s="1" t="s">
        <v>26</v>
      </c>
      <c r="I11">
        <v>3</v>
      </c>
      <c r="J11">
        <v>10</v>
      </c>
      <c r="K11" s="1" t="s">
        <v>12</v>
      </c>
    </row>
    <row r="12" spans="1:11" x14ac:dyDescent="0.25">
      <c r="A12">
        <v>11</v>
      </c>
      <c r="B12" s="1" t="s">
        <v>38</v>
      </c>
      <c r="C12">
        <v>6</v>
      </c>
      <c r="D12" s="1" t="s">
        <v>12</v>
      </c>
      <c r="E12" s="1" t="s">
        <v>18</v>
      </c>
      <c r="F12" s="1" t="s">
        <v>39</v>
      </c>
      <c r="G12">
        <v>80000</v>
      </c>
      <c r="H12" s="1" t="s">
        <v>15</v>
      </c>
      <c r="I12">
        <v>4</v>
      </c>
      <c r="J12">
        <v>30</v>
      </c>
      <c r="K12" s="1" t="s">
        <v>16</v>
      </c>
    </row>
    <row r="13" spans="1:11" x14ac:dyDescent="0.25">
      <c r="A13">
        <v>12</v>
      </c>
      <c r="B13" s="1" t="s">
        <v>40</v>
      </c>
      <c r="C13">
        <v>11</v>
      </c>
      <c r="D13" s="1" t="s">
        <v>12</v>
      </c>
      <c r="E13" s="1" t="s">
        <v>32</v>
      </c>
      <c r="F13" s="1" t="s">
        <v>33</v>
      </c>
      <c r="G13">
        <v>95000</v>
      </c>
      <c r="H13" s="1" t="s">
        <v>15</v>
      </c>
      <c r="I13">
        <v>5</v>
      </c>
      <c r="J13">
        <v>35</v>
      </c>
      <c r="K13" s="1" t="s">
        <v>16</v>
      </c>
    </row>
    <row r="14" spans="1:11" x14ac:dyDescent="0.25">
      <c r="A14">
        <v>13</v>
      </c>
      <c r="B14" s="1" t="s">
        <v>41</v>
      </c>
      <c r="C14">
        <v>5</v>
      </c>
      <c r="D14" s="1" t="s">
        <v>16</v>
      </c>
      <c r="E14" s="1" t="s">
        <v>13</v>
      </c>
      <c r="F14" s="1" t="s">
        <v>28</v>
      </c>
      <c r="G14">
        <v>60000</v>
      </c>
      <c r="H14" s="1" t="s">
        <v>20</v>
      </c>
      <c r="I14">
        <v>3</v>
      </c>
      <c r="J14">
        <v>15</v>
      </c>
      <c r="K14" s="1" t="s">
        <v>16</v>
      </c>
    </row>
    <row r="15" spans="1:11" x14ac:dyDescent="0.25">
      <c r="A15">
        <v>14</v>
      </c>
      <c r="B15" s="1" t="s">
        <v>42</v>
      </c>
      <c r="C15">
        <v>8</v>
      </c>
      <c r="D15" s="1" t="s">
        <v>12</v>
      </c>
      <c r="E15" s="1" t="s">
        <v>18</v>
      </c>
      <c r="F15" s="1" t="s">
        <v>39</v>
      </c>
      <c r="G15">
        <v>85000</v>
      </c>
      <c r="H15" s="1" t="s">
        <v>15</v>
      </c>
      <c r="I15">
        <v>4</v>
      </c>
      <c r="J15">
        <v>30</v>
      </c>
      <c r="K15" s="1" t="s">
        <v>16</v>
      </c>
    </row>
    <row r="16" spans="1:11" x14ac:dyDescent="0.25">
      <c r="A16">
        <v>15</v>
      </c>
      <c r="B16" s="1" t="s">
        <v>43</v>
      </c>
      <c r="C16">
        <v>3</v>
      </c>
      <c r="D16" s="1" t="s">
        <v>16</v>
      </c>
      <c r="E16" s="1" t="s">
        <v>32</v>
      </c>
      <c r="F16" s="1" t="s">
        <v>44</v>
      </c>
      <c r="G16">
        <v>50000</v>
      </c>
      <c r="H16" s="1" t="s">
        <v>20</v>
      </c>
      <c r="I16">
        <v>2</v>
      </c>
      <c r="J16">
        <v>10</v>
      </c>
      <c r="K16" s="1" t="s">
        <v>12</v>
      </c>
    </row>
    <row r="17" spans="1:11" x14ac:dyDescent="0.25">
      <c r="A17">
        <v>16</v>
      </c>
      <c r="B17" s="1" t="s">
        <v>45</v>
      </c>
      <c r="C17">
        <v>7</v>
      </c>
      <c r="D17" s="1" t="s">
        <v>12</v>
      </c>
      <c r="E17" s="1" t="s">
        <v>22</v>
      </c>
      <c r="F17" s="1" t="s">
        <v>23</v>
      </c>
      <c r="G17">
        <v>75000</v>
      </c>
      <c r="H17" s="1" t="s">
        <v>20</v>
      </c>
      <c r="I17">
        <v>4</v>
      </c>
      <c r="J17">
        <v>25</v>
      </c>
      <c r="K17" s="1" t="s">
        <v>16</v>
      </c>
    </row>
    <row r="18" spans="1:11" x14ac:dyDescent="0.25">
      <c r="A18">
        <v>17</v>
      </c>
      <c r="B18" s="1" t="s">
        <v>46</v>
      </c>
      <c r="C18">
        <v>9</v>
      </c>
      <c r="D18" s="1" t="s">
        <v>12</v>
      </c>
      <c r="E18" s="1" t="s">
        <v>13</v>
      </c>
      <c r="F18" s="1" t="s">
        <v>14</v>
      </c>
      <c r="G18">
        <v>90000</v>
      </c>
      <c r="H18" s="1" t="s">
        <v>15</v>
      </c>
      <c r="I18">
        <v>5</v>
      </c>
      <c r="J18">
        <v>30</v>
      </c>
      <c r="K18" s="1" t="s">
        <v>16</v>
      </c>
    </row>
    <row r="19" spans="1:11" x14ac:dyDescent="0.25">
      <c r="A19">
        <v>18</v>
      </c>
      <c r="B19" s="1" t="s">
        <v>47</v>
      </c>
      <c r="C19">
        <v>10</v>
      </c>
      <c r="D19" s="1" t="s">
        <v>12</v>
      </c>
      <c r="E19" s="1" t="s">
        <v>32</v>
      </c>
      <c r="F19" s="1" t="s">
        <v>33</v>
      </c>
      <c r="G19">
        <v>100000</v>
      </c>
      <c r="H19" s="1" t="s">
        <v>15</v>
      </c>
      <c r="I19">
        <v>5</v>
      </c>
      <c r="J19">
        <v>35</v>
      </c>
      <c r="K19" s="1" t="s">
        <v>16</v>
      </c>
    </row>
    <row r="20" spans="1:11" x14ac:dyDescent="0.25">
      <c r="A20">
        <v>19</v>
      </c>
      <c r="B20" s="1" t="s">
        <v>48</v>
      </c>
      <c r="C20">
        <v>6</v>
      </c>
      <c r="D20" s="1" t="s">
        <v>12</v>
      </c>
      <c r="E20" s="1" t="s">
        <v>18</v>
      </c>
      <c r="F20" s="1" t="s">
        <v>19</v>
      </c>
      <c r="G20">
        <v>75000</v>
      </c>
      <c r="H20" s="1" t="s">
        <v>20</v>
      </c>
      <c r="I20">
        <v>4</v>
      </c>
      <c r="J20">
        <v>25</v>
      </c>
      <c r="K20" s="1" t="s">
        <v>16</v>
      </c>
    </row>
    <row r="21" spans="1:11" x14ac:dyDescent="0.25">
      <c r="A21">
        <v>20</v>
      </c>
      <c r="B21" s="1" t="s">
        <v>49</v>
      </c>
      <c r="C21">
        <v>5</v>
      </c>
      <c r="D21" s="1" t="s">
        <v>16</v>
      </c>
      <c r="E21" s="1" t="s">
        <v>22</v>
      </c>
      <c r="F21" s="1" t="s">
        <v>23</v>
      </c>
      <c r="G21">
        <v>60000</v>
      </c>
      <c r="H21" s="1" t="s">
        <v>20</v>
      </c>
      <c r="I21">
        <v>3</v>
      </c>
      <c r="J21">
        <v>20</v>
      </c>
      <c r="K21" s="1" t="s">
        <v>12</v>
      </c>
    </row>
    <row r="23" spans="1:11" ht="18.75" x14ac:dyDescent="0.3">
      <c r="A23" s="4" t="s">
        <v>50</v>
      </c>
      <c r="B23" s="4"/>
      <c r="C23" s="4"/>
      <c r="D23" s="4"/>
      <c r="E23" s="4"/>
      <c r="F23" s="4"/>
      <c r="G23" s="4"/>
    </row>
    <row r="24" spans="1:11" ht="18.75" x14ac:dyDescent="0.3">
      <c r="A24" s="3" t="s">
        <v>51</v>
      </c>
      <c r="B24" s="3"/>
      <c r="C24" s="3"/>
      <c r="D24" s="3"/>
      <c r="E24" s="3"/>
      <c r="F24" s="3"/>
      <c r="G24" s="2" t="s">
        <v>32</v>
      </c>
    </row>
    <row r="25" spans="1:11" ht="18.75" x14ac:dyDescent="0.3">
      <c r="A25" s="3" t="str">
        <f>"The Total Count of Employees For Department " &amp; G24</f>
        <v>The Total Count of Employees For Department Marketing</v>
      </c>
      <c r="B25" s="3"/>
      <c r="C25" s="3"/>
      <c r="D25" s="3"/>
      <c r="E25" s="3"/>
      <c r="F25" s="3"/>
      <c r="G25" s="5">
        <f>COUNTIF(EmployeesInfo[Department], G24)</f>
        <v>4</v>
      </c>
    </row>
    <row r="26" spans="1:11" ht="18.75" x14ac:dyDescent="0.3">
      <c r="A26" s="3" t="str">
        <f>"The Total Count of Employees Who Are Promoted in Department "&amp; G24</f>
        <v>The Total Count of Employees Who Are Promoted in Department Marketing</v>
      </c>
      <c r="B26" s="3"/>
      <c r="C26" s="3"/>
      <c r="D26" s="3"/>
      <c r="E26" s="3"/>
      <c r="F26" s="3"/>
      <c r="G26" s="5">
        <f>COUNTIFS(EmployeesInfo[Department], G24, EmployeesInfo[Promoted], "Yes")</f>
        <v>3</v>
      </c>
    </row>
    <row r="27" spans="1:11" ht="18.75" x14ac:dyDescent="0.3">
      <c r="A27" s="3" t="str">
        <f>"The Probability of Getting Promotion Working in Department " &amp; G24 &amp; " is"</f>
        <v>The Probability of Getting Promotion Working in Department Marketing is</v>
      </c>
      <c r="B27" s="3"/>
      <c r="C27" s="3"/>
      <c r="D27" s="3"/>
      <c r="E27" s="3"/>
      <c r="F27" s="3"/>
      <c r="G27" s="5">
        <f>G26 / G25</f>
        <v>0.75</v>
      </c>
    </row>
    <row r="29" spans="1:11" ht="18.75" x14ac:dyDescent="0.3">
      <c r="A29" s="4" t="s">
        <v>52</v>
      </c>
      <c r="B29" s="4"/>
      <c r="C29" s="4"/>
      <c r="D29" s="4"/>
      <c r="E29" s="4"/>
      <c r="F29" s="4"/>
      <c r="G29" s="4"/>
    </row>
    <row r="30" spans="1:11" ht="18.75" x14ac:dyDescent="0.3">
      <c r="A30" s="3" t="s">
        <v>53</v>
      </c>
      <c r="B30" s="3"/>
      <c r="C30" s="3"/>
      <c r="D30" s="3"/>
      <c r="E30" s="3"/>
      <c r="F30" s="3"/>
      <c r="G30" s="2">
        <v>4</v>
      </c>
    </row>
    <row r="31" spans="1:11" ht="18.75" x14ac:dyDescent="0.3">
      <c r="A31" s="3" t="str">
        <f>"The Total Count of Employees For Falling in Performance Rating &gt;=  " &amp; G30</f>
        <v>The Total Count of Employees For Falling in Performance Rating &gt;=  4</v>
      </c>
      <c r="B31" s="3"/>
      <c r="C31" s="3"/>
      <c r="D31" s="3"/>
      <c r="E31" s="3"/>
      <c r="F31" s="3"/>
      <c r="G31" s="5">
        <f>COUNTIF(EmployeesInfo[PerformanceRating], "&gt;=" &amp;G30)</f>
        <v>12</v>
      </c>
    </row>
    <row r="32" spans="1:11" ht="18.75" x14ac:dyDescent="0.3">
      <c r="A32" s="3" t="str">
        <f>"The Total Count of Employees Who Are Promoted When Performance Rating is &gt;= "&amp; G30</f>
        <v>The Total Count of Employees Who Are Promoted When Performance Rating is &gt;= 4</v>
      </c>
      <c r="B32" s="3"/>
      <c r="C32" s="3"/>
      <c r="D32" s="3"/>
      <c r="E32" s="3"/>
      <c r="F32" s="3"/>
      <c r="G32" s="5">
        <f>COUNTIFS(EmployeesInfo[PerformanceRating], "&gt;=" &amp; G30, EmployeesInfo[Promoted], "Yes")</f>
        <v>12</v>
      </c>
    </row>
    <row r="33" spans="1:7" ht="18.75" x14ac:dyDescent="0.3">
      <c r="A33" s="3" t="str">
        <f>"The Probability of Getting Promotion When Performance Rating is &gt;= " &amp; G30</f>
        <v>The Probability of Getting Promotion When Performance Rating is &gt;= 4</v>
      </c>
      <c r="B33" s="3"/>
      <c r="C33" s="3"/>
      <c r="D33" s="3"/>
      <c r="E33" s="3"/>
      <c r="F33" s="3"/>
      <c r="G33" s="5">
        <f>G32 / G31</f>
        <v>1</v>
      </c>
    </row>
    <row r="35" spans="1:7" ht="18.75" x14ac:dyDescent="0.3">
      <c r="A35" s="4" t="s">
        <v>54</v>
      </c>
      <c r="B35" s="4"/>
      <c r="C35" s="4"/>
      <c r="D35" s="4"/>
      <c r="E35" s="4"/>
      <c r="F35" s="4"/>
      <c r="G35" s="4"/>
    </row>
    <row r="36" spans="1:7" ht="18.75" x14ac:dyDescent="0.3">
      <c r="A36" s="3" t="s">
        <v>55</v>
      </c>
      <c r="B36" s="3"/>
      <c r="C36" s="3"/>
      <c r="D36" s="3"/>
      <c r="E36" s="3"/>
      <c r="F36" s="3"/>
      <c r="G36" s="2" t="s">
        <v>16</v>
      </c>
    </row>
    <row r="37" spans="1:7" ht="18.75" x14ac:dyDescent="0.3">
      <c r="A37" s="3" t="str">
        <f>"The Total Count of Employees Who Stayed in The Company"</f>
        <v>The Total Count of Employees Who Stayed in The Company</v>
      </c>
      <c r="B37" s="3"/>
      <c r="C37" s="3"/>
      <c r="D37" s="3"/>
      <c r="E37" s="3"/>
      <c r="F37" s="3"/>
      <c r="G37" s="5">
        <f>COUNTIF(EmployeesInfo[Attrition], G36)</f>
        <v>16</v>
      </c>
    </row>
    <row r="38" spans="1:7" ht="18.75" x14ac:dyDescent="0.3">
      <c r="A38" s="3" t="str">
        <f>"The Total Count of Employees Who Are Promoted And They Stayed in The Company"</f>
        <v>The Total Count of Employees Who Are Promoted And They Stayed in The Company</v>
      </c>
      <c r="B38" s="3"/>
      <c r="C38" s="3"/>
      <c r="D38" s="3"/>
      <c r="E38" s="3"/>
      <c r="F38" s="3"/>
      <c r="G38" s="5">
        <f>COUNTIFS(EmployeesInfo[Promoted], "Yes", EmployeesInfo[Attrition], G36)</f>
        <v>12</v>
      </c>
    </row>
    <row r="39" spans="1:7" ht="18.75" x14ac:dyDescent="0.3">
      <c r="A39" s="3" t="str">
        <f>"The Probability of Staying in The Company After Getting Promotion"</f>
        <v>The Probability of Staying in The Company After Getting Promotion</v>
      </c>
      <c r="B39" s="3"/>
      <c r="C39" s="3"/>
      <c r="D39" s="3"/>
      <c r="E39" s="3"/>
      <c r="F39" s="3"/>
      <c r="G39" s="5">
        <f>G38 / G37</f>
        <v>0.75</v>
      </c>
    </row>
    <row r="41" spans="1:7" ht="18.75" x14ac:dyDescent="0.3">
      <c r="A41" s="4" t="s">
        <v>56</v>
      </c>
      <c r="B41" s="4"/>
      <c r="C41" s="4"/>
      <c r="D41" s="4"/>
      <c r="E41" s="4"/>
      <c r="F41" s="4"/>
      <c r="G41" s="4"/>
    </row>
    <row r="42" spans="1:7" ht="18.75" x14ac:dyDescent="0.3">
      <c r="A42" s="3" t="s">
        <v>57</v>
      </c>
      <c r="B42" s="3"/>
      <c r="C42" s="3"/>
      <c r="D42" s="3"/>
      <c r="E42" s="3"/>
      <c r="F42" s="3"/>
      <c r="G42" s="2" t="s">
        <v>15</v>
      </c>
    </row>
    <row r="43" spans="1:7" ht="18.75" x14ac:dyDescent="0.3">
      <c r="A43" s="3" t="str">
        <f>"The Total Count of Employees Who Are Having " &amp;G42 &amp; " Degree"</f>
        <v>The Total Count of Employees Who Are Having Master's Degree</v>
      </c>
      <c r="B43" s="3"/>
      <c r="C43" s="3"/>
      <c r="D43" s="3"/>
      <c r="E43" s="3"/>
      <c r="F43" s="3"/>
      <c r="G43" s="5">
        <f>COUNTIF(EmployeesInfo[EducationLevel], G42)</f>
        <v>9</v>
      </c>
    </row>
    <row r="44" spans="1:7" ht="18.75" x14ac:dyDescent="0.3">
      <c r="A44" s="3" t="str">
        <f>"The Total Count of Employees Who Are Having " &amp; G42 &amp; " Degree And Got Promoted"</f>
        <v>The Total Count of Employees Who Are Having Master's Degree And Got Promoted</v>
      </c>
      <c r="B44" s="3"/>
      <c r="C44" s="3"/>
      <c r="D44" s="3"/>
      <c r="E44" s="3"/>
      <c r="F44" s="3"/>
      <c r="G44" s="5">
        <f>COUNTIFS(EmployeesInfo[Promoted], "Yes", EmployeesInfo[EducationLevel], G42)</f>
        <v>9</v>
      </c>
    </row>
    <row r="45" spans="1:7" ht="18.75" x14ac:dyDescent="0.3">
      <c r="A45" s="3" t="str">
        <f>"The Probability of Getting Promotion Having a " &amp; G42 &amp; " Degree"</f>
        <v>The Probability of Getting Promotion Having a Master's Degree</v>
      </c>
      <c r="B45" s="3"/>
      <c r="C45" s="3"/>
      <c r="D45" s="3"/>
      <c r="E45" s="3"/>
      <c r="F45" s="3"/>
      <c r="G45" s="5">
        <f>G44 / G43</f>
        <v>1</v>
      </c>
    </row>
    <row r="47" spans="1:7" ht="18.75" x14ac:dyDescent="0.3">
      <c r="A47" s="4" t="s">
        <v>58</v>
      </c>
      <c r="B47" s="4"/>
      <c r="C47" s="4"/>
      <c r="D47" s="4"/>
      <c r="E47" s="4"/>
      <c r="F47" s="4"/>
      <c r="G47" s="4"/>
    </row>
    <row r="48" spans="1:7" ht="18.75" x14ac:dyDescent="0.3">
      <c r="A48" s="3" t="s">
        <v>59</v>
      </c>
      <c r="B48" s="3"/>
      <c r="C48" s="3"/>
      <c r="D48" s="3"/>
      <c r="E48" s="3"/>
      <c r="F48" s="3"/>
      <c r="G48" s="2" t="s">
        <v>16</v>
      </c>
    </row>
    <row r="49" spans="1:7" ht="18.75" x14ac:dyDescent="0.3">
      <c r="A49" s="3" t="str">
        <f>"The Total Count of Employees Whose Promotion Status is " &amp; G48</f>
        <v>The Total Count of Employees Whose Promotion Status is No</v>
      </c>
      <c r="B49" s="3"/>
      <c r="C49" s="3"/>
      <c r="D49" s="3"/>
      <c r="E49" s="3"/>
      <c r="F49" s="3"/>
      <c r="G49" s="5">
        <f>COUNTIF(EmployeesInfo[Promoted], G48)</f>
        <v>8</v>
      </c>
    </row>
    <row r="50" spans="1:7" ht="18.75" x14ac:dyDescent="0.3">
      <c r="A50" s="3" t="str">
        <f>"The Total Count of Employees Who Left The Company When Promotion State is " &amp;G48</f>
        <v>The Total Count of Employees Who Left The Company When Promotion State is No</v>
      </c>
      <c r="B50" s="3"/>
      <c r="C50" s="3"/>
      <c r="D50" s="3"/>
      <c r="E50" s="3"/>
      <c r="F50" s="3"/>
      <c r="G50" s="5">
        <f>COUNTIFS(EmployeesInfo[Promoted], G48, EmployeesInfo[Attrition], "Yes")</f>
        <v>4</v>
      </c>
    </row>
    <row r="51" spans="1:7" ht="18.75" x14ac:dyDescent="0.3">
      <c r="A51" s="3" t="str">
        <f>"The Probability of Leaving The Company When The Promotion Status is " &amp;G48</f>
        <v>The Probability of Leaving The Company When The Promotion Status is No</v>
      </c>
      <c r="B51" s="3"/>
      <c r="C51" s="3"/>
      <c r="D51" s="3"/>
      <c r="E51" s="3"/>
      <c r="F51" s="3"/>
      <c r="G51" s="5">
        <f>G50 / G49</f>
        <v>0.5</v>
      </c>
    </row>
  </sheetData>
  <mergeCells count="25">
    <mergeCell ref="A49:F49"/>
    <mergeCell ref="A50:F50"/>
    <mergeCell ref="A51:F51"/>
    <mergeCell ref="A42:F42"/>
    <mergeCell ref="A43:F43"/>
    <mergeCell ref="A44:F44"/>
    <mergeCell ref="A45:F45"/>
    <mergeCell ref="A47:G47"/>
    <mergeCell ref="A48:F48"/>
    <mergeCell ref="A35:G35"/>
    <mergeCell ref="A36:F36"/>
    <mergeCell ref="A37:F37"/>
    <mergeCell ref="A38:F38"/>
    <mergeCell ref="A39:F39"/>
    <mergeCell ref="A41:G41"/>
    <mergeCell ref="A27:F27"/>
    <mergeCell ref="A29:G29"/>
    <mergeCell ref="A30:F30"/>
    <mergeCell ref="A31:F31"/>
    <mergeCell ref="A32:F32"/>
    <mergeCell ref="A33:F33"/>
    <mergeCell ref="A23:G23"/>
    <mergeCell ref="A24:F24"/>
    <mergeCell ref="A25:F25"/>
    <mergeCell ref="A26:F26"/>
  </mergeCells>
  <dataValidations count="5">
    <dataValidation type="list" allowBlank="1" showInputMessage="1" showErrorMessage="1" sqref="G24" xr:uid="{F9498B4E-EE98-4A4B-A7E5-8F648158FE30}">
      <formula1>$E$2:$E$21</formula1>
    </dataValidation>
    <dataValidation type="list" allowBlank="1" showInputMessage="1" showErrorMessage="1" sqref="G30" xr:uid="{354EC51F-C8DB-492F-8A37-7188D5CDE941}">
      <formula1>$I$2:$I$21</formula1>
    </dataValidation>
    <dataValidation type="list" allowBlank="1" showInputMessage="1" showErrorMessage="1" sqref="G36" xr:uid="{B3DCDA34-046F-41DB-A217-FF9BC56087D8}">
      <formula1>$K$2:$K$21</formula1>
    </dataValidation>
    <dataValidation type="list" allowBlank="1" showInputMessage="1" showErrorMessage="1" sqref="G42" xr:uid="{0923BB1A-E0B6-417C-82D5-B0B9A8834553}">
      <formula1>$H$2:$H$21</formula1>
    </dataValidation>
    <dataValidation type="list" allowBlank="1" showInputMessage="1" showErrorMessage="1" sqref="G48" xr:uid="{626023FF-DF64-487B-A0CB-AF340F32828D}">
      <formula1>$D$2:$D$21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Q 4 u X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O L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i 5 d Z X f d 2 R Y 0 B A A A Z A w A A E w A c A E Z v c m 1 1 b G F z L 1 N l Y 3 R p b 2 4 x L m 0 g o h g A K K A U A A A A A A A A A A A A A A A A A A A A A A A A A A A A b Z J R a 8 I w E M f f B b 9 D y F 4 U i j g Z e 5 j 4 I O q w m x u y C m N Y k b S 9 a V i a S H I d F f G 7 7 6 J O k d q X 0 P v f / e 9 3 l z h I U R r N o u N 5 3 6 3 X 6 j W 3 F h Y y N s o 3 y m w B X K i / D e s x B V i v M f o i U 9 g U K D I q U 1 C t T 2 N / E m N + G s 9 S Q W t g N I J G 1 + C j p 7 g f v k 0 6 7 c 5 D H J I X 5 B Q X v o 2 L 2 + 3 7 5 d S a R C R S S d z S f 2 d J l Z n 0 s l A X S Y K L h w J F B O j i M 5 G P t E r l S t 4 M m C 6 U C h j a A p r B E f C K f B m t A Z B o j 9 i 7 e Y i Q 9 / h V D g 9 e p c 5 6 / J D K F / u 5 b 7 A 4 u d 1 x w s k N 0 k r G I D K w j p P b T C Q 0 7 U k 5 x R s 3 G g d s f k r q K x W l Q g n r e h 5 2 0 T z 7 D 9 Z C r 8 h + t t 3 A x X t m h X b f x u Y D o 4 p c e 9 E 1 b s A E u 9 1 5 m n D I A x Z q f H x o + f x 9 w C 7 a u 8 i B V K Q 4 Q y j x I H 4 B 8 Y z K D V g J O o V q 9 X + 7 S u U Q N s K i v 9 O K 9 G K S D 6 O q z S I / / f Y G Y V a k h 4 c x g V 9 Q l b I p W L 8 G Q X w f l K Z X V Q f a l d S k j O m O X V X u I 9 r D 0 7 r y 3 j f r N a l v X k L 3 D 1 B L A Q I t A B Q A A g A I A E O L l 1 l M d Z C S p Q A A A P Y A A A A S A A A A A A A A A A A A A A A A A A A A A A B D b 2 5 m a W c v U G F j a 2 F n Z S 5 4 b W x Q S w E C L Q A U A A I A C A B D i 5 d Z D 8 r p q 6 Q A A A D p A A A A E w A A A A A A A A A A A A A A A A D x A A A A W 0 N v b n R l b n R f V H l w Z X N d L n h t b F B L A Q I t A B Q A A g A I A E O L l 1 l d 9 3 Z F j Q E A A B k D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c Q A A A A A A A A N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t c G x v e W V l c 0 l u Z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G Q 1 M j d h Z S 1 j N m E 1 L T Q 1 N D I t Y j Q 3 N C 0 y M T E 0 O T k z Y z E 1 Z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t c G x v e W V l c 0 l u Z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N U M T E 6 N T Y 6 M D c u N z E 2 N z c 2 O V o i I C 8 + P E V u d H J 5 I F R 5 c G U 9 I k Z p b G x D b 2 x 1 b W 5 U e X B l c y I g V m F s d W U 9 I n N B d 1 l E Q m d Z R 0 F 3 W U R B d 1 k 9 I i A v P j x F b n R y e S B U e X B l P S J G a W x s Q 2 9 s d W 1 u T m F t Z X M i I F Z h b H V l P S J z W y Z x d W 9 0 O 0 V t c G x v e W V l S U Q m c X V v d D s s J n F 1 b 3 Q 7 R W 1 w b G 9 5 Z W V O Y W 1 l J n F 1 b 3 Q 7 L C Z x d W 9 0 O 1 l l Y X J z R X h w Z X J p Z W 5 j Z S Z x d W 9 0 O y w m c X V v d D t Q c m 9 t b 3 R l Z C Z x d W 9 0 O y w m c X V v d D t E Z X B h c n R t Z W 5 0 J n F 1 b 3 Q 7 L C Z x d W 9 0 O 0 p v Y l J v b G U m c X V v d D s s J n F 1 b 3 Q 7 U 2 F s Y X J 5 J n F 1 b 3 Q 7 L C Z x d W 9 0 O 0 V k d W N h d G l v b k x l d m V s J n F 1 b 3 Q 7 L C Z x d W 9 0 O 1 B l c m Z v c m 1 h b m N l U m F 0 a W 5 n J n F 1 b 3 Q 7 L C Z x d W 9 0 O 1 R y Y W l u a W 5 n S G 9 1 c n M m c X V v d D s s J n F 1 b 3 Q 7 Q X R 0 c m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c 0 l u Z m 8 v Q X V 0 b 1 J l b W 9 2 Z W R D b 2 x 1 b W 5 z M S 5 7 R W 1 w b G 9 5 Z W V J R C w w f S Z x d W 9 0 O y w m c X V v d D t T Z W N 0 a W 9 u M S 9 F b X B s b 3 l l Z X N J b m Z v L 0 F 1 d G 9 S Z W 1 v d m V k Q 2 9 s d W 1 u c z E u e 0 V t c G x v e W V l T m F t Z S w x f S Z x d W 9 0 O y w m c X V v d D t T Z W N 0 a W 9 u M S 9 F b X B s b 3 l l Z X N J b m Z v L 0 F 1 d G 9 S Z W 1 v d m V k Q 2 9 s d W 1 u c z E u e 1 l l Y X J z R X h w Z X J p Z W 5 j Z S w y f S Z x d W 9 0 O y w m c X V v d D t T Z W N 0 a W 9 u M S 9 F b X B s b 3 l l Z X N J b m Z v L 0 F 1 d G 9 S Z W 1 v d m V k Q 2 9 s d W 1 u c z E u e 1 B y b 2 1 v d G V k L D N 9 J n F 1 b 3 Q 7 L C Z x d W 9 0 O 1 N l Y 3 R p b 2 4 x L 0 V t c G x v e W V l c 0 l u Z m 8 v Q X V 0 b 1 J l b W 9 2 Z W R D b 2 x 1 b W 5 z M S 5 7 R G V w Y X J 0 b W V u d C w 0 f S Z x d W 9 0 O y w m c X V v d D t T Z W N 0 a W 9 u M S 9 F b X B s b 3 l l Z X N J b m Z v L 0 F 1 d G 9 S Z W 1 v d m V k Q 2 9 s d W 1 u c z E u e 0 p v Y l J v b G U s N X 0 m c X V v d D s s J n F 1 b 3 Q 7 U 2 V j d G l v b j E v R W 1 w b G 9 5 Z W V z S W 5 m b y 9 B d X R v U m V t b 3 Z l Z E N v b H V t b n M x L n t T Y W x h c n k s N n 0 m c X V v d D s s J n F 1 b 3 Q 7 U 2 V j d G l v b j E v R W 1 w b G 9 5 Z W V z S W 5 m b y 9 B d X R v U m V t b 3 Z l Z E N v b H V t b n M x L n t F Z H V j Y X R p b 2 5 M Z X Z l b C w 3 f S Z x d W 9 0 O y w m c X V v d D t T Z W N 0 a W 9 u M S 9 F b X B s b 3 l l Z X N J b m Z v L 0 F 1 d G 9 S Z W 1 v d m V k Q 2 9 s d W 1 u c z E u e 1 B l c m Z v c m 1 h b m N l U m F 0 a W 5 n L D h 9 J n F 1 b 3 Q 7 L C Z x d W 9 0 O 1 N l Y 3 R p b 2 4 x L 0 V t c G x v e W V l c 0 l u Z m 8 v Q X V 0 b 1 J l b W 9 2 Z W R D b 2 x 1 b W 5 z M S 5 7 V H J h a W 5 p b m d I b 3 V y c y w 5 f S Z x d W 9 0 O y w m c X V v d D t T Z W N 0 a W 9 u M S 9 F b X B s b 3 l l Z X N J b m Z v L 0 F 1 d G 9 S Z W 1 v d m V k Q 2 9 s d W 1 u c z E u e 0 F 0 d H J p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t c G x v e W V l c 0 l u Z m 8 v Q X V 0 b 1 J l b W 9 2 Z W R D b 2 x 1 b W 5 z M S 5 7 R W 1 w b G 9 5 Z W V J R C w w f S Z x d W 9 0 O y w m c X V v d D t T Z W N 0 a W 9 u M S 9 F b X B s b 3 l l Z X N J b m Z v L 0 F 1 d G 9 S Z W 1 v d m V k Q 2 9 s d W 1 u c z E u e 0 V t c G x v e W V l T m F t Z S w x f S Z x d W 9 0 O y w m c X V v d D t T Z W N 0 a W 9 u M S 9 F b X B s b 3 l l Z X N J b m Z v L 0 F 1 d G 9 S Z W 1 v d m V k Q 2 9 s d W 1 u c z E u e 1 l l Y X J z R X h w Z X J p Z W 5 j Z S w y f S Z x d W 9 0 O y w m c X V v d D t T Z W N 0 a W 9 u M S 9 F b X B s b 3 l l Z X N J b m Z v L 0 F 1 d G 9 S Z W 1 v d m V k Q 2 9 s d W 1 u c z E u e 1 B y b 2 1 v d G V k L D N 9 J n F 1 b 3 Q 7 L C Z x d W 9 0 O 1 N l Y 3 R p b 2 4 x L 0 V t c G x v e W V l c 0 l u Z m 8 v Q X V 0 b 1 J l b W 9 2 Z W R D b 2 x 1 b W 5 z M S 5 7 R G V w Y X J 0 b W V u d C w 0 f S Z x d W 9 0 O y w m c X V v d D t T Z W N 0 a W 9 u M S 9 F b X B s b 3 l l Z X N J b m Z v L 0 F 1 d G 9 S Z W 1 v d m V k Q 2 9 s d W 1 u c z E u e 0 p v Y l J v b G U s N X 0 m c X V v d D s s J n F 1 b 3 Q 7 U 2 V j d G l v b j E v R W 1 w b G 9 5 Z W V z S W 5 m b y 9 B d X R v U m V t b 3 Z l Z E N v b H V t b n M x L n t T Y W x h c n k s N n 0 m c X V v d D s s J n F 1 b 3 Q 7 U 2 V j d G l v b j E v R W 1 w b G 9 5 Z W V z S W 5 m b y 9 B d X R v U m V t b 3 Z l Z E N v b H V t b n M x L n t F Z H V j Y X R p b 2 5 M Z X Z l b C w 3 f S Z x d W 9 0 O y w m c X V v d D t T Z W N 0 a W 9 u M S 9 F b X B s b 3 l l Z X N J b m Z v L 0 F 1 d G 9 S Z W 1 v d m V k Q 2 9 s d W 1 u c z E u e 1 B l c m Z v c m 1 h b m N l U m F 0 a W 5 n L D h 9 J n F 1 b 3 Q 7 L C Z x d W 9 0 O 1 N l Y 3 R p b 2 4 x L 0 V t c G x v e W V l c 0 l u Z m 8 v Q X V 0 b 1 J l b W 9 2 Z W R D b 2 x 1 b W 5 z M S 5 7 V H J h a W 5 p b m d I b 3 V y c y w 5 f S Z x d W 9 0 O y w m c X V v d D t T Z W N 0 a W 9 u M S 9 F b X B s b 3 l l Z X N J b m Z v L 0 F 1 d G 9 S Z W 1 v d m V k Q 2 9 s d W 1 u c z E u e 0 F 0 d H J p d G l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c 0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S W 5 m b y 9 F b X B s b 3 l l Z X N J b m Z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S W 5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N J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7 B G 3 M s x 1 A i b e l j Z G z k c M A A A A A A g A A A A A A E G Y A A A A B A A A g A A A A B H T M 7 G O u g T 3 p H Z R f I a 4 G H d 2 X m + 9 R f v k 3 L C t C v m v B E U s A A A A A D o A A A A A C A A A g A A A A P a b u s X I d i 4 a G m f U w o b 8 / U + B z M S h Y O N r 6 S G K + q j M C a h B Q A A A A m U 6 0 s h Z H s c y l c W t f u Z f S B h s l t U I 5 1 M P M B u z q 1 u C U t v V e m 3 o n u 8 7 U 6 b n 1 C n 2 U D e l C q w 3 t 7 W v N l o 2 I J O W e w / O I v a f n R 4 n E C v T 4 h N 2 T P U g x q / 9 A A A A A C s U F N 7 j e B e 5 z P G C E i b Z 1 D k V 3 + d j C K X j q I k Q d C i I e 4 D r 2 o b l z J q W v 6 J n e e i H E 1 1 j P 9 v k K h 4 G z y Z j K N R 7 6 w y 7 H c Q = = < / D a t a M a s h u p > 
</file>

<file path=customXml/itemProps1.xml><?xml version="1.0" encoding="utf-8"?>
<ds:datastoreItem xmlns:ds="http://schemas.openxmlformats.org/officeDocument/2006/customXml" ds:itemID="{CB28DF1A-6B83-4AB3-A96C-DA7F30D023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2024-12-23T11:55:23Z</dcterms:created>
  <dcterms:modified xsi:type="dcterms:W3CDTF">2024-12-23T12:33:55Z</dcterms:modified>
</cp:coreProperties>
</file>