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13_ncr:1_{469B5DBB-9A71-47C2-A452-0A20D64255BC}" xr6:coauthVersionLast="47" xr6:coauthVersionMax="47" xr10:uidLastSave="{00000000-0000-0000-0000-000000000000}"/>
  <bookViews>
    <workbookView xWindow="28680" yWindow="1365" windowWidth="29040" windowHeight="15840" xr2:uid="{8311B2DC-841D-4E69-8241-EEC19292219B}"/>
  </bookViews>
  <sheets>
    <sheet name="CusromerPreferences" sheetId="2" r:id="rId1"/>
    <sheet name="Sheet1" sheetId="1" r:id="rId2"/>
  </sheets>
  <definedNames>
    <definedName name="ExternalData_1" localSheetId="0" hidden="1">'CusromerPreferences'!$A$1:$E$21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2" l="1"/>
  <c r="D53" i="2"/>
  <c r="D52" i="2"/>
  <c r="K43" i="2"/>
  <c r="K42" i="2"/>
  <c r="K41" i="2"/>
  <c r="K39" i="2"/>
  <c r="K38" i="2"/>
  <c r="K37" i="2"/>
  <c r="K35" i="2"/>
  <c r="K34" i="2"/>
  <c r="K33" i="2"/>
  <c r="K31" i="2"/>
  <c r="K30" i="2"/>
  <c r="K29" i="2"/>
  <c r="E39" i="2"/>
  <c r="E38" i="2"/>
  <c r="E37" i="2"/>
  <c r="E35" i="2"/>
  <c r="E34" i="2"/>
  <c r="E33" i="2"/>
  <c r="E31" i="2"/>
  <c r="E30" i="2"/>
  <c r="E29" i="2"/>
  <c r="E26" i="2"/>
  <c r="D49" i="2" s="1"/>
  <c r="E25" i="2"/>
  <c r="D48" i="2" s="1"/>
  <c r="E24" i="2"/>
  <c r="D4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34C6D1-4954-485D-9E72-BF7EBC1AE21A}" keepAlive="1" name="Query - CusromerPreferences" description="Connection to the 'CusromerPreferences' query in the workbook." type="5" refreshedVersion="8" background="1" saveData="1">
    <dbPr connection="Provider=Microsoft.Mashup.OleDb.1;Data Source=$Workbook$;Location=CusromerPreferences;Extended Properties=&quot;&quot;" command="SELECT * FROM [CusromerPreferences]"/>
  </connection>
</connections>
</file>

<file path=xl/sharedStrings.xml><?xml version="1.0" encoding="utf-8"?>
<sst xmlns="http://schemas.openxmlformats.org/spreadsheetml/2006/main" count="121" uniqueCount="52">
  <si>
    <t>CustomerID</t>
  </si>
  <si>
    <t>AgeGroup</t>
  </si>
  <si>
    <t>Gender</t>
  </si>
  <si>
    <t>FavoriteProduct</t>
  </si>
  <si>
    <t>StoreLocation</t>
  </si>
  <si>
    <t>18-25</t>
  </si>
  <si>
    <t>Male</t>
  </si>
  <si>
    <t>Electronics</t>
  </si>
  <si>
    <t>New York</t>
  </si>
  <si>
    <t>26-35</t>
  </si>
  <si>
    <t>Female</t>
  </si>
  <si>
    <t>Apparel</t>
  </si>
  <si>
    <t>Los Angeles</t>
  </si>
  <si>
    <t>36-45</t>
  </si>
  <si>
    <t>Groceries</t>
  </si>
  <si>
    <t>Chicago</t>
  </si>
  <si>
    <t>46-55</t>
  </si>
  <si>
    <t>Count of Favorite Products</t>
  </si>
  <si>
    <t>Count of Electronic Products</t>
  </si>
  <si>
    <t>Count of Apparel Products</t>
  </si>
  <si>
    <t>Count of Groceries Products</t>
  </si>
  <si>
    <t>Count of Favorite Products By Store Location</t>
  </si>
  <si>
    <t>Count of Electronic Products By New York</t>
  </si>
  <si>
    <t>Count of Apparel Products By New York</t>
  </si>
  <si>
    <t>Count of Groceries Products New York</t>
  </si>
  <si>
    <t>Count of Apparel Products By Chicago</t>
  </si>
  <si>
    <t>Count of Electronic Products By Chicago</t>
  </si>
  <si>
    <t>Count of Groceries Products Chicago</t>
  </si>
  <si>
    <t>Count of Electronic Products By Los Angeles</t>
  </si>
  <si>
    <t>Count of Apparel Products By Los Angeles</t>
  </si>
  <si>
    <t>Count of Groceries Products Los Angeles</t>
  </si>
  <si>
    <t>Count of Favorite Products By Age Group</t>
  </si>
  <si>
    <t>Count of Electronic Products By 18-25 Age Group</t>
  </si>
  <si>
    <t>Count of Apparel Products By 18-25 Age Group</t>
  </si>
  <si>
    <t>Count of Groceries Products 18-25 Age Group</t>
  </si>
  <si>
    <t>Count of Electronic Products By 26-35 Age Group</t>
  </si>
  <si>
    <t>Count of Apparel Products By 26-35 Age Group</t>
  </si>
  <si>
    <t>Count of Groceries Products 26-35 Age Group</t>
  </si>
  <si>
    <t>Count of Electronic Products By 36-45 Age Group</t>
  </si>
  <si>
    <t>Count of Apparel Products By  36-45 Age Group</t>
  </si>
  <si>
    <t>Count of Groceries Products 36-45 Age Group</t>
  </si>
  <si>
    <t>Count of Electronic Products By 46-55 Age Group</t>
  </si>
  <si>
    <t>Count of Apparel Products By  46-55 Age Group</t>
  </si>
  <si>
    <t>Count of Groceries Products 46-55 Age Group</t>
  </si>
  <si>
    <t>Calculating Probabilities</t>
  </si>
  <si>
    <t>Probability of Favorite Products</t>
  </si>
  <si>
    <t>Probability of Electronic Products</t>
  </si>
  <si>
    <t>Probability of Apparel Products</t>
  </si>
  <si>
    <t>Probability of Favorite Products By Store Location</t>
  </si>
  <si>
    <t>Probability of Electronic Products By New York</t>
  </si>
  <si>
    <t>Probability of Electronic Products By Chicago</t>
  </si>
  <si>
    <t>Probability of Electronic Products By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</si>
</sst>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2" fontId="3" fillId="0" borderId="0" xfId="0" applyNumberFormat="1" applyFont="1"/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7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E9A4C6-E531-46B1-845E-D82CE2C1E5F4}" autoFormatId="16" applyNumberFormats="0" applyBorderFormats="0" applyFontFormats="0" applyPatternFormats="0" applyAlignmentFormats="0" applyWidthHeightFormats="0">
  <queryTableRefresh nextId="6">
    <queryTableFields count="5">
      <queryTableField id="1" name="CustomerID" tableColumnId="1"/>
      <queryTableField id="2" name="AgeGroup" tableColumnId="2"/>
      <queryTableField id="3" name="Gender" tableColumnId="3"/>
      <queryTableField id="4" name="FavoriteProduct" tableColumnId="4"/>
      <queryTableField id="5" name="StoreLoc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871BE-87E9-49C4-B83D-221B0462A879}" name="CusromerPreferences" displayName="CusromerPreferences" ref="A1:E21" tableType="queryTable" totalsRowShown="0" headerRowDxfId="0" dataDxfId="1">
  <autoFilter ref="A1:E21" xr:uid="{082871BE-87E9-49C4-B83D-221B0462A879}"/>
  <tableColumns count="5">
    <tableColumn id="1" xr3:uid="{777789CE-E2F7-4783-8DCF-7CB677358923}" uniqueName="1" name="CustomerID" queryTableFieldId="1" dataDxfId="6"/>
    <tableColumn id="2" xr3:uid="{6767AB93-0C24-4242-9AF1-435E12A95913}" uniqueName="2" name="AgeGroup" queryTableFieldId="2" dataDxfId="5"/>
    <tableColumn id="3" xr3:uid="{A09857E9-FF03-4408-A3D6-FC610E66EBE4}" uniqueName="3" name="Gender" queryTableFieldId="3" dataDxfId="4"/>
    <tableColumn id="4" xr3:uid="{B8B97442-488C-4047-82C1-4CDBD36DA3D8}" uniqueName="4" name="FavoriteProduct" queryTableFieldId="4" dataDxfId="3"/>
    <tableColumn id="5" xr3:uid="{C8667C13-4089-4846-934F-F24F8F54FD3B}" uniqueName="5" name="StoreLocation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1075-A18D-40BE-981E-5E20F7ABDD87}">
  <dimension ref="A1:K54"/>
  <sheetViews>
    <sheetView tabSelected="1" topLeftCell="A27" workbookViewId="0">
      <selection activeCell="A52" sqref="A52:D54"/>
    </sheetView>
  </sheetViews>
  <sheetFormatPr defaultRowHeight="15.75" x14ac:dyDescent="0.25"/>
  <cols>
    <col min="1" max="1" width="20.85546875" style="1" customWidth="1"/>
    <col min="2" max="2" width="15" style="1" customWidth="1"/>
    <col min="3" max="3" width="21.7109375" style="1" customWidth="1"/>
    <col min="4" max="4" width="19.7109375" style="1" customWidth="1"/>
    <col min="5" max="5" width="19.5703125" style="1" customWidth="1"/>
    <col min="6" max="9" width="9.140625" style="1"/>
    <col min="10" max="10" width="29.5703125" style="1" customWidth="1"/>
    <col min="11" max="11" width="12.28515625" style="1" customWidth="1"/>
    <col min="12" max="16384" width="9.1406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1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A3" s="1">
        <v>2</v>
      </c>
      <c r="B3" s="2" t="s">
        <v>9</v>
      </c>
      <c r="C3" s="2" t="s">
        <v>10</v>
      </c>
      <c r="D3" s="2" t="s">
        <v>11</v>
      </c>
      <c r="E3" s="2" t="s">
        <v>12</v>
      </c>
    </row>
    <row r="4" spans="1:5" x14ac:dyDescent="0.25">
      <c r="A4" s="1">
        <v>3</v>
      </c>
      <c r="B4" s="2" t="s">
        <v>13</v>
      </c>
      <c r="C4" s="2" t="s">
        <v>10</v>
      </c>
      <c r="D4" s="2" t="s">
        <v>14</v>
      </c>
      <c r="E4" s="2" t="s">
        <v>15</v>
      </c>
    </row>
    <row r="5" spans="1:5" x14ac:dyDescent="0.25">
      <c r="A5" s="1">
        <v>4</v>
      </c>
      <c r="B5" s="2" t="s">
        <v>5</v>
      </c>
      <c r="C5" s="2" t="s">
        <v>6</v>
      </c>
      <c r="D5" s="2" t="s">
        <v>7</v>
      </c>
      <c r="E5" s="2" t="s">
        <v>8</v>
      </c>
    </row>
    <row r="6" spans="1:5" x14ac:dyDescent="0.25">
      <c r="A6" s="1">
        <v>5</v>
      </c>
      <c r="B6" s="2" t="s">
        <v>9</v>
      </c>
      <c r="C6" s="2" t="s">
        <v>6</v>
      </c>
      <c r="D6" s="2" t="s">
        <v>11</v>
      </c>
      <c r="E6" s="2" t="s">
        <v>12</v>
      </c>
    </row>
    <row r="7" spans="1:5" x14ac:dyDescent="0.25">
      <c r="A7" s="1">
        <v>6</v>
      </c>
      <c r="B7" s="2" t="s">
        <v>16</v>
      </c>
      <c r="C7" s="2" t="s">
        <v>10</v>
      </c>
      <c r="D7" s="2" t="s">
        <v>14</v>
      </c>
      <c r="E7" s="2" t="s">
        <v>15</v>
      </c>
    </row>
    <row r="8" spans="1:5" x14ac:dyDescent="0.25">
      <c r="A8" s="1">
        <v>7</v>
      </c>
      <c r="B8" s="2" t="s">
        <v>13</v>
      </c>
      <c r="C8" s="2" t="s">
        <v>6</v>
      </c>
      <c r="D8" s="2" t="s">
        <v>7</v>
      </c>
      <c r="E8" s="2" t="s">
        <v>15</v>
      </c>
    </row>
    <row r="9" spans="1:5" x14ac:dyDescent="0.25">
      <c r="A9" s="1">
        <v>8</v>
      </c>
      <c r="B9" s="2" t="s">
        <v>9</v>
      </c>
      <c r="C9" s="2" t="s">
        <v>10</v>
      </c>
      <c r="D9" s="2" t="s">
        <v>11</v>
      </c>
      <c r="E9" s="2" t="s">
        <v>12</v>
      </c>
    </row>
    <row r="10" spans="1:5" x14ac:dyDescent="0.25">
      <c r="A10" s="1">
        <v>9</v>
      </c>
      <c r="B10" s="2" t="s">
        <v>5</v>
      </c>
      <c r="C10" s="2" t="s">
        <v>6</v>
      </c>
      <c r="D10" s="2" t="s">
        <v>7</v>
      </c>
      <c r="E10" s="2" t="s">
        <v>8</v>
      </c>
    </row>
    <row r="11" spans="1:5" x14ac:dyDescent="0.25">
      <c r="A11" s="1">
        <v>10</v>
      </c>
      <c r="B11" s="2" t="s">
        <v>9</v>
      </c>
      <c r="C11" s="2" t="s">
        <v>6</v>
      </c>
      <c r="D11" s="2" t="s">
        <v>11</v>
      </c>
      <c r="E11" s="2" t="s">
        <v>15</v>
      </c>
    </row>
    <row r="12" spans="1:5" x14ac:dyDescent="0.25">
      <c r="A12" s="1">
        <v>11</v>
      </c>
      <c r="B12" s="2" t="s">
        <v>16</v>
      </c>
      <c r="C12" s="2" t="s">
        <v>10</v>
      </c>
      <c r="D12" s="2" t="s">
        <v>14</v>
      </c>
      <c r="E12" s="2" t="s">
        <v>8</v>
      </c>
    </row>
    <row r="13" spans="1:5" x14ac:dyDescent="0.25">
      <c r="A13" s="1">
        <v>12</v>
      </c>
      <c r="B13" s="2" t="s">
        <v>13</v>
      </c>
      <c r="C13" s="2" t="s">
        <v>10</v>
      </c>
      <c r="D13" s="2" t="s">
        <v>11</v>
      </c>
      <c r="E13" s="2" t="s">
        <v>12</v>
      </c>
    </row>
    <row r="14" spans="1:5" x14ac:dyDescent="0.25">
      <c r="A14" s="1">
        <v>13</v>
      </c>
      <c r="B14" s="2" t="s">
        <v>5</v>
      </c>
      <c r="C14" s="2" t="s">
        <v>6</v>
      </c>
      <c r="D14" s="2" t="s">
        <v>7</v>
      </c>
      <c r="E14" s="2" t="s">
        <v>15</v>
      </c>
    </row>
    <row r="15" spans="1:5" x14ac:dyDescent="0.25">
      <c r="A15" s="1">
        <v>14</v>
      </c>
      <c r="B15" s="2" t="s">
        <v>9</v>
      </c>
      <c r="C15" s="2" t="s">
        <v>10</v>
      </c>
      <c r="D15" s="2" t="s">
        <v>11</v>
      </c>
      <c r="E15" s="2" t="s">
        <v>12</v>
      </c>
    </row>
    <row r="16" spans="1:5" x14ac:dyDescent="0.25">
      <c r="A16" s="1">
        <v>15</v>
      </c>
      <c r="B16" s="2" t="s">
        <v>13</v>
      </c>
      <c r="C16" s="2" t="s">
        <v>6</v>
      </c>
      <c r="D16" s="2" t="s">
        <v>7</v>
      </c>
      <c r="E16" s="2" t="s">
        <v>15</v>
      </c>
    </row>
    <row r="17" spans="1:11" x14ac:dyDescent="0.25">
      <c r="A17" s="1">
        <v>16</v>
      </c>
      <c r="B17" s="2" t="s">
        <v>16</v>
      </c>
      <c r="C17" s="2" t="s">
        <v>10</v>
      </c>
      <c r="D17" s="2" t="s">
        <v>14</v>
      </c>
      <c r="E17" s="2" t="s">
        <v>8</v>
      </c>
    </row>
    <row r="18" spans="1:11" x14ac:dyDescent="0.25">
      <c r="A18" s="1">
        <v>17</v>
      </c>
      <c r="B18" s="2" t="s">
        <v>9</v>
      </c>
      <c r="C18" s="2" t="s">
        <v>10</v>
      </c>
      <c r="D18" s="2" t="s">
        <v>11</v>
      </c>
      <c r="E18" s="2" t="s">
        <v>12</v>
      </c>
    </row>
    <row r="19" spans="1:11" x14ac:dyDescent="0.25">
      <c r="A19" s="1">
        <v>18</v>
      </c>
      <c r="B19" s="2" t="s">
        <v>5</v>
      </c>
      <c r="C19" s="2" t="s">
        <v>6</v>
      </c>
      <c r="D19" s="2" t="s">
        <v>7</v>
      </c>
      <c r="E19" s="2" t="s">
        <v>8</v>
      </c>
    </row>
    <row r="20" spans="1:11" x14ac:dyDescent="0.25">
      <c r="A20" s="1">
        <v>19</v>
      </c>
      <c r="B20" s="2" t="s">
        <v>13</v>
      </c>
      <c r="C20" s="2" t="s">
        <v>6</v>
      </c>
      <c r="D20" s="2" t="s">
        <v>14</v>
      </c>
      <c r="E20" s="2" t="s">
        <v>15</v>
      </c>
    </row>
    <row r="21" spans="1:11" x14ac:dyDescent="0.25">
      <c r="A21" s="1">
        <v>20</v>
      </c>
      <c r="B21" s="2" t="s">
        <v>9</v>
      </c>
      <c r="C21" s="2" t="s">
        <v>10</v>
      </c>
      <c r="D21" s="2" t="s">
        <v>11</v>
      </c>
      <c r="E21" s="2" t="s">
        <v>12</v>
      </c>
    </row>
    <row r="23" spans="1:11" ht="18.75" x14ac:dyDescent="0.3">
      <c r="A23" s="5" t="s">
        <v>17</v>
      </c>
      <c r="B23" s="5"/>
      <c r="C23" s="5"/>
      <c r="D23" s="5"/>
    </row>
    <row r="24" spans="1:11" ht="18.75" x14ac:dyDescent="0.3">
      <c r="A24" s="4" t="s">
        <v>18</v>
      </c>
      <c r="B24" s="4"/>
      <c r="C24" s="4"/>
      <c r="D24" s="4"/>
      <c r="E24" s="6">
        <f>COUNTIFS(CusromerPreferences[FavoriteProduct], "Electronics")</f>
        <v>7</v>
      </c>
    </row>
    <row r="25" spans="1:11" ht="18.75" x14ac:dyDescent="0.3">
      <c r="A25" s="4" t="s">
        <v>19</v>
      </c>
      <c r="B25" s="4"/>
      <c r="C25" s="4"/>
      <c r="D25" s="4"/>
      <c r="E25" s="6">
        <f>COUNTIFS(CusromerPreferences[FavoriteProduct], "Apparel")</f>
        <v>8</v>
      </c>
    </row>
    <row r="26" spans="1:11" ht="18.75" x14ac:dyDescent="0.3">
      <c r="A26" s="4" t="s">
        <v>20</v>
      </c>
      <c r="B26" s="4"/>
      <c r="C26" s="4"/>
      <c r="D26" s="4"/>
      <c r="E26" s="6">
        <f>COUNTIFS(CusromerPreferences[FavoriteProduct], "Groceries")</f>
        <v>5</v>
      </c>
    </row>
    <row r="28" spans="1:11" ht="18.75" x14ac:dyDescent="0.3">
      <c r="A28" s="5" t="s">
        <v>21</v>
      </c>
      <c r="B28" s="5"/>
      <c r="C28" s="5"/>
      <c r="D28" s="5"/>
      <c r="G28" s="5" t="s">
        <v>31</v>
      </c>
      <c r="H28" s="5"/>
      <c r="I28" s="5"/>
      <c r="J28" s="5"/>
    </row>
    <row r="29" spans="1:11" ht="18.75" x14ac:dyDescent="0.3">
      <c r="A29" s="4" t="s">
        <v>22</v>
      </c>
      <c r="B29" s="4"/>
      <c r="C29" s="4"/>
      <c r="D29" s="4"/>
      <c r="E29" s="6">
        <f>COUNTIFS(CusromerPreferences[FavoriteProduct], "Electronics", CusromerPreferences[StoreLocation], "New York")</f>
        <v>4</v>
      </c>
      <c r="G29" s="4" t="s">
        <v>32</v>
      </c>
      <c r="H29" s="4"/>
      <c r="I29" s="4"/>
      <c r="J29" s="4"/>
      <c r="K29" s="6">
        <f>COUNTIFS(CusromerPreferences[FavoriteProduct], "Electronics", CusromerPreferences[AgeGroup], "18-25")</f>
        <v>5</v>
      </c>
    </row>
    <row r="30" spans="1:11" ht="18.75" x14ac:dyDescent="0.3">
      <c r="A30" s="4" t="s">
        <v>23</v>
      </c>
      <c r="B30" s="4"/>
      <c r="C30" s="4"/>
      <c r="D30" s="4"/>
      <c r="E30" s="6">
        <f>COUNTIFS(CusromerPreferences[FavoriteProduct], "Apparel", CusromerPreferences[StoreLocation], "New York")</f>
        <v>0</v>
      </c>
      <c r="G30" s="4" t="s">
        <v>33</v>
      </c>
      <c r="H30" s="4"/>
      <c r="I30" s="4"/>
      <c r="J30" s="4"/>
      <c r="K30" s="6">
        <f>COUNTIFS(CusromerPreferences[FavoriteProduct], "Apparel", CusromerPreferences[AgeGroup], "18-25")</f>
        <v>0</v>
      </c>
    </row>
    <row r="31" spans="1:11" ht="18.75" x14ac:dyDescent="0.3">
      <c r="A31" s="4" t="s">
        <v>24</v>
      </c>
      <c r="B31" s="4"/>
      <c r="C31" s="4"/>
      <c r="D31" s="4"/>
      <c r="E31" s="6">
        <f>COUNTIFS(CusromerPreferences[FavoriteProduct], "Groceries", CusromerPreferences[StoreLocation], "New York")</f>
        <v>2</v>
      </c>
      <c r="G31" s="4" t="s">
        <v>34</v>
      </c>
      <c r="H31" s="4"/>
      <c r="I31" s="4"/>
      <c r="J31" s="4"/>
      <c r="K31" s="6">
        <f>COUNTIFS(CusromerPreferences[FavoriteProduct], "Groceries", CusromerPreferences[AgeGroup], "18-25")</f>
        <v>0</v>
      </c>
    </row>
    <row r="33" spans="1:11" ht="18.75" x14ac:dyDescent="0.3">
      <c r="A33" s="4" t="s">
        <v>26</v>
      </c>
      <c r="B33" s="4"/>
      <c r="C33" s="4"/>
      <c r="D33" s="4"/>
      <c r="E33" s="6">
        <f>COUNTIFS(CusromerPreferences[FavoriteProduct], "Electronics", CusromerPreferences[StoreLocation], "Chicago")</f>
        <v>3</v>
      </c>
      <c r="G33" s="4" t="s">
        <v>35</v>
      </c>
      <c r="H33" s="4"/>
      <c r="I33" s="4"/>
      <c r="J33" s="4"/>
      <c r="K33" s="6">
        <f>COUNTIFS(CusromerPreferences[FavoriteProduct], "Electronics", CusromerPreferences[AgeGroup], "26-35")</f>
        <v>0</v>
      </c>
    </row>
    <row r="34" spans="1:11" ht="18.75" x14ac:dyDescent="0.3">
      <c r="A34" s="4" t="s">
        <v>25</v>
      </c>
      <c r="B34" s="4"/>
      <c r="C34" s="4"/>
      <c r="D34" s="4"/>
      <c r="E34" s="6">
        <f>COUNTIFS(CusromerPreferences[FavoriteProduct], "Apparel", CusromerPreferences[StoreLocation], "Chicago")</f>
        <v>1</v>
      </c>
      <c r="G34" s="4" t="s">
        <v>36</v>
      </c>
      <c r="H34" s="4"/>
      <c r="I34" s="4"/>
      <c r="J34" s="4"/>
      <c r="K34" s="6">
        <f>COUNTIFS(CusromerPreferences[FavoriteProduct], "Apparel", CusromerPreferences[AgeGroup], "26-35")</f>
        <v>7</v>
      </c>
    </row>
    <row r="35" spans="1:11" ht="18.75" x14ac:dyDescent="0.3">
      <c r="A35" s="4" t="s">
        <v>27</v>
      </c>
      <c r="B35" s="4"/>
      <c r="C35" s="4"/>
      <c r="D35" s="4"/>
      <c r="E35" s="6">
        <f>COUNTIFS(CusromerPreferences[FavoriteProduct], "Groceries", CusromerPreferences[StoreLocation], "Chicago")</f>
        <v>3</v>
      </c>
      <c r="G35" s="4" t="s">
        <v>37</v>
      </c>
      <c r="H35" s="4"/>
      <c r="I35" s="4"/>
      <c r="J35" s="4"/>
      <c r="K35" s="6">
        <f>COUNTIFS(CusromerPreferences[FavoriteProduct], "Groceries", CusromerPreferences[AgeGroup], "26-35")</f>
        <v>0</v>
      </c>
    </row>
    <row r="37" spans="1:11" ht="18.75" x14ac:dyDescent="0.3">
      <c r="A37" s="4" t="s">
        <v>28</v>
      </c>
      <c r="B37" s="4"/>
      <c r="C37" s="4"/>
      <c r="D37" s="4"/>
      <c r="E37" s="6">
        <f>COUNTIFS(CusromerPreferences[FavoriteProduct], "Electronics", CusromerPreferences[StoreLocation], "Los Angeles")</f>
        <v>0</v>
      </c>
      <c r="G37" s="4" t="s">
        <v>38</v>
      </c>
      <c r="H37" s="4"/>
      <c r="I37" s="4"/>
      <c r="J37" s="4"/>
      <c r="K37" s="6">
        <f>COUNTIFS(CusromerPreferences[FavoriteProduct], "Electronics", CusromerPreferences[AgeGroup], "36-45")</f>
        <v>2</v>
      </c>
    </row>
    <row r="38" spans="1:11" ht="18.75" x14ac:dyDescent="0.3">
      <c r="A38" s="4" t="s">
        <v>29</v>
      </c>
      <c r="B38" s="4"/>
      <c r="C38" s="4"/>
      <c r="D38" s="4"/>
      <c r="E38" s="6">
        <f>COUNTIFS(CusromerPreferences[FavoriteProduct], "Apparel", CusromerPreferences[StoreLocation], "Los Angeles")</f>
        <v>7</v>
      </c>
      <c r="G38" s="4" t="s">
        <v>39</v>
      </c>
      <c r="H38" s="4"/>
      <c r="I38" s="4"/>
      <c r="J38" s="4"/>
      <c r="K38" s="6">
        <f>COUNTIFS(CusromerPreferences[FavoriteProduct], "Apparel", CusromerPreferences[AgeGroup], "36-45")</f>
        <v>1</v>
      </c>
    </row>
    <row r="39" spans="1:11" ht="18.75" x14ac:dyDescent="0.3">
      <c r="A39" s="4" t="s">
        <v>30</v>
      </c>
      <c r="B39" s="4"/>
      <c r="C39" s="4"/>
      <c r="D39" s="4"/>
      <c r="E39" s="6">
        <f>COUNTIFS(CusromerPreferences[FavoriteProduct], "Groceries", CusromerPreferences[StoreLocation], "Los Angeles")</f>
        <v>0</v>
      </c>
      <c r="G39" s="4" t="s">
        <v>40</v>
      </c>
      <c r="H39" s="4"/>
      <c r="I39" s="4"/>
      <c r="J39" s="4"/>
      <c r="K39" s="6">
        <f>COUNTIFS(CusromerPreferences[FavoriteProduct], "Groceries", CusromerPreferences[AgeGroup], "36-45")</f>
        <v>2</v>
      </c>
    </row>
    <row r="41" spans="1:11" ht="18.75" x14ac:dyDescent="0.3">
      <c r="G41" s="4" t="s">
        <v>41</v>
      </c>
      <c r="H41" s="4"/>
      <c r="I41" s="4"/>
      <c r="J41" s="4"/>
      <c r="K41" s="6">
        <f>COUNTIFS(CusromerPreferences[FavoriteProduct], "Electronics", CusromerPreferences[AgeGroup], "46-55")</f>
        <v>0</v>
      </c>
    </row>
    <row r="42" spans="1:11" ht="18.75" x14ac:dyDescent="0.3">
      <c r="G42" s="4" t="s">
        <v>42</v>
      </c>
      <c r="H42" s="4"/>
      <c r="I42" s="4"/>
      <c r="J42" s="4"/>
      <c r="K42" s="6">
        <f>COUNTIFS(CusromerPreferences[FavoriteProduct], "Apparel", CusromerPreferences[AgeGroup], "46-55")</f>
        <v>0</v>
      </c>
    </row>
    <row r="43" spans="1:11" ht="18.75" x14ac:dyDescent="0.3">
      <c r="G43" s="4" t="s">
        <v>43</v>
      </c>
      <c r="H43" s="4"/>
      <c r="I43" s="4"/>
      <c r="J43" s="4"/>
      <c r="K43" s="6">
        <f>COUNTIFS(CusromerPreferences[FavoriteProduct], "Groceries", CusromerPreferences[AgeGroup], "46-55")</f>
        <v>3</v>
      </c>
    </row>
    <row r="44" spans="1:11" ht="18.75" x14ac:dyDescent="0.3">
      <c r="A44" s="7" t="s">
        <v>44</v>
      </c>
      <c r="B44" s="7"/>
      <c r="C44" s="7"/>
      <c r="D44" s="7"/>
    </row>
    <row r="45" spans="1:11" ht="18.75" x14ac:dyDescent="0.3">
      <c r="A45" s="8"/>
      <c r="B45" s="8"/>
      <c r="C45" s="8"/>
      <c r="D45" s="8"/>
    </row>
    <row r="46" spans="1:11" ht="18.75" x14ac:dyDescent="0.3">
      <c r="A46" s="9" t="s">
        <v>45</v>
      </c>
      <c r="B46" s="9"/>
      <c r="C46" s="9"/>
    </row>
    <row r="47" spans="1:11" ht="18.75" x14ac:dyDescent="0.3">
      <c r="A47" s="4" t="s">
        <v>46</v>
      </c>
      <c r="B47" s="4"/>
      <c r="C47" s="4"/>
      <c r="D47" s="6">
        <f>E24/COUNTA(CusromerPreferences[FavoriteProduct])</f>
        <v>0.35</v>
      </c>
    </row>
    <row r="48" spans="1:11" ht="18.75" x14ac:dyDescent="0.3">
      <c r="A48" s="4" t="s">
        <v>47</v>
      </c>
      <c r="B48" s="4"/>
      <c r="C48" s="4"/>
      <c r="D48" s="6">
        <f>E25/COUNTA(CusromerPreferences[FavoriteProduct])</f>
        <v>0.4</v>
      </c>
    </row>
    <row r="49" spans="1:4" ht="18.75" x14ac:dyDescent="0.3">
      <c r="A49" s="4" t="s">
        <v>47</v>
      </c>
      <c r="B49" s="4"/>
      <c r="C49" s="4"/>
      <c r="D49" s="6">
        <f>E26/COUNTA(CusromerPreferences[FavoriteProduct])</f>
        <v>0.25</v>
      </c>
    </row>
    <row r="51" spans="1:4" ht="18.75" x14ac:dyDescent="0.3">
      <c r="A51" s="9" t="s">
        <v>48</v>
      </c>
      <c r="B51" s="9"/>
      <c r="C51" s="9"/>
      <c r="D51" s="9"/>
    </row>
    <row r="52" spans="1:4" ht="18.75" x14ac:dyDescent="0.3">
      <c r="A52" s="4" t="s">
        <v>49</v>
      </c>
      <c r="B52" s="4"/>
      <c r="C52" s="4"/>
      <c r="D52" s="6">
        <f>E29 / COUNTA(CusromerPreferences[StoreLocation])</f>
        <v>0.2</v>
      </c>
    </row>
    <row r="53" spans="1:4" ht="18.75" x14ac:dyDescent="0.3">
      <c r="A53" s="4" t="s">
        <v>50</v>
      </c>
      <c r="B53" s="4"/>
      <c r="C53" s="4"/>
      <c r="D53" s="6">
        <f>E33 / COUNTA(CusromerPreferences[StoreLocation])</f>
        <v>0.15</v>
      </c>
    </row>
    <row r="54" spans="1:4" ht="18.75" x14ac:dyDescent="0.3">
      <c r="A54" s="4" t="s">
        <v>51</v>
      </c>
      <c r="B54" s="4"/>
      <c r="C54" s="4"/>
      <c r="D54" s="6">
        <f>E37 / COUNTA(CusromerPreferences[StoreLocation])</f>
        <v>0</v>
      </c>
    </row>
  </sheetData>
  <mergeCells count="36">
    <mergeCell ref="A52:C52"/>
    <mergeCell ref="A53:C53"/>
    <mergeCell ref="A54:C54"/>
    <mergeCell ref="A46:C46"/>
    <mergeCell ref="A47:C47"/>
    <mergeCell ref="A48:C48"/>
    <mergeCell ref="A49:C49"/>
    <mergeCell ref="A51:D51"/>
    <mergeCell ref="G38:J38"/>
    <mergeCell ref="G39:J39"/>
    <mergeCell ref="G41:J41"/>
    <mergeCell ref="G42:J42"/>
    <mergeCell ref="G43:J43"/>
    <mergeCell ref="A44:D44"/>
    <mergeCell ref="A38:D38"/>
    <mergeCell ref="A39:D39"/>
    <mergeCell ref="G28:J28"/>
    <mergeCell ref="G29:J29"/>
    <mergeCell ref="G30:J30"/>
    <mergeCell ref="G31:J31"/>
    <mergeCell ref="G33:J33"/>
    <mergeCell ref="G34:J34"/>
    <mergeCell ref="G35:J35"/>
    <mergeCell ref="G37:J37"/>
    <mergeCell ref="A30:D30"/>
    <mergeCell ref="A31:D31"/>
    <mergeCell ref="A33:D33"/>
    <mergeCell ref="A34:D34"/>
    <mergeCell ref="A35:D35"/>
    <mergeCell ref="A37:D37"/>
    <mergeCell ref="A23:D23"/>
    <mergeCell ref="A24:D24"/>
    <mergeCell ref="A25:D25"/>
    <mergeCell ref="A26:D26"/>
    <mergeCell ref="A28:D28"/>
    <mergeCell ref="A29:D2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3FBE-8768-4D69-A681-A18D427B74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B Y u F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B Y u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L h V k / R T 1 K X g E A A H M C A A A T A B w A R m 9 y b X V s Y X M v U 2 V j d G l v b j E u b S C i G A A o o B Q A A A A A A A A A A A A A A A A A A A A A A A A A A A B 1 k U 2 L w j A Q h u + F / o e Q v b Q Q i o r s Y a U H 8 W v L u r B Q Y Q 9 W J N b R F t N E k u l S E f / 7 p r X 7 h W 4 u g f e d z P v M x E C K u Z I k v t 7 d g e u 4 j s m 4 h i 0 Z l U a r A v S b h h 1 o k C k Y E h I B 6 D r E n l i V O g W r T K o U R P C u 9 G G j 1 M G b 5 g K C k Z I I E o 1 H J 0 / J M H q d 9 z q 9 f h I V R w G F 1 X k d Z p J O p 7 t + 0 2 r D N 7 n I 8 Z S M O f I Y 0 C Q 2 G p t o G 5 F x A 7 8 Q g k q Y i v q M y F I I R l C X 4 L M r 0 R 3 g d Z w B o I W 8 0 p 6 X E U I R 0 j u V l L 3 k c h v S 5 g F d X Z Y 1 z K r t / E A t Z q H Q b u U Z + B a 0 o b b n g m / s q K 3 T 6 t 6 / E I w s 2 9 K h E H H K B d c m r P F X / n f K K O N y b 0 M W p y P 8 J C w 0 l 2 a n d D F S o i x k b R r v D h I 7 n + n X 5 q I x Z S S S + N g P 6 v o L I 2 c 6 3 M N M q / J o H b Q a Q a i w M W Y g b Y M b e c o / l M 7 R b l 9 t y x R v / B i V h r l K m 9 / 8 4 1 5 8 1 8 n l 3 a k G n 1 B L A Q I t A B Q A A g A I A A W L h V m G V K h z p A A A A P Y A A A A S A A A A A A A A A A A A A A A A A A A A A A B D b 2 5 m a W c v U G F j a 2 F n Z S 5 4 b W x Q S w E C L Q A U A A I A C A A F i 4 V Z D 8 r p q 6 Q A A A D p A A A A E w A A A A A A A A A A A A A A A A D w A A A A W 0 N v b n R l b n R f V H l w Z X N d L n h t b F B L A Q I t A B Q A A g A I A A W L h V k / R T 1 K X g E A A H M C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M A A A A A A A A o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J v b W V y U H J l Z m V y Z W 5 j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m R j M j g 4 O S 0 w O W J m L T Q 3 M 2 Q t O W Y 1 M y 0 z Y z g 2 Z D Z m Y z E 3 O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1 c 3 J v b W V y U H J l Z m V y Z W 5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T E 6 N T Q 6 M T A u N j A 5 N T Q x N l o i I C 8 + P E V u d H J 5 I F R 5 c G U 9 I k Z p b G x D b 2 x 1 b W 5 U e X B l c y I g V m F s d W U 9 I n N B d 1 l H Q m d Z P S I g L z 4 8 R W 5 0 c n k g V H l w Z T 0 i R m l s b E N v b H V t b k 5 h b W V z I i B W Y W x 1 Z T 0 i c 1 s m c X V v d D t D d X N 0 b 2 1 l c k l E J n F 1 b 3 Q 7 L C Z x d W 9 0 O 0 F n Z U d y b 3 V w J n F 1 b 3 Q 7 L C Z x d W 9 0 O 0 d l b m R l c i Z x d W 9 0 O y w m c X V v d D t G Y X Z v c m l 0 Z V B y b 2 R 1 Y 3 Q m c X V v d D s s J n F 1 b 3 Q 7 U 3 R v c m V M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J v b W V y U H J l Z m V y Z W 5 j Z X M v Q X V 0 b 1 J l b W 9 2 Z W R D b 2 x 1 b W 5 z M S 5 7 Q 3 V z d G 9 t Z X J J R C w w f S Z x d W 9 0 O y w m c X V v d D t T Z W N 0 a W 9 u M S 9 D d X N y b 2 1 l c l B y Z W Z l c m V u Y 2 V z L 0 F 1 d G 9 S Z W 1 v d m V k Q 2 9 s d W 1 u c z E u e 0 F n Z U d y b 3 V w L D F 9 J n F 1 b 3 Q 7 L C Z x d W 9 0 O 1 N l Y 3 R p b 2 4 x L 0 N 1 c 3 J v b W V y U H J l Z m V y Z W 5 j Z X M v Q X V 0 b 1 J l b W 9 2 Z W R D b 2 x 1 b W 5 z M S 5 7 R 2 V u Z G V y L D J 9 J n F 1 b 3 Q 7 L C Z x d W 9 0 O 1 N l Y 3 R p b 2 4 x L 0 N 1 c 3 J v b W V y U H J l Z m V y Z W 5 j Z X M v Q X V 0 b 1 J l b W 9 2 Z W R D b 2 x 1 b W 5 z M S 5 7 R m F 2 b 3 J p d G V Q c m 9 k d W N 0 L D N 9 J n F 1 b 3 Q 7 L C Z x d W 9 0 O 1 N l Y 3 R p b 2 4 x L 0 N 1 c 3 J v b W V y U H J l Z m V y Z W 5 j Z X M v Q X V 0 b 1 J l b W 9 2 Z W R D b 2 x 1 b W 5 z M S 5 7 U 3 R v c m V M b 2 N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d X N y b 2 1 l c l B y Z W Z l c m V u Y 2 V z L 0 F 1 d G 9 S Z W 1 v d m V k Q 2 9 s d W 1 u c z E u e 0 N 1 c 3 R v b W V y S U Q s M H 0 m c X V v d D s s J n F 1 b 3 Q 7 U 2 V j d G l v b j E v Q 3 V z c m 9 t Z X J Q c m V m Z X J l b m N l c y 9 B d X R v U m V t b 3 Z l Z E N v b H V t b n M x L n t B Z 2 V H c m 9 1 c C w x f S Z x d W 9 0 O y w m c X V v d D t T Z W N 0 a W 9 u M S 9 D d X N y b 2 1 l c l B y Z W Z l c m V u Y 2 V z L 0 F 1 d G 9 S Z W 1 v d m V k Q 2 9 s d W 1 u c z E u e 0 d l b m R l c i w y f S Z x d W 9 0 O y w m c X V v d D t T Z W N 0 a W 9 u M S 9 D d X N y b 2 1 l c l B y Z W Z l c m V u Y 2 V z L 0 F 1 d G 9 S Z W 1 v d m V k Q 2 9 s d W 1 u c z E u e 0 Z h d m 9 y a X R l U H J v Z H V j d C w z f S Z x d W 9 0 O y w m c X V v d D t T Z W N 0 a W 9 u M S 9 D d X N y b 2 1 l c l B y Z W Z l c m V u Y 2 V z L 0 F 1 d G 9 S Z W 1 v d m V k Q 2 9 s d W 1 u c z E u e 1 N 0 b 3 J l T G 9 j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J v b W V y U H J l Z m V y Z W 5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c m 9 t Z X J Q c m V m Z X J l b m N l c y 9 D d X N y b 2 1 l c l B y Z W Z l c m V u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c m 9 t Z X J Q c m V m Z X J l b m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y b 2 1 l c l B y Z W Z l c m V u Y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p x 8 d p J 5 9 F n r S b Y 4 2 I Z k M A A A A A A g A A A A A A E G Y A A A A B A A A g A A A A B W U W / 7 B N z X n f 0 s U G 9 r O L K v j b 1 Q C I c 4 c L 3 g b A n 5 n u 2 F k A A A A A D o A A A A A C A A A g A A A A g O s K H t 4 U F v Z w L 9 n L C r N n c m W 3 F x 8 d p P o x a 2 e f f X e m Y o Z Q A A A A q c 3 y u q Y t F a 4 Q M h T S 0 o Z R Q u g l e j V U K T D 0 V h d 0 u g + h i 0 g y 1 B c z M E V n A Z p D 8 F L C s h U k H z Q N T J / 6 X L t j Q x N o 2 8 g p O j k 7 1 y + 4 K x x L b J d D X h 2 W 8 l 1 A A A A A O Q S h a s 8 8 P b p Y j d 2 H e d 0 o q c g F t e z p w 0 0 C 0 S g J y Z V b w R d l 4 j k m N O k C K 7 n c E r 4 2 h K i q Z A u x 4 r 8 E l e e 5 L k F C l m U E e A = = < / D a t a M a s h u p > 
</file>

<file path=customXml/itemProps1.xml><?xml version="1.0" encoding="utf-8"?>
<ds:datastoreItem xmlns:ds="http://schemas.openxmlformats.org/officeDocument/2006/customXml" ds:itemID="{370E31FB-26F3-4BBF-B3F7-3DA32AA9CB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CusromerPreferences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2024-12-05T11:53:14Z</dcterms:created>
  <dcterms:modified xsi:type="dcterms:W3CDTF">2024-12-05T12:23:27Z</dcterms:modified>
</cp:coreProperties>
</file>