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13_ncr:1_{4924DA9A-B7DF-446E-B157-75393352A99C}" xr6:coauthVersionLast="47" xr6:coauthVersionMax="47" xr10:uidLastSave="{00000000-0000-0000-0000-000000000000}"/>
  <bookViews>
    <workbookView xWindow="28680" yWindow="1365" windowWidth="29040" windowHeight="15840" xr2:uid="{FB30AA07-ACAB-4757-BB2B-611429D9BDAB}"/>
  </bookViews>
  <sheets>
    <sheet name="MarketAnalysis" sheetId="2" r:id="rId1"/>
  </sheets>
  <definedNames>
    <definedName name="ExternalData_1" localSheetId="0" hidden="1">MarketAnalysis!$A$1:$K$21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E3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6" i="2"/>
  <c r="E29" i="2"/>
  <c r="E32" i="2" s="1"/>
  <c r="E28" i="2"/>
  <c r="E3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B410D-4DFD-437B-8B50-6CA6B81A8E36}" keepAlive="1" name="Query - MarketAnalysis" description="Connection to the 'MarketAnalysis' query in the workbook." type="5" refreshedVersion="8" background="1" saveData="1">
    <dbPr connection="Provider=Microsoft.Mashup.OleDb.1;Data Source=$Workbook$;Location=MarketAnalysis;Extended Properties=&quot;&quot;" command="SELECT * FROM [MarketAnalysis]"/>
  </connection>
</connections>
</file>

<file path=xl/sharedStrings.xml><?xml version="1.0" encoding="utf-8"?>
<sst xmlns="http://schemas.openxmlformats.org/spreadsheetml/2006/main" count="102" uniqueCount="27">
  <si>
    <t>Date</t>
  </si>
  <si>
    <t>Market_Return (%)</t>
  </si>
  <si>
    <t>Tech_Return (%)</t>
  </si>
  <si>
    <t>Event_B
 (Market Positive)</t>
  </si>
  <si>
    <t>Event_A
 (Tech Positive)</t>
  </si>
  <si>
    <t>Volume_Traded (Market)</t>
  </si>
  <si>
    <t>Volume_Traded (Tech)</t>
  </si>
  <si>
    <t>Sector_Correlation (%)</t>
  </si>
  <si>
    <t>Global_News_Impact 
(Market)</t>
  </si>
  <si>
    <t>Earnings_Announcements</t>
  </si>
  <si>
    <t>Yes</t>
  </si>
  <si>
    <t>High</t>
  </si>
  <si>
    <t>No</t>
  </si>
  <si>
    <t>Moderate</t>
  </si>
  <si>
    <t>Low</t>
  </si>
  <si>
    <t>Concept of Calculating Event_B (Market Positive) Colum</t>
  </si>
  <si>
    <t>=IF(B2 &gt; 0, "Yes", "No")</t>
  </si>
  <si>
    <t>Concept of Calculating Event_A (Tech Positive) Colum</t>
  </si>
  <si>
    <t>=IF(C2 &gt; 0, "Yes", "No")</t>
  </si>
  <si>
    <t>Calculations For Analyzing Market Positive</t>
  </si>
  <si>
    <t>Calculations For Analyzing Tech Positive</t>
  </si>
  <si>
    <t>Count of Total Records in The Sample</t>
  </si>
  <si>
    <t>Probability of Market Positive P(A)</t>
  </si>
  <si>
    <t>Probability of Tech Positive P(B)</t>
  </si>
  <si>
    <t>Joint Count of A And B With Yes</t>
  </si>
  <si>
    <t>Sum of The Joint Count With Values As "Yes"</t>
  </si>
  <si>
    <t>Calculating The Joint Probability of Market and Tech Positive P(A∩B)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</si>
</sst>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quotePrefix="1" applyFont="1"/>
    <xf numFmtId="2" fontId="1" fillId="0" borderId="0" xfId="0" quotePrefix="1" applyNumberFormat="1" applyFont="1"/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31C8A8-C588-48A3-A3A1-123E40027EFE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Market_Return (%)" tableColumnId="2"/>
      <queryTableField id="3" name="Tech_Return (%)" tableColumnId="3"/>
      <queryTableField id="4" name="Event_B_x000a_ (Market Positive)" tableColumnId="4"/>
      <queryTableField id="5" name="Event_A_x000a_ (Tech Positive)" tableColumnId="5"/>
      <queryTableField id="11" dataBound="0" tableColumnId="11"/>
      <queryTableField id="6" name="Volume_Traded (Market)" tableColumnId="6"/>
      <queryTableField id="7" name="Volume_Traded (Tech)" tableColumnId="7"/>
      <queryTableField id="8" name="Sector_Correlation (%)" tableColumnId="8"/>
      <queryTableField id="9" name="Global_News_Impact _x000a_(Market)" tableColumnId="9"/>
      <queryTableField id="10" name="Earnings_Announcement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FB13D-3B28-4292-B237-3EB7D551AB7C}" name="MarketAnalysis" displayName="MarketAnalysis" ref="A1:K21" tableType="queryTable" totalsRowShown="0" headerRowDxfId="1" dataDxfId="0">
  <autoFilter ref="A1:K21" xr:uid="{410FB13D-3B28-4292-B237-3EB7D551AB7C}"/>
  <tableColumns count="11">
    <tableColumn id="1" xr3:uid="{2F7E0DB3-65D8-407A-A6C0-9973C46FDED7}" uniqueName="1" name="Date" queryTableFieldId="1" dataDxfId="12"/>
    <tableColumn id="2" xr3:uid="{4C939BFA-A20A-4620-B303-430176519E8B}" uniqueName="2" name="Market_Return (%)" queryTableFieldId="2" dataDxfId="11"/>
    <tableColumn id="3" xr3:uid="{27455350-0C5E-4B29-9E3E-440640121C70}" uniqueName="3" name="Tech_Return (%)" queryTableFieldId="3" dataDxfId="10"/>
    <tableColumn id="4" xr3:uid="{F98361A3-83B4-48BF-B03C-88D83C28B129}" uniqueName="4" name="Event_B_x000a_ (Market Positive)" queryTableFieldId="4" dataDxfId="9"/>
    <tableColumn id="5" xr3:uid="{9183A58F-B40A-4056-B103-E189AFBD590D}" uniqueName="5" name="Event_A_x000a_ (Tech Positive)" queryTableFieldId="5" dataDxfId="8"/>
    <tableColumn id="11" xr3:uid="{FC24C832-D56E-4B30-997A-470AE98B14FF}" uniqueName="11" name="Joint Count of A And B With Yes" queryTableFieldId="11" dataDxfId="7">
      <calculatedColumnFormula>IF(AND(MarketAnalysis[[#This Row],[Event_B
 (Market Positive)]] = "Yes", MarketAnalysis[[#This Row],[Event_A
 (Tech Positive)]] = "Yes"), 1, 0)</calculatedColumnFormula>
    </tableColumn>
    <tableColumn id="6" xr3:uid="{A3AA2E0E-64D1-4530-AEBF-A99784064AFC}" uniqueName="6" name="Volume_Traded (Market)" queryTableFieldId="6" dataDxfId="6"/>
    <tableColumn id="7" xr3:uid="{45F350D8-72A7-40BD-9D7C-0E6D6BD7422B}" uniqueName="7" name="Volume_Traded (Tech)" queryTableFieldId="7" dataDxfId="5"/>
    <tableColumn id="8" xr3:uid="{EF88F1CF-1BD0-48D9-ACE5-AE9BD894F0BA}" uniqueName="8" name="Sector_Correlation (%)" queryTableFieldId="8" dataDxfId="4"/>
    <tableColumn id="9" xr3:uid="{520A240F-AF64-4ED2-AB5C-BF533A6B9C13}" uniqueName="9" name="Global_News_Impact _x000a_(Market)" queryTableFieldId="9" dataDxfId="3"/>
    <tableColumn id="10" xr3:uid="{AF30B545-72C1-4F9F-B7AE-5C48910CB033}" uniqueName="10" name="Earnings_Announcements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4285-89F7-4927-B3DB-366BC75E7193}">
  <dimension ref="A1:K36"/>
  <sheetViews>
    <sheetView tabSelected="1" topLeftCell="A21" workbookViewId="0">
      <selection activeCell="A36" sqref="A36:E36"/>
    </sheetView>
  </sheetViews>
  <sheetFormatPr defaultRowHeight="15" x14ac:dyDescent="0.25"/>
  <cols>
    <col min="1" max="1" width="13.28515625" customWidth="1"/>
    <col min="2" max="2" width="22.85546875" customWidth="1"/>
    <col min="3" max="3" width="20.5703125" customWidth="1"/>
    <col min="4" max="4" width="28.85546875" customWidth="1"/>
    <col min="5" max="5" width="27.140625" customWidth="1"/>
    <col min="6" max="6" width="33.42578125" customWidth="1"/>
    <col min="7" max="7" width="27.85546875" customWidth="1"/>
    <col min="8" max="8" width="25" customWidth="1"/>
    <col min="9" max="9" width="26" customWidth="1"/>
    <col min="10" max="10" width="31.28515625" customWidth="1"/>
    <col min="11" max="11" width="27.85546875" customWidth="1"/>
  </cols>
  <sheetData>
    <row r="1" spans="1:11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15.75" x14ac:dyDescent="0.25">
      <c r="A2" s="7">
        <v>45627</v>
      </c>
      <c r="B2" s="6">
        <v>1.5</v>
      </c>
      <c r="C2" s="6">
        <v>2.1</v>
      </c>
      <c r="D2" s="8" t="s">
        <v>10</v>
      </c>
      <c r="E2" s="8" t="s">
        <v>10</v>
      </c>
      <c r="F2" s="5">
        <f>IF(AND(MarketAnalysis[[#This Row],[Event_B
 (Market Positive)]] = "Yes", MarketAnalysis[[#This Row],[Event_A
 (Tech Positive)]] = "Yes"), 1, 0)</f>
        <v>1</v>
      </c>
      <c r="G2" s="6">
        <v>500</v>
      </c>
      <c r="H2" s="6">
        <v>120</v>
      </c>
      <c r="I2" s="6">
        <v>85</v>
      </c>
      <c r="J2" s="8" t="s">
        <v>11</v>
      </c>
      <c r="K2" s="8" t="s">
        <v>10</v>
      </c>
    </row>
    <row r="3" spans="1:11" ht="15.75" x14ac:dyDescent="0.25">
      <c r="A3" s="7">
        <v>45628</v>
      </c>
      <c r="B3" s="6">
        <v>-0.7</v>
      </c>
      <c r="C3" s="6">
        <v>0.3</v>
      </c>
      <c r="D3" s="8" t="s">
        <v>12</v>
      </c>
      <c r="E3" s="8" t="s">
        <v>10</v>
      </c>
      <c r="F3" s="5">
        <f>IF(AND(MarketAnalysis[[#This Row],[Event_B
 (Market Positive)]] = "Yes", MarketAnalysis[[#This Row],[Event_A
 (Tech Positive)]] = "Yes"), 1, 0)</f>
        <v>0</v>
      </c>
      <c r="G3" s="6">
        <v>430</v>
      </c>
      <c r="H3" s="6">
        <v>110</v>
      </c>
      <c r="I3" s="6">
        <v>78</v>
      </c>
      <c r="J3" s="8" t="s">
        <v>13</v>
      </c>
      <c r="K3" s="8" t="s">
        <v>12</v>
      </c>
    </row>
    <row r="4" spans="1:11" ht="15.75" x14ac:dyDescent="0.25">
      <c r="A4" s="7">
        <v>45629</v>
      </c>
      <c r="B4" s="6">
        <v>0.8</v>
      </c>
      <c r="C4" s="6">
        <v>1.2</v>
      </c>
      <c r="D4" s="8" t="s">
        <v>10</v>
      </c>
      <c r="E4" s="8" t="s">
        <v>10</v>
      </c>
      <c r="F4" s="5">
        <f>IF(AND(MarketAnalysis[[#This Row],[Event_B
 (Market Positive)]] = "Yes", MarketAnalysis[[#This Row],[Event_A
 (Tech Positive)]] = "Yes"), 1, 0)</f>
        <v>1</v>
      </c>
      <c r="G4" s="6">
        <v>480</v>
      </c>
      <c r="H4" s="6">
        <v>125</v>
      </c>
      <c r="I4" s="6">
        <v>82</v>
      </c>
      <c r="J4" s="8" t="s">
        <v>14</v>
      </c>
      <c r="K4" s="8" t="s">
        <v>12</v>
      </c>
    </row>
    <row r="5" spans="1:11" ht="15.75" x14ac:dyDescent="0.25">
      <c r="A5" s="7">
        <v>45630</v>
      </c>
      <c r="B5" s="6">
        <v>-1.2</v>
      </c>
      <c r="C5" s="6">
        <v>-0.5</v>
      </c>
      <c r="D5" s="8" t="s">
        <v>12</v>
      </c>
      <c r="E5" s="8" t="s">
        <v>12</v>
      </c>
      <c r="F5" s="5">
        <f>IF(AND(MarketAnalysis[[#This Row],[Event_B
 (Market Positive)]] = "Yes", MarketAnalysis[[#This Row],[Event_A
 (Tech Positive)]] = "Yes"), 1, 0)</f>
        <v>0</v>
      </c>
      <c r="G5" s="6">
        <v>400</v>
      </c>
      <c r="H5" s="6">
        <v>95</v>
      </c>
      <c r="I5" s="6">
        <v>67</v>
      </c>
      <c r="J5" s="8" t="s">
        <v>13</v>
      </c>
      <c r="K5" s="8" t="s">
        <v>12</v>
      </c>
    </row>
    <row r="6" spans="1:11" ht="15.75" x14ac:dyDescent="0.25">
      <c r="A6" s="7">
        <v>45631</v>
      </c>
      <c r="B6" s="6">
        <v>2</v>
      </c>
      <c r="C6" s="6">
        <v>2.8</v>
      </c>
      <c r="D6" s="8" t="s">
        <v>10</v>
      </c>
      <c r="E6" s="8" t="s">
        <v>10</v>
      </c>
      <c r="F6" s="5">
        <f>IF(AND(MarketAnalysis[[#This Row],[Event_B
 (Market Positive)]] = "Yes", MarketAnalysis[[#This Row],[Event_A
 (Tech Positive)]] = "Yes"), 1, 0)</f>
        <v>1</v>
      </c>
      <c r="G6" s="6">
        <v>520</v>
      </c>
      <c r="H6" s="6">
        <v>140</v>
      </c>
      <c r="I6" s="6">
        <v>88</v>
      </c>
      <c r="J6" s="8" t="s">
        <v>11</v>
      </c>
      <c r="K6" s="8" t="s">
        <v>10</v>
      </c>
    </row>
    <row r="7" spans="1:11" ht="15.75" x14ac:dyDescent="0.25">
      <c r="A7" s="7">
        <v>45632</v>
      </c>
      <c r="B7" s="6">
        <v>-0.5</v>
      </c>
      <c r="C7" s="6">
        <v>-1.1000000000000001</v>
      </c>
      <c r="D7" s="8" t="s">
        <v>12</v>
      </c>
      <c r="E7" s="8" t="s">
        <v>12</v>
      </c>
      <c r="F7" s="5">
        <f>IF(AND(MarketAnalysis[[#This Row],[Event_B
 (Market Positive)]] = "Yes", MarketAnalysis[[#This Row],[Event_A
 (Tech Positive)]] = "Yes"), 1, 0)</f>
        <v>0</v>
      </c>
      <c r="G7" s="6">
        <v>450</v>
      </c>
      <c r="H7" s="6">
        <v>100</v>
      </c>
      <c r="I7" s="6">
        <v>74</v>
      </c>
      <c r="J7" s="8" t="s">
        <v>13</v>
      </c>
      <c r="K7" s="8" t="s">
        <v>12</v>
      </c>
    </row>
    <row r="8" spans="1:11" ht="15.75" x14ac:dyDescent="0.25">
      <c r="A8" s="7">
        <v>45633</v>
      </c>
      <c r="B8" s="6">
        <v>0.3</v>
      </c>
      <c r="C8" s="6">
        <v>0.5</v>
      </c>
      <c r="D8" s="8" t="s">
        <v>10</v>
      </c>
      <c r="E8" s="8" t="s">
        <v>10</v>
      </c>
      <c r="F8" s="5">
        <f>IF(AND(MarketAnalysis[[#This Row],[Event_B
 (Market Positive)]] = "Yes", MarketAnalysis[[#This Row],[Event_A
 (Tech Positive)]] = "Yes"), 1, 0)</f>
        <v>1</v>
      </c>
      <c r="G8" s="6">
        <v>460</v>
      </c>
      <c r="H8" s="6">
        <v>115</v>
      </c>
      <c r="I8" s="6">
        <v>80</v>
      </c>
      <c r="J8" s="8" t="s">
        <v>14</v>
      </c>
      <c r="K8" s="8" t="s">
        <v>12</v>
      </c>
    </row>
    <row r="9" spans="1:11" ht="15.75" x14ac:dyDescent="0.25">
      <c r="A9" s="7">
        <v>45634</v>
      </c>
      <c r="B9" s="6">
        <v>-0.9</v>
      </c>
      <c r="C9" s="6">
        <v>-1.2</v>
      </c>
      <c r="D9" s="8" t="s">
        <v>12</v>
      </c>
      <c r="E9" s="8" t="s">
        <v>12</v>
      </c>
      <c r="F9" s="5">
        <f>IF(AND(MarketAnalysis[[#This Row],[Event_B
 (Market Positive)]] = "Yes", MarketAnalysis[[#This Row],[Event_A
 (Tech Positive)]] = "Yes"), 1, 0)</f>
        <v>0</v>
      </c>
      <c r="G9" s="6">
        <v>410</v>
      </c>
      <c r="H9" s="6">
        <v>90</v>
      </c>
      <c r="I9" s="6">
        <v>70</v>
      </c>
      <c r="J9" s="8" t="s">
        <v>13</v>
      </c>
      <c r="K9" s="8" t="s">
        <v>12</v>
      </c>
    </row>
    <row r="10" spans="1:11" ht="15.75" x14ac:dyDescent="0.25">
      <c r="A10" s="7">
        <v>45635</v>
      </c>
      <c r="B10" s="6">
        <v>1.1000000000000001</v>
      </c>
      <c r="C10" s="6">
        <v>1.5</v>
      </c>
      <c r="D10" s="8" t="s">
        <v>10</v>
      </c>
      <c r="E10" s="8" t="s">
        <v>10</v>
      </c>
      <c r="F10" s="5">
        <f>IF(AND(MarketAnalysis[[#This Row],[Event_B
 (Market Positive)]] = "Yes", MarketAnalysis[[#This Row],[Event_A
 (Tech Positive)]] = "Yes"), 1, 0)</f>
        <v>1</v>
      </c>
      <c r="G10" s="6">
        <v>490</v>
      </c>
      <c r="H10" s="6">
        <v>130</v>
      </c>
      <c r="I10" s="6">
        <v>84</v>
      </c>
      <c r="J10" s="8" t="s">
        <v>11</v>
      </c>
      <c r="K10" s="8" t="s">
        <v>10</v>
      </c>
    </row>
    <row r="11" spans="1:11" ht="15.75" x14ac:dyDescent="0.25">
      <c r="A11" s="7">
        <v>45636</v>
      </c>
      <c r="B11" s="6">
        <v>-0.6</v>
      </c>
      <c r="C11" s="6">
        <v>0.2</v>
      </c>
      <c r="D11" s="8" t="s">
        <v>12</v>
      </c>
      <c r="E11" s="8" t="s">
        <v>10</v>
      </c>
      <c r="F11" s="5">
        <f>IF(AND(MarketAnalysis[[#This Row],[Event_B
 (Market Positive)]] = "Yes", MarketAnalysis[[#This Row],[Event_A
 (Tech Positive)]] = "Yes"), 1, 0)</f>
        <v>0</v>
      </c>
      <c r="G11" s="6">
        <v>435</v>
      </c>
      <c r="H11" s="6">
        <v>105</v>
      </c>
      <c r="I11" s="6">
        <v>75</v>
      </c>
      <c r="J11" s="8" t="s">
        <v>13</v>
      </c>
      <c r="K11" s="8" t="s">
        <v>12</v>
      </c>
    </row>
    <row r="12" spans="1:11" ht="15.75" x14ac:dyDescent="0.25">
      <c r="A12" s="7">
        <v>45637</v>
      </c>
      <c r="B12" s="6">
        <v>0.9</v>
      </c>
      <c r="C12" s="6">
        <v>1.3</v>
      </c>
      <c r="D12" s="8" t="s">
        <v>10</v>
      </c>
      <c r="E12" s="8" t="s">
        <v>10</v>
      </c>
      <c r="F12" s="5">
        <f>IF(AND(MarketAnalysis[[#This Row],[Event_B
 (Market Positive)]] = "Yes", MarketAnalysis[[#This Row],[Event_A
 (Tech Positive)]] = "Yes"), 1, 0)</f>
        <v>1</v>
      </c>
      <c r="G12" s="6">
        <v>470</v>
      </c>
      <c r="H12" s="6">
        <v>120</v>
      </c>
      <c r="I12" s="6">
        <v>83</v>
      </c>
      <c r="J12" s="8" t="s">
        <v>14</v>
      </c>
      <c r="K12" s="8" t="s">
        <v>12</v>
      </c>
    </row>
    <row r="13" spans="1:11" ht="15.75" x14ac:dyDescent="0.25">
      <c r="A13" s="7">
        <v>45638</v>
      </c>
      <c r="B13" s="6">
        <v>-1.4</v>
      </c>
      <c r="C13" s="6">
        <v>-0.8</v>
      </c>
      <c r="D13" s="8" t="s">
        <v>12</v>
      </c>
      <c r="E13" s="8" t="s">
        <v>12</v>
      </c>
      <c r="F13" s="5">
        <f>IF(AND(MarketAnalysis[[#This Row],[Event_B
 (Market Positive)]] = "Yes", MarketAnalysis[[#This Row],[Event_A
 (Tech Positive)]] = "Yes"), 1, 0)</f>
        <v>0</v>
      </c>
      <c r="G13" s="6">
        <v>390</v>
      </c>
      <c r="H13" s="6">
        <v>85</v>
      </c>
      <c r="I13" s="6">
        <v>65</v>
      </c>
      <c r="J13" s="8" t="s">
        <v>13</v>
      </c>
      <c r="K13" s="8" t="s">
        <v>12</v>
      </c>
    </row>
    <row r="14" spans="1:11" ht="15.75" x14ac:dyDescent="0.25">
      <c r="A14" s="7">
        <v>45639</v>
      </c>
      <c r="B14" s="6">
        <v>0.7</v>
      </c>
      <c r="C14" s="6">
        <v>1</v>
      </c>
      <c r="D14" s="8" t="s">
        <v>10</v>
      </c>
      <c r="E14" s="8" t="s">
        <v>10</v>
      </c>
      <c r="F14" s="5">
        <f>IF(AND(MarketAnalysis[[#This Row],[Event_B
 (Market Positive)]] = "Yes", MarketAnalysis[[#This Row],[Event_A
 (Tech Positive)]] = "Yes"), 1, 0)</f>
        <v>1</v>
      </c>
      <c r="G14" s="6">
        <v>460</v>
      </c>
      <c r="H14" s="6">
        <v>125</v>
      </c>
      <c r="I14" s="6">
        <v>81</v>
      </c>
      <c r="J14" s="8" t="s">
        <v>11</v>
      </c>
      <c r="K14" s="8" t="s">
        <v>12</v>
      </c>
    </row>
    <row r="15" spans="1:11" ht="15.75" x14ac:dyDescent="0.25">
      <c r="A15" s="7">
        <v>45640</v>
      </c>
      <c r="B15" s="6">
        <v>-0.3</v>
      </c>
      <c r="C15" s="6">
        <v>0.1</v>
      </c>
      <c r="D15" s="8" t="s">
        <v>12</v>
      </c>
      <c r="E15" s="8" t="s">
        <v>10</v>
      </c>
      <c r="F15" s="5">
        <f>IF(AND(MarketAnalysis[[#This Row],[Event_B
 (Market Positive)]] = "Yes", MarketAnalysis[[#This Row],[Event_A
 (Tech Positive)]] = "Yes"), 1, 0)</f>
        <v>0</v>
      </c>
      <c r="G15" s="6">
        <v>440</v>
      </c>
      <c r="H15" s="6">
        <v>100</v>
      </c>
      <c r="I15" s="6">
        <v>76</v>
      </c>
      <c r="J15" s="8" t="s">
        <v>13</v>
      </c>
      <c r="K15" s="8" t="s">
        <v>10</v>
      </c>
    </row>
    <row r="16" spans="1:11" ht="15.75" x14ac:dyDescent="0.25">
      <c r="A16" s="7">
        <v>45641</v>
      </c>
      <c r="B16" s="6">
        <v>2.1</v>
      </c>
      <c r="C16" s="6">
        <v>2.5</v>
      </c>
      <c r="D16" s="8" t="s">
        <v>10</v>
      </c>
      <c r="E16" s="8" t="s">
        <v>10</v>
      </c>
      <c r="F16" s="5">
        <f>IF(AND(MarketAnalysis[[#This Row],[Event_B
 (Market Positive)]] = "Yes", MarketAnalysis[[#This Row],[Event_A
 (Tech Positive)]] = "Yes"), 1, 0)</f>
        <v>1</v>
      </c>
      <c r="G16" s="6">
        <v>510</v>
      </c>
      <c r="H16" s="6">
        <v>135</v>
      </c>
      <c r="I16" s="6">
        <v>87</v>
      </c>
      <c r="J16" s="8" t="s">
        <v>11</v>
      </c>
      <c r="K16" s="8" t="s">
        <v>10</v>
      </c>
    </row>
    <row r="17" spans="1:11" ht="15.75" x14ac:dyDescent="0.25">
      <c r="A17" s="7">
        <v>45642</v>
      </c>
      <c r="B17" s="6">
        <v>-0.8</v>
      </c>
      <c r="C17" s="6">
        <v>-1.5</v>
      </c>
      <c r="D17" s="8" t="s">
        <v>12</v>
      </c>
      <c r="E17" s="8" t="s">
        <v>12</v>
      </c>
      <c r="F17" s="5">
        <f>IF(AND(MarketAnalysis[[#This Row],[Event_B
 (Market Positive)]] = "Yes", MarketAnalysis[[#This Row],[Event_A
 (Tech Positive)]] = "Yes"), 1, 0)</f>
        <v>0</v>
      </c>
      <c r="G17" s="6">
        <v>420</v>
      </c>
      <c r="H17" s="6">
        <v>95</v>
      </c>
      <c r="I17" s="6">
        <v>68</v>
      </c>
      <c r="J17" s="8" t="s">
        <v>13</v>
      </c>
      <c r="K17" s="8" t="s">
        <v>12</v>
      </c>
    </row>
    <row r="18" spans="1:11" ht="15.75" x14ac:dyDescent="0.25">
      <c r="A18" s="7">
        <v>45643</v>
      </c>
      <c r="B18" s="6">
        <v>1.3</v>
      </c>
      <c r="C18" s="6">
        <v>1.7</v>
      </c>
      <c r="D18" s="8" t="s">
        <v>10</v>
      </c>
      <c r="E18" s="8" t="s">
        <v>10</v>
      </c>
      <c r="F18" s="5">
        <f>IF(AND(MarketAnalysis[[#This Row],[Event_B
 (Market Positive)]] = "Yes", MarketAnalysis[[#This Row],[Event_A
 (Tech Positive)]] = "Yes"), 1, 0)</f>
        <v>1</v>
      </c>
      <c r="G18" s="6">
        <v>500</v>
      </c>
      <c r="H18" s="6">
        <v>140</v>
      </c>
      <c r="I18" s="6">
        <v>86</v>
      </c>
      <c r="J18" s="8" t="s">
        <v>14</v>
      </c>
      <c r="K18" s="8" t="s">
        <v>10</v>
      </c>
    </row>
    <row r="19" spans="1:11" ht="15.75" x14ac:dyDescent="0.25">
      <c r="A19" s="7">
        <v>45644</v>
      </c>
      <c r="B19" s="6">
        <v>0.5</v>
      </c>
      <c r="C19" s="6">
        <v>0.8</v>
      </c>
      <c r="D19" s="8" t="s">
        <v>10</v>
      </c>
      <c r="E19" s="8" t="s">
        <v>10</v>
      </c>
      <c r="F19" s="5">
        <f>IF(AND(MarketAnalysis[[#This Row],[Event_B
 (Market Positive)]] = "Yes", MarketAnalysis[[#This Row],[Event_A
 (Tech Positive)]] = "Yes"), 1, 0)</f>
        <v>1</v>
      </c>
      <c r="G19" s="6">
        <v>475</v>
      </c>
      <c r="H19" s="6">
        <v>120</v>
      </c>
      <c r="I19" s="6">
        <v>82</v>
      </c>
      <c r="J19" s="8" t="s">
        <v>13</v>
      </c>
      <c r="K19" s="8" t="s">
        <v>12</v>
      </c>
    </row>
    <row r="20" spans="1:11" ht="15.75" x14ac:dyDescent="0.25">
      <c r="A20" s="7">
        <v>45645</v>
      </c>
      <c r="B20" s="6">
        <v>-0.2</v>
      </c>
      <c r="C20" s="6">
        <v>-0.1</v>
      </c>
      <c r="D20" s="8" t="s">
        <v>12</v>
      </c>
      <c r="E20" s="8" t="s">
        <v>12</v>
      </c>
      <c r="F20" s="5">
        <f>IF(AND(MarketAnalysis[[#This Row],[Event_B
 (Market Positive)]] = "Yes", MarketAnalysis[[#This Row],[Event_A
 (Tech Positive)]] = "Yes"), 1, 0)</f>
        <v>0</v>
      </c>
      <c r="G20" s="6">
        <v>405</v>
      </c>
      <c r="H20" s="6">
        <v>90</v>
      </c>
      <c r="I20" s="6">
        <v>72</v>
      </c>
      <c r="J20" s="8" t="s">
        <v>14</v>
      </c>
      <c r="K20" s="8" t="s">
        <v>12</v>
      </c>
    </row>
    <row r="21" spans="1:11" ht="15.75" x14ac:dyDescent="0.25">
      <c r="A21" s="7">
        <v>45646</v>
      </c>
      <c r="B21" s="6">
        <v>1.7</v>
      </c>
      <c r="C21" s="6">
        <v>2</v>
      </c>
      <c r="D21" s="8" t="s">
        <v>10</v>
      </c>
      <c r="E21" s="8" t="s">
        <v>10</v>
      </c>
      <c r="F21" s="5">
        <f>IF(AND(MarketAnalysis[[#This Row],[Event_B
 (Market Positive)]] = "Yes", MarketAnalysis[[#This Row],[Event_A
 (Tech Positive)]] = "Yes"), 1, 0)</f>
        <v>1</v>
      </c>
      <c r="G21" s="6">
        <v>515</v>
      </c>
      <c r="H21" s="6">
        <v>150</v>
      </c>
      <c r="I21" s="6">
        <v>89</v>
      </c>
      <c r="J21" s="8" t="s">
        <v>11</v>
      </c>
      <c r="K21" s="8" t="s">
        <v>10</v>
      </c>
    </row>
    <row r="23" spans="1:11" ht="18.75" x14ac:dyDescent="0.3">
      <c r="A23" s="1" t="s">
        <v>15</v>
      </c>
      <c r="B23" s="1"/>
      <c r="C23" s="1"/>
      <c r="D23" s="1"/>
      <c r="E23" s="2" t="s">
        <v>16</v>
      </c>
      <c r="F23" s="2"/>
    </row>
    <row r="24" spans="1:11" ht="18.75" x14ac:dyDescent="0.3">
      <c r="A24" s="1" t="s">
        <v>17</v>
      </c>
      <c r="B24" s="1"/>
      <c r="C24" s="1"/>
      <c r="D24" s="1"/>
      <c r="E24" s="2" t="s">
        <v>18</v>
      </c>
      <c r="F24" s="2"/>
    </row>
    <row r="25" spans="1:11" ht="18.75" x14ac:dyDescent="0.3">
      <c r="A25" s="4"/>
      <c r="B25" s="4"/>
      <c r="C25" s="4"/>
      <c r="D25" s="4"/>
      <c r="E25" s="2"/>
      <c r="F25" s="2"/>
    </row>
    <row r="26" spans="1:11" ht="18.75" x14ac:dyDescent="0.3">
      <c r="A26" s="1" t="s">
        <v>21</v>
      </c>
      <c r="B26" s="1"/>
      <c r="C26" s="1"/>
      <c r="D26" s="1"/>
      <c r="E26" s="3">
        <f>COUNTA(MarketAnalysis[Date])</f>
        <v>20</v>
      </c>
      <c r="F26" s="3"/>
    </row>
    <row r="28" spans="1:11" ht="18.75" x14ac:dyDescent="0.3">
      <c r="A28" s="1" t="s">
        <v>19</v>
      </c>
      <c r="B28" s="1"/>
      <c r="C28" s="1"/>
      <c r="D28" s="1"/>
      <c r="E28" s="3">
        <f>COUNTIF(MarketAnalysis[Event_B
 (Market Positive)], "Yes")</f>
        <v>11</v>
      </c>
      <c r="F28" s="3"/>
    </row>
    <row r="29" spans="1:11" ht="18.75" x14ac:dyDescent="0.3">
      <c r="A29" s="1" t="s">
        <v>20</v>
      </c>
      <c r="B29" s="1"/>
      <c r="C29" s="1"/>
      <c r="D29" s="1"/>
      <c r="E29" s="3">
        <f>COUNTIF(MarketAnalysis[Event_A
 (Tech Positive)], "Yes")</f>
        <v>14</v>
      </c>
      <c r="F29" s="3"/>
    </row>
    <row r="31" spans="1:11" ht="18.75" x14ac:dyDescent="0.3">
      <c r="A31" s="1" t="s">
        <v>22</v>
      </c>
      <c r="B31" s="1"/>
      <c r="C31" s="1"/>
      <c r="D31" s="1"/>
      <c r="E31" s="3">
        <f xml:space="preserve"> E28 / E26</f>
        <v>0.55000000000000004</v>
      </c>
      <c r="F31" s="3"/>
    </row>
    <row r="32" spans="1:11" ht="18.75" x14ac:dyDescent="0.3">
      <c r="A32" s="1" t="s">
        <v>23</v>
      </c>
      <c r="B32" s="1"/>
      <c r="C32" s="1"/>
      <c r="D32" s="1"/>
      <c r="E32" s="3">
        <f>E29 / E26</f>
        <v>0.7</v>
      </c>
      <c r="F32" s="3"/>
    </row>
    <row r="34" spans="1:5" ht="18.75" x14ac:dyDescent="0.3">
      <c r="A34" s="1" t="s">
        <v>25</v>
      </c>
      <c r="B34" s="1"/>
      <c r="C34" s="1"/>
      <c r="D34" s="1"/>
      <c r="E34" s="3">
        <f>SUM(MarketAnalysis[Joint Count of A And B With Yes])</f>
        <v>11</v>
      </c>
    </row>
    <row r="36" spans="1:5" ht="18.75" x14ac:dyDescent="0.3">
      <c r="A36" s="1" t="s">
        <v>26</v>
      </c>
      <c r="B36" s="1"/>
      <c r="C36" s="1"/>
      <c r="D36" s="1"/>
      <c r="E36" s="3">
        <f>E34 / E26</f>
        <v>0.55000000000000004</v>
      </c>
    </row>
  </sheetData>
  <mergeCells count="9">
    <mergeCell ref="A31:D31"/>
    <mergeCell ref="A32:D32"/>
    <mergeCell ref="A34:D34"/>
    <mergeCell ref="A36:D36"/>
    <mergeCell ref="A23:D23"/>
    <mergeCell ref="A24:D24"/>
    <mergeCell ref="A28:D28"/>
    <mergeCell ref="A29:D29"/>
    <mergeCell ref="A26:D2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B I y U W U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A S M l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J R Z m G W V U b A B A A B Z A w A A E w A c A E Z v c m 1 1 b G F z L 1 N l Y 3 R p b 2 4 x L m 0 g o h g A K K A U A A A A A A A A A A A A A A A A A A A A A A A A A A A A f Z L d S / M w F M b v B / s f Q k R o o Y w p 4 o W y i z n n + w 4 / E D v 0 Y h 0 h b Y 8 u L E 0 k O d W N s f / d p I s f k 2 J v U k 5 + f c 7 z n B 4 L B Q q t S L o 7 j 8 6 7 n W 7 H L r i B k t x y s w Q c K i 7 X V l g y I B K w 2 y H u S X V t C n C V 8 a o A 2 X v S Z p l r v Y y u h I T e S C s E h T a i 4 7 N s O L m 9 O e 4 f n 2 S T 6 l V C 5 e r c 9 7 F Z v 3 / E 7 o 3 O e S 6 k w H V 2 y Z G n g D a b Q r H Y d W b j N 6 / D P h 3 0 V t K u a J w Q V U u Z E D Q 1 x M n O 0 L 5 V l i 4 A 0 N n b + d z M J g j V g O 5 D N L k W q h z Q h q X z 7 c w 7 m A e 9 A + q 8 V R r d F P 4 D L 8 F Y 6 u S m P H f 5 w k 2 o R 2 2 t E z I L 1 F D K t O C S G z v w f u f x V 4 P R g q s X p z 9 d v 8 K 3 + N R w Z Z + 1 q U Z a 1 p X y l z Z q c Z N s N t Q Z B u r m 4 B h S u v d t Q j Y h J H s A r I 0 i 0 W H 8 S a i 6 y s E 0 j B / x 3 0 Q z e X Z x E M n n m I S I 5 F 5 b g e I N v j 5 A W O E P f B h w L / 8 H / O i T A X N J S x c o i H t s o v D 0 p O c j t 3 F e t Y X y i 6 s N G 2 l j Q D a 7 F S L 9 4 v 5 J t 2 u S 3 c G 7 Z W 4 X e Y G k s f u j / 6 9 M 3 C i h X v z 6 K V 2 r o l l e u 4 d t 4 2 5 H q N Y f e v 4 B U E s B A i 0 A F A A C A A g A B I y U W U x 1 k J K l A A A A 9 g A A A B I A A A A A A A A A A A A A A A A A A A A A A E N v b m Z p Z y 9 Q Y W N r Y W d l L n h t b F B L A Q I t A B Q A A g A I A A S M l F k P y u m r p A A A A O k A A A A T A A A A A A A A A A A A A A A A A P E A A A B b Q 2 9 u d G V u d F 9 U e X B l c 1 0 u e G 1 s U E s B A i 0 A F A A C A A g A B I y U W Z h l l V G w A Q A A W Q M A A B M A A A A A A A A A A A A A A A A A 4 g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y a 2 V 0 Q W 5 h b H l z a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D M w Y 2 V h Y i 0 5 O G U w L T Q 1 M D A t Y j E 3 Z C 0 w O D J m Y m Q 0 N z E x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c m t l d E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w V D E y O j A y O j A 4 L j k y N D U 3 M j R a I i A v P j x F b n R y e S B U e X B l P S J G a W x s Q 2 9 s d W 1 u V H l w Z X M i I F Z h b H V l P S J z Q 1 F V R k J n W U R B d 0 1 H Q m c 9 P S I g L z 4 8 R W 5 0 c n k g V H l w Z T 0 i R m l s b E N v b H V t b k 5 h b W V z I i B W Y W x 1 Z T 0 i c 1 s m c X V v d D t E Y X R l J n F 1 b 3 Q 7 L C Z x d W 9 0 O 0 1 h c m t l d F 9 S Z X R 1 c m 4 g K C U p J n F 1 b 3 Q 7 L C Z x d W 9 0 O 1 R l Y 2 h f U m V 0 d X J u I C g l K S Z x d W 9 0 O y w m c X V v d D t F d m V u d F 9 C X G 4 g K E 1 h c m t l d C B Q b 3 N p d G l 2 Z S k m c X V v d D s s J n F 1 b 3 Q 7 R X Z l b n R f Q V x u I C h U Z W N o I F B v c 2 l 0 a X Z l K S Z x d W 9 0 O y w m c X V v d D t W b 2 x 1 b W V f V H J h Z G V k I C h N Y X J r Z X Q p J n F 1 b 3 Q 7 L C Z x d W 9 0 O 1 Z v b H V t Z V 9 U c m F k Z W Q g K F R l Y 2 g p J n F 1 b 3 Q 7 L C Z x d W 9 0 O 1 N l Y 3 R v c l 9 D b 3 J y Z W x h d G l v b i A o J S k m c X V v d D s s J n F 1 b 3 Q 7 R 2 x v Y m F s X 0 5 l d 3 N f S W 1 w Y W N 0 I F x u K E 1 h c m t l d C k m c X V v d D s s J n F 1 b 3 Q 7 R W F y b m l u Z 3 N f Q W 5 u b 3 V u Y 2 V t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r Z X R B b m F s e X N p c y 9 B d X R v U m V t b 3 Z l Z E N v b H V t b n M x L n t E Y X R l L D B 9 J n F 1 b 3 Q 7 L C Z x d W 9 0 O 1 N l Y 3 R p b 2 4 x L 0 1 h c m t l d E F u Y W x 5 c 2 l z L 0 F 1 d G 9 S Z W 1 v d m V k Q 2 9 s d W 1 u c z E u e 0 1 h c m t l d F 9 S Z X R 1 c m 4 g K C U p L D F 9 J n F 1 b 3 Q 7 L C Z x d W 9 0 O 1 N l Y 3 R p b 2 4 x L 0 1 h c m t l d E F u Y W x 5 c 2 l z L 0 F 1 d G 9 S Z W 1 v d m V k Q 2 9 s d W 1 u c z E u e 1 R l Y 2 h f U m V 0 d X J u I C g l K S w y f S Z x d W 9 0 O y w m c X V v d D t T Z W N 0 a W 9 u M S 9 N Y X J r Z X R B b m F s e X N p c y 9 B d X R v U m V t b 3 Z l Z E N v b H V t b n M x L n t F d m V u d F 9 C X G 4 g K E 1 h c m t l d C B Q b 3 N p d G l 2 Z S k s M 3 0 m c X V v d D s s J n F 1 b 3 Q 7 U 2 V j d G l v b j E v T W F y a 2 V 0 Q W 5 h b H l z a X M v Q X V 0 b 1 J l b W 9 2 Z W R D b 2 x 1 b W 5 z M S 5 7 R X Z l b n R f Q V x u I C h U Z W N o I F B v c 2 l 0 a X Z l K S w 0 f S Z x d W 9 0 O y w m c X V v d D t T Z W N 0 a W 9 u M S 9 N Y X J r Z X R B b m F s e X N p c y 9 B d X R v U m V t b 3 Z l Z E N v b H V t b n M x L n t W b 2 x 1 b W V f V H J h Z G V k I C h N Y X J r Z X Q p L D V 9 J n F 1 b 3 Q 7 L C Z x d W 9 0 O 1 N l Y 3 R p b 2 4 x L 0 1 h c m t l d E F u Y W x 5 c 2 l z L 0 F 1 d G 9 S Z W 1 v d m V k Q 2 9 s d W 1 u c z E u e 1 Z v b H V t Z V 9 U c m F k Z W Q g K F R l Y 2 g p L D Z 9 J n F 1 b 3 Q 7 L C Z x d W 9 0 O 1 N l Y 3 R p b 2 4 x L 0 1 h c m t l d E F u Y W x 5 c 2 l z L 0 F 1 d G 9 S Z W 1 v d m V k Q 2 9 s d W 1 u c z E u e 1 N l Y 3 R v c l 9 D b 3 J y Z W x h d G l v b i A o J S k s N 3 0 m c X V v d D s s J n F 1 b 3 Q 7 U 2 V j d G l v b j E v T W F y a 2 V 0 Q W 5 h b H l z a X M v Q X V 0 b 1 J l b W 9 2 Z W R D b 2 x 1 b W 5 z M S 5 7 R 2 x v Y m F s X 0 5 l d 3 N f S W 1 w Y W N 0 I F x u K E 1 h c m t l d C k s O H 0 m c X V v d D s s J n F 1 b 3 Q 7 U 2 V j d G l v b j E v T W F y a 2 V 0 Q W 5 h b H l z a X M v Q X V 0 b 1 J l b W 9 2 Z W R D b 2 x 1 b W 5 z M S 5 7 R W F y b m l u Z 3 N f Q W 5 u b 3 V u Y 2 V t Z W 5 0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F y a 2 V 0 Q W 5 h b H l z a X M v Q X V 0 b 1 J l b W 9 2 Z W R D b 2 x 1 b W 5 z M S 5 7 R G F 0 Z S w w f S Z x d W 9 0 O y w m c X V v d D t T Z W N 0 a W 9 u M S 9 N Y X J r Z X R B b m F s e X N p c y 9 B d X R v U m V t b 3 Z l Z E N v b H V t b n M x L n t N Y X J r Z X R f U m V 0 d X J u I C g l K S w x f S Z x d W 9 0 O y w m c X V v d D t T Z W N 0 a W 9 u M S 9 N Y X J r Z X R B b m F s e X N p c y 9 B d X R v U m V t b 3 Z l Z E N v b H V t b n M x L n t U Z W N o X 1 J l d H V y b i A o J S k s M n 0 m c X V v d D s s J n F 1 b 3 Q 7 U 2 V j d G l v b j E v T W F y a 2 V 0 Q W 5 h b H l z a X M v Q X V 0 b 1 J l b W 9 2 Z W R D b 2 x 1 b W 5 z M S 5 7 R X Z l b n R f Q l x u I C h N Y X J r Z X Q g U G 9 z a X R p d m U p L D N 9 J n F 1 b 3 Q 7 L C Z x d W 9 0 O 1 N l Y 3 R p b 2 4 x L 0 1 h c m t l d E F u Y W x 5 c 2 l z L 0 F 1 d G 9 S Z W 1 v d m V k Q 2 9 s d W 1 u c z E u e 0 V 2 Z W 5 0 X 0 F c b i A o V G V j a C B Q b 3 N p d G l 2 Z S k s N H 0 m c X V v d D s s J n F 1 b 3 Q 7 U 2 V j d G l v b j E v T W F y a 2 V 0 Q W 5 h b H l z a X M v Q X V 0 b 1 J l b W 9 2 Z W R D b 2 x 1 b W 5 z M S 5 7 V m 9 s d W 1 l X 1 R y Y W R l Z C A o T W F y a 2 V 0 K S w 1 f S Z x d W 9 0 O y w m c X V v d D t T Z W N 0 a W 9 u M S 9 N Y X J r Z X R B b m F s e X N p c y 9 B d X R v U m V t b 3 Z l Z E N v b H V t b n M x L n t W b 2 x 1 b W V f V H J h Z G V k I C h U Z W N o K S w 2 f S Z x d W 9 0 O y w m c X V v d D t T Z W N 0 a W 9 u M S 9 N Y X J r Z X R B b m F s e X N p c y 9 B d X R v U m V t b 3 Z l Z E N v b H V t b n M x L n t T Z W N 0 b 3 J f Q 2 9 y c m V s Y X R p b 2 4 g K C U p L D d 9 J n F 1 b 3 Q 7 L C Z x d W 9 0 O 1 N l Y 3 R p b 2 4 x L 0 1 h c m t l d E F u Y W x 5 c 2 l z L 0 F 1 d G 9 S Z W 1 v d m V k Q 2 9 s d W 1 u c z E u e 0 d s b 2 J h b F 9 O Z X d z X 0 l t c G F j d C B c b i h N Y X J r Z X Q p L D h 9 J n F 1 b 3 Q 7 L C Z x d W 9 0 O 1 N l Y 3 R p b 2 4 x L 0 1 h c m t l d E F u Y W x 5 c 2 l z L 0 F 1 d G 9 S Z W 1 v d m V k Q 2 9 s d W 1 u c z E u e 0 V h c m 5 p b m d z X 0 F u b m 9 1 b m N l b W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m t l d E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E F u Y W x 5 c 2 l z L 0 1 h c m t l d E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0 Q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0 Q W 5 h b H l z a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s E b c y z H U C J t 6 W N k b O R w w A A A A A C A A A A A A A Q Z g A A A A E A A C A A A A D H R y / G s 9 c E G f w p W k m P 0 r f I y z 8 V 9 e 9 S T j V p w X c T w C I 3 c w A A A A A O g A A A A A I A A C A A A A A c E x k 2 y 6 o 5 c k m O V n K S B y d B F 6 y G O Q r F s n l G 1 b v D U l Z s i l A A A A D q S c N P Q H K c 3 t p L j r G x L T j 1 w J 3 G l 1 B u g R b v u a r 8 F x a u h A 1 x L C k A H / 6 r k c a Z k d j R v I d 6 M h F 7 O V 9 6 C S O w f x 1 c C c W M t 7 l t y n t L s b j p 8 a C 4 g H U p H E A A A A D j T Z o x h 5 s K w S 5 6 T I x y d H 2 X 7 y Y R M W w k A I v z t R B A 6 q 0 1 L w f M 1 1 1 u Y 1 V 3 z e x F U 9 q o s y b t / B r w e a s m z s e Z H q A c p 7 9 p < / D a t a M a s h u p > 
</file>

<file path=customXml/itemProps1.xml><?xml version="1.0" encoding="utf-8"?>
<ds:datastoreItem xmlns:ds="http://schemas.openxmlformats.org/officeDocument/2006/customXml" ds:itemID="{335069BE-1709-4D29-B540-5F1D23259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2024-12-20T12:01:21Z</dcterms:created>
  <dcterms:modified xsi:type="dcterms:W3CDTF">2024-12-20T12:24:54Z</dcterms:modified>
</cp:coreProperties>
</file>