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4_TrialInProbability\001_ExcelImplementations\"/>
    </mc:Choice>
  </mc:AlternateContent>
  <xr:revisionPtr revIDLastSave="0" documentId="13_ncr:1_{69D09378-514B-4794-9950-04AA5C074B94}" xr6:coauthVersionLast="47" xr6:coauthVersionMax="47" xr10:uidLastSave="{00000000-0000-0000-0000-000000000000}"/>
  <bookViews>
    <workbookView xWindow="28680" yWindow="1365" windowWidth="29040" windowHeight="15840" xr2:uid="{C41A7ED2-9493-4372-8F9D-46913966B931}"/>
  </bookViews>
  <sheets>
    <sheet name="ComplaintsInfo" sheetId="2" r:id="rId1"/>
  </sheets>
  <definedNames>
    <definedName name="ExternalData_1" localSheetId="0" hidden="1">'ComplaintsInfo'!$A$1:$H$21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28" i="2"/>
  <c r="D27" i="2"/>
  <c r="A27" i="2"/>
  <c r="A29" i="2"/>
  <c r="A28" i="2"/>
  <c r="D25" i="2"/>
  <c r="A25" i="2"/>
  <c r="D24" i="2"/>
  <c r="A24" i="2"/>
  <c r="D2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A2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19641-0F66-46F1-B25B-36C68BF4512E}" keepAlive="1" name="Query - ComplaintsInfo" description="Connection to the 'ComplaintsInfo' query in the workbook." type="5" refreshedVersion="8" background="1" saveData="1">
    <dbPr connection="Provider=Microsoft.Mashup.OleDb.1;Data Source=$Workbook$;Location=ComplaintsInfo;Extended Properties=&quot;&quot;" command="SELECT * FROM [ComplaintsInfo]"/>
  </connection>
</connections>
</file>

<file path=xl/sharedStrings.xml><?xml version="1.0" encoding="utf-8"?>
<sst xmlns="http://schemas.openxmlformats.org/spreadsheetml/2006/main" count="110" uniqueCount="63">
  <si>
    <t>Complaint ID</t>
  </si>
  <si>
    <t>Customer ID</t>
  </si>
  <si>
    <t>Response Time (seconds)</t>
  </si>
  <si>
    <t>Complaint Type</t>
  </si>
  <si>
    <t>Resolution Time (Minutes)</t>
  </si>
  <si>
    <t>Agent ID</t>
  </si>
  <si>
    <t>Customer Satisfaction Rating</t>
  </si>
  <si>
    <t>Priority</t>
  </si>
  <si>
    <t>C001</t>
  </si>
  <si>
    <t>Cust001</t>
  </si>
  <si>
    <t>Billing</t>
  </si>
  <si>
    <t>A001</t>
  </si>
  <si>
    <t>Medium</t>
  </si>
  <si>
    <t>C002</t>
  </si>
  <si>
    <t>Cust002</t>
  </si>
  <si>
    <t>Technical Issue</t>
  </si>
  <si>
    <t>A002</t>
  </si>
  <si>
    <t>High</t>
  </si>
  <si>
    <t>C003</t>
  </si>
  <si>
    <t>Cust003</t>
  </si>
  <si>
    <t>General Query</t>
  </si>
  <si>
    <t>A003</t>
  </si>
  <si>
    <t>C004</t>
  </si>
  <si>
    <t>Cust004</t>
  </si>
  <si>
    <t>C005</t>
  </si>
  <si>
    <t>Cust005</t>
  </si>
  <si>
    <t>A004</t>
  </si>
  <si>
    <t>C006</t>
  </si>
  <si>
    <t>Cust006</t>
  </si>
  <si>
    <t>A005</t>
  </si>
  <si>
    <t>Low</t>
  </si>
  <si>
    <t>C007</t>
  </si>
  <si>
    <t>Cust007</t>
  </si>
  <si>
    <t>A006</t>
  </si>
  <si>
    <t>C008</t>
  </si>
  <si>
    <t>Cust008</t>
  </si>
  <si>
    <t>A007</t>
  </si>
  <si>
    <t>C009</t>
  </si>
  <si>
    <t>Cust009</t>
  </si>
  <si>
    <t>C010</t>
  </si>
  <si>
    <t>Cust010</t>
  </si>
  <si>
    <t>C011</t>
  </si>
  <si>
    <t>Cust011</t>
  </si>
  <si>
    <t>C012</t>
  </si>
  <si>
    <t>Cust012</t>
  </si>
  <si>
    <t>C013</t>
  </si>
  <si>
    <t>Cust013</t>
  </si>
  <si>
    <t>C014</t>
  </si>
  <si>
    <t>Cust014</t>
  </si>
  <si>
    <t>C015</t>
  </si>
  <si>
    <t>Cust015</t>
  </si>
  <si>
    <t>C016</t>
  </si>
  <si>
    <t>Cust016</t>
  </si>
  <si>
    <t>C017</t>
  </si>
  <si>
    <t>Cust017</t>
  </si>
  <si>
    <t>C018</t>
  </si>
  <si>
    <t>Cust018</t>
  </si>
  <si>
    <t>C019</t>
  </si>
  <si>
    <t>Cust019</t>
  </si>
  <si>
    <t>C020</t>
  </si>
  <si>
    <t>Cust020</t>
  </si>
  <si>
    <t>Category</t>
  </si>
  <si>
    <t>Category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</si>
</sst>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2" fontId="2" fillId="0" borderId="0" xfId="0" applyNumberFormat="1" applyFont="1"/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</font>
      <numFmt numFmtId="2" formatCode="0.00"/>
    </dxf>
    <dxf>
      <numFmt numFmtId="0" formatCode="General"/>
    </dxf>
    <dxf>
      <numFmt numFmtId="0" formatCode="General"/>
    </dxf>
    <dxf>
      <font>
        <b/>
      </font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5DEECA-30C6-4AFE-B962-93A0B030FAA4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mplaint ID" tableColumnId="1"/>
      <queryTableField id="2" name="Customer ID" tableColumnId="2"/>
      <queryTableField id="3" name="Response Time (seconds)" tableColumnId="3"/>
      <queryTableField id="4" name="Complaint Type" tableColumnId="4"/>
      <queryTableField id="5" name="Resolution Time (Minutes)" tableColumnId="5"/>
      <queryTableField id="6" name="Agent ID" tableColumnId="6"/>
      <queryTableField id="7" name="Customer Satisfaction Rating" tableColumnId="7"/>
      <queryTableField id="8" name="Priority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6AF57-520A-41C1-9A37-0C3CF20A2A6D}" name="ComplaintsInfo" displayName="ComplaintsInfo" ref="A1:J21" tableType="queryTable" totalsRowShown="0" headerRowDxfId="2">
  <autoFilter ref="A1:J21" xr:uid="{0B66AF57-520A-41C1-9A37-0C3CF20A2A6D}"/>
  <tableColumns count="10">
    <tableColumn id="1" xr3:uid="{98341B49-E28F-425C-AB29-3441A0B24300}" uniqueName="1" name="Complaint ID" queryTableFieldId="1" dataDxfId="9"/>
    <tableColumn id="2" xr3:uid="{B18FAB63-801D-454A-BF3B-379501C4AA98}" uniqueName="2" name="Customer ID" queryTableFieldId="2" dataDxfId="7"/>
    <tableColumn id="3" xr3:uid="{6D56E01A-3773-47C4-AB59-15A6BA64A921}" uniqueName="3" name="Response Time (seconds)" queryTableFieldId="3" dataDxfId="6"/>
    <tableColumn id="4" xr3:uid="{FA25DA34-68D0-4A91-B3B8-B25A3F2CCCE9}" uniqueName="4" name="Complaint Type" queryTableFieldId="4" dataDxfId="5"/>
    <tableColumn id="5" xr3:uid="{4D3C0F34-DE67-4AD0-9960-5DBD66BA3513}" uniqueName="5" name="Resolution Time (Minutes)" queryTableFieldId="5" dataDxfId="3"/>
    <tableColumn id="6" xr3:uid="{18FCAB13-A2B4-4A87-A125-CC4A9AD3A3F8}" uniqueName="6" name="Agent ID" queryTableFieldId="6" dataDxfId="4"/>
    <tableColumn id="7" xr3:uid="{81411AC9-3102-45D8-B2BF-1ECA52528347}" uniqueName="7" name="Customer Satisfaction Rating" queryTableFieldId="7"/>
    <tableColumn id="8" xr3:uid="{4C18ADAE-C1B2-4AF9-8018-73E43C41ACA1}" uniqueName="8" name="Priority" queryTableFieldId="8" dataDxfId="8"/>
    <tableColumn id="9" xr3:uid="{F3677670-7163-42C8-A8F9-7CBA927FB43C}" uniqueName="9" name="Category" queryTableFieldId="9" dataDxfId="1">
      <calculatedColumnFormula>TRIM(IF(ComplaintsInfo[[#This Row],[Response Time (seconds)]] &lt; 30, "&lt;30 Seconds", IF(ComplaintsInfo[[#This Row],[Response Time (seconds)]] &lt;= 60, "30-60 Seconds", "&gt;60 Seconds")))</calculatedColumnFormula>
    </tableColumn>
    <tableColumn id="10" xr3:uid="{CD2527EF-6093-4B67-A816-BAA5F2A8D071}" uniqueName="10" name="Category ID" queryTableFieldId="10" dataDxfId="0">
      <calculatedColumnFormula>IF(ComplaintsInfo[[#This Row],[Category]] = "&lt;30 Seconds", 1, IF(ComplaintsInfo[[#This Row],[Category]]  = "30-60 Seconds", 2, 3))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991A-B81B-4DA6-80F2-FE3B2BC45A5B}">
  <dimension ref="A1:J29"/>
  <sheetViews>
    <sheetView tabSelected="1" workbookViewId="0">
      <selection sqref="A1:J21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27" bestFit="1" customWidth="1"/>
    <col min="4" max="4" width="17.5703125" bestFit="1" customWidth="1"/>
    <col min="5" max="5" width="27.5703125" bestFit="1" customWidth="1"/>
    <col min="6" max="6" width="10.85546875" bestFit="1" customWidth="1"/>
    <col min="7" max="7" width="30.140625" bestFit="1" customWidth="1"/>
    <col min="8" max="8" width="12.7109375" customWidth="1"/>
    <col min="9" max="9" width="16.85546875" customWidth="1"/>
    <col min="10" max="10" width="17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61</v>
      </c>
      <c r="J1" s="3" t="s">
        <v>62</v>
      </c>
    </row>
    <row r="2" spans="1:10" x14ac:dyDescent="0.25">
      <c r="A2" s="1" t="s">
        <v>8</v>
      </c>
      <c r="B2" s="1" t="s">
        <v>9</v>
      </c>
      <c r="C2" s="2">
        <v>25</v>
      </c>
      <c r="D2" s="1" t="s">
        <v>10</v>
      </c>
      <c r="E2" s="2">
        <v>15</v>
      </c>
      <c r="F2" s="1" t="s">
        <v>11</v>
      </c>
      <c r="G2">
        <v>4</v>
      </c>
      <c r="H2" s="1" t="s">
        <v>12</v>
      </c>
      <c r="I2" s="1" t="str">
        <f>TRIM(IF(ComplaintsInfo[[#This Row],[Response Time (seconds)]] &lt; 30, "&lt;30 Seconds", IF(ComplaintsInfo[[#This Row],[Response Time (seconds)]] &lt;= 60, "30-60 Seconds", "&gt;60 Seconds")))</f>
        <v>&lt;30 Seconds</v>
      </c>
      <c r="J2" s="2">
        <f>IF(ComplaintsInfo[[#This Row],[Category]] = "&lt;30 Seconds", 1, IF(ComplaintsInfo[[#This Row],[Category]]  = "30-60 Seconds", 2, 3))</f>
        <v>1</v>
      </c>
    </row>
    <row r="3" spans="1:10" x14ac:dyDescent="0.25">
      <c r="A3" s="1" t="s">
        <v>13</v>
      </c>
      <c r="B3" s="1" t="s">
        <v>14</v>
      </c>
      <c r="C3" s="2">
        <v>45</v>
      </c>
      <c r="D3" s="1" t="s">
        <v>15</v>
      </c>
      <c r="E3" s="2">
        <v>30</v>
      </c>
      <c r="F3" s="1" t="s">
        <v>16</v>
      </c>
      <c r="G3">
        <v>3</v>
      </c>
      <c r="H3" s="1" t="s">
        <v>17</v>
      </c>
      <c r="I3" s="1" t="str">
        <f>TRIM(IF(ComplaintsInfo[[#This Row],[Response Time (seconds)]] &lt; 30, "&lt;30 Seconds", IF(ComplaintsInfo[[#This Row],[Response Time (seconds)]] &lt;= 60, "30-60 Seconds", "&gt;60 Seconds")))</f>
        <v>30-60 Seconds</v>
      </c>
      <c r="J3" s="2">
        <f>IF(ComplaintsInfo[[#This Row],[Category]] = "&lt;30 Seconds", 1, IF(ComplaintsInfo[[#This Row],[Category]]  = "30-60 Seconds", 2, 3))</f>
        <v>2</v>
      </c>
    </row>
    <row r="4" spans="1:10" x14ac:dyDescent="0.25">
      <c r="A4" s="1" t="s">
        <v>18</v>
      </c>
      <c r="B4" s="1" t="s">
        <v>19</v>
      </c>
      <c r="C4" s="2">
        <v>65</v>
      </c>
      <c r="D4" s="1" t="s">
        <v>20</v>
      </c>
      <c r="E4" s="2">
        <v>20</v>
      </c>
      <c r="F4" s="1" t="s">
        <v>21</v>
      </c>
      <c r="G4">
        <v>5</v>
      </c>
      <c r="H4" s="1" t="s">
        <v>12</v>
      </c>
      <c r="I4" s="1" t="str">
        <f>TRIM(IF(ComplaintsInfo[[#This Row],[Response Time (seconds)]] &lt; 30, "&lt;30 Seconds", IF(ComplaintsInfo[[#This Row],[Response Time (seconds)]] &lt;= 60, "30-60 Seconds", "&gt;60 Seconds")))</f>
        <v>&gt;60 Seconds</v>
      </c>
      <c r="J4" s="2">
        <f>IF(ComplaintsInfo[[#This Row],[Category]] = "&lt;30 Seconds", 1, IF(ComplaintsInfo[[#This Row],[Category]]  = "30-60 Seconds", 2, 3))</f>
        <v>3</v>
      </c>
    </row>
    <row r="5" spans="1:10" x14ac:dyDescent="0.25">
      <c r="A5" s="1" t="s">
        <v>22</v>
      </c>
      <c r="B5" s="1" t="s">
        <v>23</v>
      </c>
      <c r="C5" s="2">
        <v>35</v>
      </c>
      <c r="D5" s="1" t="s">
        <v>10</v>
      </c>
      <c r="E5" s="2">
        <v>25</v>
      </c>
      <c r="F5" s="1" t="s">
        <v>11</v>
      </c>
      <c r="G5">
        <v>4</v>
      </c>
      <c r="H5" s="1" t="s">
        <v>12</v>
      </c>
      <c r="I5" s="1" t="str">
        <f>TRIM(IF(ComplaintsInfo[[#This Row],[Response Time (seconds)]] &lt; 30, "&lt;30 Seconds", IF(ComplaintsInfo[[#This Row],[Response Time (seconds)]] &lt;= 60, "30-60 Seconds", "&gt;60 Seconds")))</f>
        <v>30-60 Seconds</v>
      </c>
      <c r="J5" s="2">
        <f>IF(ComplaintsInfo[[#This Row],[Category]] = "&lt;30 Seconds", 1, IF(ComplaintsInfo[[#This Row],[Category]]  = "30-60 Seconds", 2, 3))</f>
        <v>2</v>
      </c>
    </row>
    <row r="6" spans="1:10" x14ac:dyDescent="0.25">
      <c r="A6" s="1" t="s">
        <v>24</v>
      </c>
      <c r="B6" s="1" t="s">
        <v>25</v>
      </c>
      <c r="C6" s="2">
        <v>20</v>
      </c>
      <c r="D6" s="1" t="s">
        <v>15</v>
      </c>
      <c r="E6" s="2">
        <v>10</v>
      </c>
      <c r="F6" s="1" t="s">
        <v>26</v>
      </c>
      <c r="G6">
        <v>5</v>
      </c>
      <c r="H6" s="1" t="s">
        <v>17</v>
      </c>
      <c r="I6" s="1" t="str">
        <f>TRIM(IF(ComplaintsInfo[[#This Row],[Response Time (seconds)]] &lt; 30, "&lt;30 Seconds", IF(ComplaintsInfo[[#This Row],[Response Time (seconds)]] &lt;= 60, "30-60 Seconds", "&gt;60 Seconds")))</f>
        <v>&lt;30 Seconds</v>
      </c>
      <c r="J6" s="2">
        <f>IF(ComplaintsInfo[[#This Row],[Category]] = "&lt;30 Seconds", 1, IF(ComplaintsInfo[[#This Row],[Category]]  = "30-60 Seconds", 2, 3))</f>
        <v>1</v>
      </c>
    </row>
    <row r="7" spans="1:10" x14ac:dyDescent="0.25">
      <c r="A7" s="1" t="s">
        <v>27</v>
      </c>
      <c r="B7" s="1" t="s">
        <v>28</v>
      </c>
      <c r="C7" s="2">
        <v>55</v>
      </c>
      <c r="D7" s="1" t="s">
        <v>20</v>
      </c>
      <c r="E7" s="2">
        <v>35</v>
      </c>
      <c r="F7" s="1" t="s">
        <v>29</v>
      </c>
      <c r="G7">
        <v>2</v>
      </c>
      <c r="H7" s="1" t="s">
        <v>30</v>
      </c>
      <c r="I7" s="1" t="str">
        <f>TRIM(IF(ComplaintsInfo[[#This Row],[Response Time (seconds)]] &lt; 30, "&lt;30 Seconds", IF(ComplaintsInfo[[#This Row],[Response Time (seconds)]] &lt;= 60, "30-60 Seconds", "&gt;60 Seconds")))</f>
        <v>30-60 Seconds</v>
      </c>
      <c r="J7" s="2">
        <f>IF(ComplaintsInfo[[#This Row],[Category]] = "&lt;30 Seconds", 1, IF(ComplaintsInfo[[#This Row],[Category]]  = "30-60 Seconds", 2, 3))</f>
        <v>2</v>
      </c>
    </row>
    <row r="8" spans="1:10" x14ac:dyDescent="0.25">
      <c r="A8" s="1" t="s">
        <v>31</v>
      </c>
      <c r="B8" s="1" t="s">
        <v>32</v>
      </c>
      <c r="C8" s="2">
        <v>75</v>
      </c>
      <c r="D8" s="1" t="s">
        <v>10</v>
      </c>
      <c r="E8" s="2">
        <v>40</v>
      </c>
      <c r="F8" s="1" t="s">
        <v>33</v>
      </c>
      <c r="G8">
        <v>1</v>
      </c>
      <c r="H8" s="1" t="s">
        <v>17</v>
      </c>
      <c r="I8" s="1" t="str">
        <f>TRIM(IF(ComplaintsInfo[[#This Row],[Response Time (seconds)]] &lt; 30, "&lt;30 Seconds", IF(ComplaintsInfo[[#This Row],[Response Time (seconds)]] &lt;= 60, "30-60 Seconds", "&gt;60 Seconds")))</f>
        <v>&gt;60 Seconds</v>
      </c>
      <c r="J8" s="2">
        <f>IF(ComplaintsInfo[[#This Row],[Category]] = "&lt;30 Seconds", 1, IF(ComplaintsInfo[[#This Row],[Category]]  = "30-60 Seconds", 2, 3))</f>
        <v>3</v>
      </c>
    </row>
    <row r="9" spans="1:10" x14ac:dyDescent="0.25">
      <c r="A9" s="1" t="s">
        <v>34</v>
      </c>
      <c r="B9" s="1" t="s">
        <v>35</v>
      </c>
      <c r="C9" s="2">
        <v>30</v>
      </c>
      <c r="D9" s="1" t="s">
        <v>15</v>
      </c>
      <c r="E9" s="2">
        <v>12</v>
      </c>
      <c r="F9" s="1" t="s">
        <v>36</v>
      </c>
      <c r="G9">
        <v>5</v>
      </c>
      <c r="H9" s="1" t="s">
        <v>12</v>
      </c>
      <c r="I9" s="1" t="str">
        <f>TRIM(IF(ComplaintsInfo[[#This Row],[Response Time (seconds)]] &lt; 30, "&lt;30 Seconds", IF(ComplaintsInfo[[#This Row],[Response Time (seconds)]] &lt;= 60, "30-60 Seconds", "&gt;60 Seconds")))</f>
        <v>30-60 Seconds</v>
      </c>
      <c r="J9" s="2">
        <f>IF(ComplaintsInfo[[#This Row],[Category]] = "&lt;30 Seconds", 1, IF(ComplaintsInfo[[#This Row],[Category]]  = "30-60 Seconds", 2, 3))</f>
        <v>2</v>
      </c>
    </row>
    <row r="10" spans="1:10" x14ac:dyDescent="0.25">
      <c r="A10" s="1" t="s">
        <v>37</v>
      </c>
      <c r="B10" s="1" t="s">
        <v>38</v>
      </c>
      <c r="C10" s="2">
        <v>50</v>
      </c>
      <c r="D10" s="1" t="s">
        <v>20</v>
      </c>
      <c r="E10" s="2">
        <v>18</v>
      </c>
      <c r="F10" s="1" t="s">
        <v>16</v>
      </c>
      <c r="G10">
        <v>4</v>
      </c>
      <c r="H10" s="1" t="s">
        <v>30</v>
      </c>
      <c r="I10" s="1" t="str">
        <f>TRIM(IF(ComplaintsInfo[[#This Row],[Response Time (seconds)]] &lt; 30, "&lt;30 Seconds", IF(ComplaintsInfo[[#This Row],[Response Time (seconds)]] &lt;= 60, "30-60 Seconds", "&gt;60 Seconds")))</f>
        <v>30-60 Seconds</v>
      </c>
      <c r="J10" s="2">
        <f>IF(ComplaintsInfo[[#This Row],[Category]] = "&lt;30 Seconds", 1, IF(ComplaintsInfo[[#This Row],[Category]]  = "30-60 Seconds", 2, 3))</f>
        <v>2</v>
      </c>
    </row>
    <row r="11" spans="1:10" x14ac:dyDescent="0.25">
      <c r="A11" s="1" t="s">
        <v>39</v>
      </c>
      <c r="B11" s="1" t="s">
        <v>40</v>
      </c>
      <c r="C11" s="2">
        <v>15</v>
      </c>
      <c r="D11" s="1" t="s">
        <v>10</v>
      </c>
      <c r="E11" s="2">
        <v>5</v>
      </c>
      <c r="F11" s="1" t="s">
        <v>21</v>
      </c>
      <c r="G11">
        <v>5</v>
      </c>
      <c r="H11" s="1" t="s">
        <v>12</v>
      </c>
      <c r="I11" s="1" t="str">
        <f>TRIM(IF(ComplaintsInfo[[#This Row],[Response Time (seconds)]] &lt; 30, "&lt;30 Seconds", IF(ComplaintsInfo[[#This Row],[Response Time (seconds)]] &lt;= 60, "30-60 Seconds", "&gt;60 Seconds")))</f>
        <v>&lt;30 Seconds</v>
      </c>
      <c r="J11" s="2">
        <f>IF(ComplaintsInfo[[#This Row],[Category]] = "&lt;30 Seconds", 1, IF(ComplaintsInfo[[#This Row],[Category]]  = "30-60 Seconds", 2, 3))</f>
        <v>1</v>
      </c>
    </row>
    <row r="12" spans="1:10" x14ac:dyDescent="0.25">
      <c r="A12" s="1" t="s">
        <v>41</v>
      </c>
      <c r="B12" s="1" t="s">
        <v>42</v>
      </c>
      <c r="C12" s="2">
        <v>40</v>
      </c>
      <c r="D12" s="1" t="s">
        <v>15</v>
      </c>
      <c r="E12" s="2">
        <v>22</v>
      </c>
      <c r="F12" s="1" t="s">
        <v>26</v>
      </c>
      <c r="G12">
        <v>3</v>
      </c>
      <c r="H12" s="1" t="s">
        <v>17</v>
      </c>
      <c r="I12" s="1" t="str">
        <f>TRIM(IF(ComplaintsInfo[[#This Row],[Response Time (seconds)]] &lt; 30, "&lt;30 Seconds", IF(ComplaintsInfo[[#This Row],[Response Time (seconds)]] &lt;= 60, "30-60 Seconds", "&gt;60 Seconds")))</f>
        <v>30-60 Seconds</v>
      </c>
      <c r="J12" s="2">
        <f>IF(ComplaintsInfo[[#This Row],[Category]] = "&lt;30 Seconds", 1, IF(ComplaintsInfo[[#This Row],[Category]]  = "30-60 Seconds", 2, 3))</f>
        <v>2</v>
      </c>
    </row>
    <row r="13" spans="1:10" x14ac:dyDescent="0.25">
      <c r="A13" s="1" t="s">
        <v>43</v>
      </c>
      <c r="B13" s="1" t="s">
        <v>44</v>
      </c>
      <c r="C13" s="2">
        <v>60</v>
      </c>
      <c r="D13" s="1" t="s">
        <v>20</v>
      </c>
      <c r="E13" s="2">
        <v>27</v>
      </c>
      <c r="F13" s="1" t="s">
        <v>29</v>
      </c>
      <c r="G13">
        <v>4</v>
      </c>
      <c r="H13" s="1" t="s">
        <v>30</v>
      </c>
      <c r="I13" s="1" t="str">
        <f>TRIM(IF(ComplaintsInfo[[#This Row],[Response Time (seconds)]] &lt; 30, "&lt;30 Seconds", IF(ComplaintsInfo[[#This Row],[Response Time (seconds)]] &lt;= 60, "30-60 Seconds", "&gt;60 Seconds")))</f>
        <v>30-60 Seconds</v>
      </c>
      <c r="J13" s="2">
        <f>IF(ComplaintsInfo[[#This Row],[Category]] = "&lt;30 Seconds", 1, IF(ComplaintsInfo[[#This Row],[Category]]  = "30-60 Seconds", 2, 3))</f>
        <v>2</v>
      </c>
    </row>
    <row r="14" spans="1:10" x14ac:dyDescent="0.25">
      <c r="A14" s="1" t="s">
        <v>45</v>
      </c>
      <c r="B14" s="1" t="s">
        <v>46</v>
      </c>
      <c r="C14" s="2">
        <v>70</v>
      </c>
      <c r="D14" s="1" t="s">
        <v>10</v>
      </c>
      <c r="E14" s="2">
        <v>50</v>
      </c>
      <c r="F14" s="1" t="s">
        <v>33</v>
      </c>
      <c r="G14">
        <v>2</v>
      </c>
      <c r="H14" s="1" t="s">
        <v>17</v>
      </c>
      <c r="I14" s="1" t="str">
        <f>TRIM(IF(ComplaintsInfo[[#This Row],[Response Time (seconds)]] &lt; 30, "&lt;30 Seconds", IF(ComplaintsInfo[[#This Row],[Response Time (seconds)]] &lt;= 60, "30-60 Seconds", "&gt;60 Seconds")))</f>
        <v>&gt;60 Seconds</v>
      </c>
      <c r="J14" s="2">
        <f>IF(ComplaintsInfo[[#This Row],[Category]] = "&lt;30 Seconds", 1, IF(ComplaintsInfo[[#This Row],[Category]]  = "30-60 Seconds", 2, 3))</f>
        <v>3</v>
      </c>
    </row>
    <row r="15" spans="1:10" x14ac:dyDescent="0.25">
      <c r="A15" s="1" t="s">
        <v>47</v>
      </c>
      <c r="B15" s="1" t="s">
        <v>48</v>
      </c>
      <c r="C15" s="2">
        <v>25</v>
      </c>
      <c r="D15" s="1" t="s">
        <v>15</v>
      </c>
      <c r="E15" s="2">
        <v>15</v>
      </c>
      <c r="F15" s="1" t="s">
        <v>36</v>
      </c>
      <c r="G15">
        <v>5</v>
      </c>
      <c r="H15" s="1" t="s">
        <v>12</v>
      </c>
      <c r="I15" s="1" t="str">
        <f>TRIM(IF(ComplaintsInfo[[#This Row],[Response Time (seconds)]] &lt; 30, "&lt;30 Seconds", IF(ComplaintsInfo[[#This Row],[Response Time (seconds)]] &lt;= 60, "30-60 Seconds", "&gt;60 Seconds")))</f>
        <v>&lt;30 Seconds</v>
      </c>
      <c r="J15" s="2">
        <f>IF(ComplaintsInfo[[#This Row],[Category]] = "&lt;30 Seconds", 1, IF(ComplaintsInfo[[#This Row],[Category]]  = "30-60 Seconds", 2, 3))</f>
        <v>1</v>
      </c>
    </row>
    <row r="16" spans="1:10" x14ac:dyDescent="0.25">
      <c r="A16" s="1" t="s">
        <v>49</v>
      </c>
      <c r="B16" s="1" t="s">
        <v>50</v>
      </c>
      <c r="C16" s="2">
        <v>35</v>
      </c>
      <c r="D16" s="1" t="s">
        <v>20</v>
      </c>
      <c r="E16" s="2">
        <v>28</v>
      </c>
      <c r="F16" s="1" t="s">
        <v>16</v>
      </c>
      <c r="G16">
        <v>3</v>
      </c>
      <c r="H16" s="1" t="s">
        <v>12</v>
      </c>
      <c r="I16" s="1" t="str">
        <f>TRIM(IF(ComplaintsInfo[[#This Row],[Response Time (seconds)]] &lt; 30, "&lt;30 Seconds", IF(ComplaintsInfo[[#This Row],[Response Time (seconds)]] &lt;= 60, "30-60 Seconds", "&gt;60 Seconds")))</f>
        <v>30-60 Seconds</v>
      </c>
      <c r="J16" s="2">
        <f>IF(ComplaintsInfo[[#This Row],[Category]] = "&lt;30 Seconds", 1, IF(ComplaintsInfo[[#This Row],[Category]]  = "30-60 Seconds", 2, 3))</f>
        <v>2</v>
      </c>
    </row>
    <row r="17" spans="1:10" x14ac:dyDescent="0.25">
      <c r="A17" s="1" t="s">
        <v>51</v>
      </c>
      <c r="B17" s="1" t="s">
        <v>52</v>
      </c>
      <c r="C17" s="2">
        <v>80</v>
      </c>
      <c r="D17" s="1" t="s">
        <v>10</v>
      </c>
      <c r="E17" s="2">
        <v>60</v>
      </c>
      <c r="F17" s="1" t="s">
        <v>11</v>
      </c>
      <c r="G17">
        <v>2</v>
      </c>
      <c r="H17" s="1" t="s">
        <v>17</v>
      </c>
      <c r="I17" s="1" t="str">
        <f>TRIM(IF(ComplaintsInfo[[#This Row],[Response Time (seconds)]] &lt; 30, "&lt;30 Seconds", IF(ComplaintsInfo[[#This Row],[Response Time (seconds)]] &lt;= 60, "30-60 Seconds", "&gt;60 Seconds")))</f>
        <v>&gt;60 Seconds</v>
      </c>
      <c r="J17" s="2">
        <f>IF(ComplaintsInfo[[#This Row],[Category]] = "&lt;30 Seconds", 1, IF(ComplaintsInfo[[#This Row],[Category]]  = "30-60 Seconds", 2, 3))</f>
        <v>3</v>
      </c>
    </row>
    <row r="18" spans="1:10" x14ac:dyDescent="0.25">
      <c r="A18" s="1" t="s">
        <v>53</v>
      </c>
      <c r="B18" s="1" t="s">
        <v>54</v>
      </c>
      <c r="C18" s="2">
        <v>90</v>
      </c>
      <c r="D18" s="1" t="s">
        <v>15</v>
      </c>
      <c r="E18" s="2">
        <v>55</v>
      </c>
      <c r="F18" s="1" t="s">
        <v>21</v>
      </c>
      <c r="G18">
        <v>1</v>
      </c>
      <c r="H18" s="1" t="s">
        <v>17</v>
      </c>
      <c r="I18" s="1" t="str">
        <f>TRIM(IF(ComplaintsInfo[[#This Row],[Response Time (seconds)]] &lt; 30, "&lt;30 Seconds", IF(ComplaintsInfo[[#This Row],[Response Time (seconds)]] &lt;= 60, "30-60 Seconds", "&gt;60 Seconds")))</f>
        <v>&gt;60 Seconds</v>
      </c>
      <c r="J18" s="2">
        <f>IF(ComplaintsInfo[[#This Row],[Category]] = "&lt;30 Seconds", 1, IF(ComplaintsInfo[[#This Row],[Category]]  = "30-60 Seconds", 2, 3))</f>
        <v>3</v>
      </c>
    </row>
    <row r="19" spans="1:10" x14ac:dyDescent="0.25">
      <c r="A19" s="1" t="s">
        <v>55</v>
      </c>
      <c r="B19" s="1" t="s">
        <v>56</v>
      </c>
      <c r="C19" s="2">
        <v>45</v>
      </c>
      <c r="D19" s="1" t="s">
        <v>20</v>
      </c>
      <c r="E19" s="2">
        <v>30</v>
      </c>
      <c r="F19" s="1" t="s">
        <v>26</v>
      </c>
      <c r="G19">
        <v>4</v>
      </c>
      <c r="H19" s="1" t="s">
        <v>30</v>
      </c>
      <c r="I19" s="1" t="str">
        <f>TRIM(IF(ComplaintsInfo[[#This Row],[Response Time (seconds)]] &lt; 30, "&lt;30 Seconds", IF(ComplaintsInfo[[#This Row],[Response Time (seconds)]] &lt;= 60, "30-60 Seconds", "&gt;60 Seconds")))</f>
        <v>30-60 Seconds</v>
      </c>
      <c r="J19" s="2">
        <f>IF(ComplaintsInfo[[#This Row],[Category]] = "&lt;30 Seconds", 1, IF(ComplaintsInfo[[#This Row],[Category]]  = "30-60 Seconds", 2, 3))</f>
        <v>2</v>
      </c>
    </row>
    <row r="20" spans="1:10" x14ac:dyDescent="0.25">
      <c r="A20" s="1" t="s">
        <v>57</v>
      </c>
      <c r="B20" s="1" t="s">
        <v>58</v>
      </c>
      <c r="C20" s="2">
        <v>55</v>
      </c>
      <c r="D20" s="1" t="s">
        <v>10</v>
      </c>
      <c r="E20" s="2">
        <v>35</v>
      </c>
      <c r="F20" s="1" t="s">
        <v>29</v>
      </c>
      <c r="G20">
        <v>3</v>
      </c>
      <c r="H20" s="1" t="s">
        <v>12</v>
      </c>
      <c r="I20" s="1" t="str">
        <f>TRIM(IF(ComplaintsInfo[[#This Row],[Response Time (seconds)]] &lt; 30, "&lt;30 Seconds", IF(ComplaintsInfo[[#This Row],[Response Time (seconds)]] &lt;= 60, "30-60 Seconds", "&gt;60 Seconds")))</f>
        <v>30-60 Seconds</v>
      </c>
      <c r="J20" s="2">
        <f>IF(ComplaintsInfo[[#This Row],[Category]] = "&lt;30 Seconds", 1, IF(ComplaintsInfo[[#This Row],[Category]]  = "30-60 Seconds", 2, 3))</f>
        <v>2</v>
      </c>
    </row>
    <row r="21" spans="1:10" x14ac:dyDescent="0.25">
      <c r="A21" s="1" t="s">
        <v>59</v>
      </c>
      <c r="B21" s="1" t="s">
        <v>60</v>
      </c>
      <c r="C21" s="2">
        <v>50</v>
      </c>
      <c r="D21" s="1" t="s">
        <v>15</v>
      </c>
      <c r="E21" s="2">
        <v>20</v>
      </c>
      <c r="F21" s="1" t="s">
        <v>33</v>
      </c>
      <c r="G21">
        <v>4</v>
      </c>
      <c r="H21" s="1" t="s">
        <v>30</v>
      </c>
      <c r="I21" s="1" t="str">
        <f>TRIM(IF(ComplaintsInfo[[#This Row],[Response Time (seconds)]] &lt; 30, "&lt;30 Seconds", IF(ComplaintsInfo[[#This Row],[Response Time (seconds)]] &lt;= 60, "30-60 Seconds", "&gt;60 Seconds")))</f>
        <v>30-60 Seconds</v>
      </c>
      <c r="J21" s="2">
        <f>IF(ComplaintsInfo[[#This Row],[Category]] = "&lt;30 Seconds", 1, IF(ComplaintsInfo[[#This Row],[Category]]  = "30-60 Seconds", 2, 3))</f>
        <v>2</v>
      </c>
    </row>
    <row r="23" spans="1:10" ht="18.75" x14ac:dyDescent="0.3">
      <c r="A23" s="4" t="str">
        <f>"Count of Trials in &lt;30 Seconds"</f>
        <v>Count of Trials in &lt;30 Seconds</v>
      </c>
      <c r="B23" s="4"/>
      <c r="C23" s="4"/>
      <c r="D23" s="5">
        <f>COUNTIF(ComplaintsInfo[Category ID], 1)</f>
        <v>4</v>
      </c>
    </row>
    <row r="24" spans="1:10" ht="18.75" x14ac:dyDescent="0.3">
      <c r="A24" s="4" t="str">
        <f>"Count of Trials in Range of 30-60 Seconds"</f>
        <v>Count of Trials in Range of 30-60 Seconds</v>
      </c>
      <c r="B24" s="4"/>
      <c r="C24" s="4"/>
      <c r="D24" s="5">
        <f>COUNTIF(ComplaintsInfo[Category ID], 2)</f>
        <v>11</v>
      </c>
    </row>
    <row r="25" spans="1:10" ht="18.75" x14ac:dyDescent="0.3">
      <c r="A25" s="4" t="str">
        <f>"Count of Trials in &gt;60 Seconds"</f>
        <v>Count of Trials in &gt;60 Seconds</v>
      </c>
      <c r="B25" s="4"/>
      <c r="C25" s="4"/>
      <c r="D25" s="5">
        <f>COUNTIF(ComplaintsInfo[Category ID], 3)</f>
        <v>5</v>
      </c>
    </row>
    <row r="27" spans="1:10" ht="18.75" x14ac:dyDescent="0.3">
      <c r="A27" s="4" t="str">
        <f>"Probability of Trials in &lt;30 Seconds"</f>
        <v>Probability of Trials in &lt;30 Seconds</v>
      </c>
      <c r="B27" s="4"/>
      <c r="C27" s="4"/>
      <c r="D27" s="5">
        <f>D23 / COUNTA(ComplaintsInfo[Complaint ID])</f>
        <v>0.2</v>
      </c>
    </row>
    <row r="28" spans="1:10" ht="18.75" x14ac:dyDescent="0.3">
      <c r="A28" s="4" t="str">
        <f>"Count of Trials in Range of 30-60 Seconds"</f>
        <v>Count of Trials in Range of 30-60 Seconds</v>
      </c>
      <c r="B28" s="4"/>
      <c r="C28" s="4"/>
      <c r="D28" s="5">
        <f>D24 / COUNTA(ComplaintsInfo[Complaint ID])</f>
        <v>0.55000000000000004</v>
      </c>
    </row>
    <row r="29" spans="1:10" ht="18.75" x14ac:dyDescent="0.3">
      <c r="A29" s="4" t="str">
        <f>"Count of Trials in &gt;60 Seconds"</f>
        <v>Count of Trials in &gt;60 Seconds</v>
      </c>
      <c r="B29" s="4"/>
      <c r="C29" s="4"/>
      <c r="D29" s="5">
        <f>D25 / COUNTA(ComplaintsInfo[Complaint ID])</f>
        <v>0.25</v>
      </c>
    </row>
  </sheetData>
  <mergeCells count="6">
    <mergeCell ref="A23:C23"/>
    <mergeCell ref="A24:C24"/>
    <mergeCell ref="A25:C25"/>
    <mergeCell ref="A27:C27"/>
    <mergeCell ref="A28:C28"/>
    <mergeCell ref="A29:C2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Q Y 6 b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G O m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p t Z R w c T C Y E B A A D v A g A A E w A c A E Z v c m 1 1 b G F z L 1 N l Y 3 R p b 2 4 x L m 0 g o h g A K K A U A A A A A A A A A A A A A A A A A A A A A A A A A A A A h Z J B a 8 J A E I X v g v 9 h 2 V 4 S C E F F e q h 4 E L U 0 t I K Y Q A 8 q s o m j L m 5 2 Z W c D i v j f O z G i l Q a a S 9 i Z l / e + n Q x C 5 q T R L K 7 e 7 V 6 z 0 W z g T l h Y s 6 H J D 0 p I 7 T D S G 8 P 6 T I F r N h g 9 s S l s B l Q Z H z N Q 4 b e x + 9 S Y v f c u F Y R D o x 3 Q R x 4 f v y 0 G 0 e S r 0 + p 0 F x F 5 Q U 5 1 U e b g o t V q r 6 b W p C K V S r o T n b u r x E q h I v 2 7 P B J O x O B w 8 Y A Z a K F O K D E 8 K j x y P 2 C 6 U C p g z h b g B x X f M / k q 3 g E 4 o q 2 w z / P I Q d 7 n z y I e f E q 9 7 v O r l i 8 v 8 z J 5 e f N 7 4 c S U G 0 d D + Q C x B o u c 7 B K R 0 n V v n V v d q 4 s O 2 P y m G i g V Z 0 I J i / 2 S d + n f A 4 Y 7 o b f k n 5 w O 8 D B P r N C 4 M T Y f G l X k u m y i V 0 M T n M + P + 7 B o x G k e p G U O j u 4 S M G o W 6 E w O t q 4 3 A z z Q L w G W y B y Y h 5 A Z v U a f d J F 2 r 9 2 w T K 1 M 7 g l X y h o f o r y u U + U 0 k b p w U O c 0 2 M I / n D H t C W 5 E t Z 0 z O u j t X 5 u p l c b S m j z Z X P x m Q + r a u f Z + A F B L A Q I t A B Q A A g A I A E G O m 1 l M d Z C S p Q A A A P Y A A A A S A A A A A A A A A A A A A A A A A A A A A A B D b 2 5 m a W c v U G F j a 2 F n Z S 5 4 b W x Q S w E C L Q A U A A I A C A B B j p t Z D 8 r p q 6 Q A A A D p A A A A E w A A A A A A A A A A A A A A A A D x A A A A W 0 N v b n R l b n R f V H l w Z X N d L n h t b F B L A Q I t A B Q A A g A I A E G O m 1 l H B x M J g Q E A A O 8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O A A A A A A A A z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s Y W l u d H N J b m Z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5 N 2 F h Y 2 U t M j F i M y 0 0 M z U 2 L T h h N j g t M j E 1 Z m I 1 Z D l m N G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1 w b G F p b n R z S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x M j o y M D o w M y 4 z N z Q x M j E z W i I g L z 4 8 R W 5 0 c n k g V H l w Z T 0 i R m l s b E N v b H V t b l R 5 c G V z I i B W Y W x 1 Z T 0 i c 0 J n W U R C Z 0 1 H Q X d Z P S I g L z 4 8 R W 5 0 c n k g V H l w Z T 0 i R m l s b E N v b H V t b k 5 h b W V z I i B W Y W x 1 Z T 0 i c 1 s m c X V v d D t D b 2 1 w b G F p b n Q g S U Q m c X V v d D s s J n F 1 b 3 Q 7 Q 3 V z d G 9 t Z X I g S U Q m c X V v d D s s J n F 1 b 3 Q 7 U m V z c G 9 u c 2 U g V G l t Z S A o c 2 V j b 2 5 k c y k m c X V v d D s s J n F 1 b 3 Q 7 Q 2 9 t c G x h a W 5 0 I F R 5 c G U m c X V v d D s s J n F 1 b 3 Q 7 U m V z b 2 x 1 d G l v b i B U a W 1 l I C h N a W 5 1 d G V z K S Z x d W 9 0 O y w m c X V v d D t B Z 2 V u d C B J R C Z x d W 9 0 O y w m c X V v d D t D d X N 0 b 2 1 l c i B T Y X R p c 2 Z h Y 3 R p b 2 4 g U m F 0 a W 5 n J n F 1 b 3 Q 7 L C Z x d W 9 0 O 1 B y a W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h a W 5 0 c 0 l u Z m 8 v Q X V 0 b 1 J l b W 9 2 Z W R D b 2 x 1 b W 5 z M S 5 7 Q 2 9 t c G x h a W 5 0 I E l E L D B 9 J n F 1 b 3 Q 7 L C Z x d W 9 0 O 1 N l Y 3 R p b 2 4 x L 0 N v b X B s Y W l u d H N J b m Z v L 0 F 1 d G 9 S Z W 1 v d m V k Q 2 9 s d W 1 u c z E u e 0 N 1 c 3 R v b W V y I E l E L D F 9 J n F 1 b 3 Q 7 L C Z x d W 9 0 O 1 N l Y 3 R p b 2 4 x L 0 N v b X B s Y W l u d H N J b m Z v L 0 F 1 d G 9 S Z W 1 v d m V k Q 2 9 s d W 1 u c z E u e 1 J l c 3 B v b n N l I F R p b W U g K H N l Y 2 9 u Z H M p L D J 9 J n F 1 b 3 Q 7 L C Z x d W 9 0 O 1 N l Y 3 R p b 2 4 x L 0 N v b X B s Y W l u d H N J b m Z v L 0 F 1 d G 9 S Z W 1 v d m V k Q 2 9 s d W 1 u c z E u e 0 N v b X B s Y W l u d C B U e X B l L D N 9 J n F 1 b 3 Q 7 L C Z x d W 9 0 O 1 N l Y 3 R p b 2 4 x L 0 N v b X B s Y W l u d H N J b m Z v L 0 F 1 d G 9 S Z W 1 v d m V k Q 2 9 s d W 1 u c z E u e 1 J l c 2 9 s d X R p b 2 4 g V G l t Z S A o T W l u d X R l c y k s N H 0 m c X V v d D s s J n F 1 b 3 Q 7 U 2 V j d G l v b j E v Q 2 9 t c G x h a W 5 0 c 0 l u Z m 8 v Q X V 0 b 1 J l b W 9 2 Z W R D b 2 x 1 b W 5 z M S 5 7 Q W d l b n Q g S U Q s N X 0 m c X V v d D s s J n F 1 b 3 Q 7 U 2 V j d G l v b j E v Q 2 9 t c G x h a W 5 0 c 0 l u Z m 8 v Q X V 0 b 1 J l b W 9 2 Z W R D b 2 x 1 b W 5 z M S 5 7 Q 3 V z d G 9 t Z X I g U 2 F 0 a X N m Y W N 0 a W 9 u I F J h d G l u Z y w 2 f S Z x d W 9 0 O y w m c X V v d D t T Z W N 0 a W 9 u M S 9 D b 2 1 w b G F p b n R z S W 5 m b y 9 B d X R v U m V t b 3 Z l Z E N v b H V t b n M x L n t Q c m l v c m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1 w b G F p b n R z S W 5 m b y 9 B d X R v U m V t b 3 Z l Z E N v b H V t b n M x L n t D b 2 1 w b G F p b n Q g S U Q s M H 0 m c X V v d D s s J n F 1 b 3 Q 7 U 2 V j d G l v b j E v Q 2 9 t c G x h a W 5 0 c 0 l u Z m 8 v Q X V 0 b 1 J l b W 9 2 Z W R D b 2 x 1 b W 5 z M S 5 7 Q 3 V z d G 9 t Z X I g S U Q s M X 0 m c X V v d D s s J n F 1 b 3 Q 7 U 2 V j d G l v b j E v Q 2 9 t c G x h a W 5 0 c 0 l u Z m 8 v Q X V 0 b 1 J l b W 9 2 Z W R D b 2 x 1 b W 5 z M S 5 7 U m V z c G 9 u c 2 U g V G l t Z S A o c 2 V j b 2 5 k c y k s M n 0 m c X V v d D s s J n F 1 b 3 Q 7 U 2 V j d G l v b j E v Q 2 9 t c G x h a W 5 0 c 0 l u Z m 8 v Q X V 0 b 1 J l b W 9 2 Z W R D b 2 x 1 b W 5 z M S 5 7 Q 2 9 t c G x h a W 5 0 I F R 5 c G U s M 3 0 m c X V v d D s s J n F 1 b 3 Q 7 U 2 V j d G l v b j E v Q 2 9 t c G x h a W 5 0 c 0 l u Z m 8 v Q X V 0 b 1 J l b W 9 2 Z W R D b 2 x 1 b W 5 z M S 5 7 U m V z b 2 x 1 d G l v b i B U a W 1 l I C h N a W 5 1 d G V z K S w 0 f S Z x d W 9 0 O y w m c X V v d D t T Z W N 0 a W 9 u M S 9 D b 2 1 w b G F p b n R z S W 5 m b y 9 B d X R v U m V t b 3 Z l Z E N v b H V t b n M x L n t B Z 2 V u d C B J R C w 1 f S Z x d W 9 0 O y w m c X V v d D t T Z W N 0 a W 9 u M S 9 D b 2 1 w b G F p b n R z S W 5 m b y 9 B d X R v U m V t b 3 Z l Z E N v b H V t b n M x L n t D d X N 0 b 2 1 l c i B T Y X R p c 2 Z h Y 3 R p b 2 4 g U m F 0 a W 5 n L D Z 9 J n F 1 b 3 Q 7 L C Z x d W 9 0 O 1 N l Y 3 R p b 2 4 x L 0 N v b X B s Y W l u d H N J b m Z v L 0 F 1 d G 9 S Z W 1 v d m V k Q 2 9 s d W 1 u c z E u e 1 B y a W 9 y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F p b n R z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F p b n R z S W 5 m b y 9 D b 2 1 w b G F p b n R z S W 5 m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Y W l u d H N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Y W l u d H N J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7 B G 3 M s x 1 A i b e l j Z G z k c M A A A A A A g A A A A A A E G Y A A A A B A A A g A A A A y 2 l b H l p z g i A A z R R 0 D P 7 K x z p I 7 x d m f i N k g u t K 0 N u h 1 m 0 A A A A A D o A A A A A C A A A g A A A A 6 2 i o V S i s d 3 s T F 3 Z U I C V r / q r q A 1 B r v r Y E Q X q g p D R / U U h Q A A A A H 2 1 i A w + N M O 7 r 4 3 S 5 U r o j f k h u C m K k v v Y G K y Y 3 / m x w 5 A K F k 3 m K E t z + + h 6 B Y M 1 m T f Y g R a h v S p + x D 6 B O F r 6 g m + y c R F U h K u z U 4 u 9 q X w 0 p 0 C 9 g y + 1 A A A A A 5 B q + R a m F r K v u 5 V / h k F H z / h t F p g e L a o s / i A K Q V 8 1 J 2 e 2 x a O V j U C / w 4 a n 2 v p 0 / 6 C D F u y I M O f v X u y I K J k j b 2 R m s a Q = = < / D a t a M a s h u p > 
</file>

<file path=customXml/itemProps1.xml><?xml version="1.0" encoding="utf-8"?>
<ds:datastoreItem xmlns:ds="http://schemas.openxmlformats.org/officeDocument/2006/customXml" ds:itemID="{E5881828-187E-40C4-9D37-EFFE64401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ComplaintsInfo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2024-12-27T12:19:13Z</dcterms:created>
  <dcterms:modified xsi:type="dcterms:W3CDTF">2024-12-27T12:44:34Z</dcterms:modified>
</cp:coreProperties>
</file>