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4_TrialInProbability\001_ExcelImplementations\"/>
    </mc:Choice>
  </mc:AlternateContent>
  <xr:revisionPtr revIDLastSave="0" documentId="13_ncr:1_{33AB7F3E-CA16-484A-9AF2-9042AC864612}" xr6:coauthVersionLast="47" xr6:coauthVersionMax="47" xr10:uidLastSave="{00000000-0000-0000-0000-000000000000}"/>
  <bookViews>
    <workbookView xWindow="28680" yWindow="1365" windowWidth="29040" windowHeight="15840" xr2:uid="{7BE2EF09-DB52-482B-AD4C-C4EF46ED4DC4}"/>
  </bookViews>
  <sheets>
    <sheet name="ComplaintsInfo" sheetId="2" r:id="rId1"/>
  </sheets>
  <definedNames>
    <definedName name="ExternalData_1" localSheetId="0" hidden="1">'ComplaintsInfo'!$A$1:$H$21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27" i="2"/>
  <c r="A25" i="2"/>
  <c r="A24" i="2"/>
  <c r="A23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D23" i="2" l="1"/>
  <c r="D27" i="2" s="1"/>
  <c r="D25" i="2"/>
  <c r="D29" i="2" s="1"/>
  <c r="D24" i="2"/>
  <c r="D2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4403FC-53A3-40F9-8F73-276FF0BC4563}" keepAlive="1" name="Query - ComplaintsInfo" description="Connection to the 'ComplaintsInfo' query in the workbook." type="5" refreshedVersion="8" background="1" saveData="1">
    <dbPr connection="Provider=Microsoft.Mashup.OleDb.1;Data Source=$Workbook$;Location=ComplaintsInfo;Extended Properties=&quot;&quot;" command="SELECT * FROM [ComplaintsInfo]"/>
  </connection>
</connections>
</file>

<file path=xl/sharedStrings.xml><?xml version="1.0" encoding="utf-8"?>
<sst xmlns="http://schemas.openxmlformats.org/spreadsheetml/2006/main" count="110" uniqueCount="63">
  <si>
    <t>Complaint ID</t>
  </si>
  <si>
    <t>Customer ID</t>
  </si>
  <si>
    <t>Response Time (seconds)</t>
  </si>
  <si>
    <t>Complaint Type</t>
  </si>
  <si>
    <t>Resolution Time (Minutes)</t>
  </si>
  <si>
    <t>Agent ID</t>
  </si>
  <si>
    <t>Customer Satisfaction Rating</t>
  </si>
  <si>
    <t>Priority</t>
  </si>
  <si>
    <t>C001</t>
  </si>
  <si>
    <t>Cust001</t>
  </si>
  <si>
    <t>Billing</t>
  </si>
  <si>
    <t>A001</t>
  </si>
  <si>
    <t>Medium</t>
  </si>
  <si>
    <t>C002</t>
  </si>
  <si>
    <t>Cust002</t>
  </si>
  <si>
    <t>Technical Issue</t>
  </si>
  <si>
    <t>A002</t>
  </si>
  <si>
    <t>High</t>
  </si>
  <si>
    <t>C003</t>
  </si>
  <si>
    <t>Cust003</t>
  </si>
  <si>
    <t>General Query</t>
  </si>
  <si>
    <t>A003</t>
  </si>
  <si>
    <t>C004</t>
  </si>
  <si>
    <t>Cust004</t>
  </si>
  <si>
    <t>C005</t>
  </si>
  <si>
    <t>Cust005</t>
  </si>
  <si>
    <t>A004</t>
  </si>
  <si>
    <t>C006</t>
  </si>
  <si>
    <t>Cust006</t>
  </si>
  <si>
    <t>A005</t>
  </si>
  <si>
    <t>Low</t>
  </si>
  <si>
    <t>C007</t>
  </si>
  <si>
    <t>Cust007</t>
  </si>
  <si>
    <t>A006</t>
  </si>
  <si>
    <t>C008</t>
  </si>
  <si>
    <t>Cust008</t>
  </si>
  <si>
    <t>A007</t>
  </si>
  <si>
    <t>C009</t>
  </si>
  <si>
    <t>Cust009</t>
  </si>
  <si>
    <t>C010</t>
  </si>
  <si>
    <t>Cust010</t>
  </si>
  <si>
    <t>C011</t>
  </si>
  <si>
    <t>Cust011</t>
  </si>
  <si>
    <t>C012</t>
  </si>
  <si>
    <t>Cust012</t>
  </si>
  <si>
    <t>C013</t>
  </si>
  <si>
    <t>Cust013</t>
  </si>
  <si>
    <t>C014</t>
  </si>
  <si>
    <t>Cust014</t>
  </si>
  <si>
    <t>C015</t>
  </si>
  <si>
    <t>Cust015</t>
  </si>
  <si>
    <t>C016</t>
  </si>
  <si>
    <t>Cust016</t>
  </si>
  <si>
    <t>C017</t>
  </si>
  <si>
    <t>Cust017</t>
  </si>
  <si>
    <t>C018</t>
  </si>
  <si>
    <t>Cust018</t>
  </si>
  <si>
    <t>C019</t>
  </si>
  <si>
    <t>Cust019</t>
  </si>
  <si>
    <t>C020</t>
  </si>
  <si>
    <t>Cust020</t>
  </si>
  <si>
    <t>Category</t>
  </si>
  <si>
    <t>Category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</si>
</sst>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left"/>
    </xf>
    <xf numFmtId="2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0">
    <dxf>
      <font>
        <b/>
      </font>
      <numFmt numFmtId="2" formatCode="0.00"/>
    </dxf>
    <dxf>
      <numFmt numFmtId="0" formatCode="General"/>
    </dxf>
    <dxf>
      <numFmt numFmtId="0" formatCode="General"/>
    </dxf>
    <dxf>
      <font>
        <b/>
      </font>
      <numFmt numFmtId="2" formatCode="0.00"/>
    </dxf>
    <dxf>
      <numFmt numFmtId="0" formatCode="General"/>
    </dxf>
    <dxf>
      <font>
        <b/>
      </font>
      <numFmt numFmtId="2" formatCode="0.00"/>
    </dxf>
    <dxf>
      <numFmt numFmtId="0" formatCode="General"/>
    </dxf>
    <dxf>
      <font>
        <b/>
      </font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1A05DC-64C3-47EC-A7DD-BC7860D9031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mplaint ID" tableColumnId="1"/>
      <queryTableField id="2" name="Customer ID" tableColumnId="2"/>
      <queryTableField id="3" name="Response Time (seconds)" tableColumnId="3"/>
      <queryTableField id="4" name="Complaint Type" tableColumnId="4"/>
      <queryTableField id="5" name="Resolution Time (Minutes)" tableColumnId="5"/>
      <queryTableField id="6" name="Agent ID" tableColumnId="6"/>
      <queryTableField id="7" name="Customer Satisfaction Rating" tableColumnId="7"/>
      <queryTableField id="8" name="Priority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02856-322B-499D-9571-E2EC7CEF71B2}" name="ComplaintsInfo" displayName="ComplaintsInfo" ref="A1:J21" tableType="queryTable" totalsRowShown="0">
  <autoFilter ref="A1:J21" xr:uid="{AC502856-322B-499D-9571-E2EC7CEF71B2}"/>
  <tableColumns count="10">
    <tableColumn id="1" xr3:uid="{6A88A457-90FC-44E8-B830-B1CB22730F8E}" uniqueName="1" name="Complaint ID" queryTableFieldId="1" dataDxfId="9"/>
    <tableColumn id="2" xr3:uid="{61018ED4-9ACB-43F1-83D2-629A3E04AC7E}" uniqueName="2" name="Customer ID" queryTableFieldId="2" dataDxfId="2"/>
    <tableColumn id="3" xr3:uid="{ABBA1891-C6E9-4901-A7F2-02F4140D5D01}" uniqueName="3" name="Response Time (seconds)" queryTableFieldId="3" dataDxfId="0"/>
    <tableColumn id="4" xr3:uid="{7C550AB6-CEB1-4C35-BB70-31214E882ED4}" uniqueName="4" name="Complaint Type" queryTableFieldId="4" dataDxfId="1"/>
    <tableColumn id="5" xr3:uid="{C53A9AE4-844B-4EA3-95DE-3338C1841D8D}" uniqueName="5" name="Resolution Time (Minutes)" queryTableFieldId="5" dataDxfId="3"/>
    <tableColumn id="6" xr3:uid="{41F81EEE-2DBF-4A0E-989F-50E549268D64}" uniqueName="6" name="Agent ID" queryTableFieldId="6" dataDxfId="4"/>
    <tableColumn id="7" xr3:uid="{2E841950-C435-4B15-9D12-2C780F7E7FD1}" uniqueName="7" name="Customer Satisfaction Rating" queryTableFieldId="7" dataDxfId="5"/>
    <tableColumn id="8" xr3:uid="{1488FE4F-CD64-4516-8A7B-FE8697CFC050}" uniqueName="8" name="Priority" queryTableFieldId="8" dataDxfId="6"/>
    <tableColumn id="9" xr3:uid="{161C3064-DD2C-4ACF-8FCA-C4A4C4C2B186}" uniqueName="9" name="Category" queryTableFieldId="9" dataDxfId="8">
      <calculatedColumnFormula>TRIM(IF(C2 &lt; 30, "&lt;30 Seconds",IF(C2 &lt;= 60, "30-60 Seconds", "&gt;60 Seconds")))</calculatedColumnFormula>
    </tableColumn>
    <tableColumn id="10" xr3:uid="{7453F3B0-A78B-4200-A65B-AB7581B393E5}" uniqueName="10" name="Category ID" queryTableFieldId="10" dataDxfId="7">
      <calculatedColumnFormula>IF(I2="&lt;30 seconds",1,IF(I2="30-60 seconds",2,3))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F1FC-5580-42F7-AB46-57AEFCA12CA7}">
  <dimension ref="A1:J29"/>
  <sheetViews>
    <sheetView tabSelected="1" workbookViewId="0">
      <selection activeCell="D27" sqref="D27:D29"/>
    </sheetView>
  </sheetViews>
  <sheetFormatPr defaultRowHeight="15" x14ac:dyDescent="0.25"/>
  <cols>
    <col min="1" max="1" width="16.85546875" customWidth="1"/>
    <col min="2" max="2" width="17.28515625" customWidth="1"/>
    <col min="3" max="3" width="29.42578125" customWidth="1"/>
    <col min="4" max="4" width="19.42578125" customWidth="1"/>
    <col min="5" max="5" width="29.42578125" customWidth="1"/>
    <col min="6" max="6" width="10.85546875" bestFit="1" customWidth="1"/>
    <col min="7" max="7" width="32" customWidth="1"/>
    <col min="8" max="8" width="12.140625" customWidth="1"/>
    <col min="9" max="9" width="16.28515625" customWidth="1"/>
    <col min="10" max="10" width="1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62</v>
      </c>
    </row>
    <row r="2" spans="1:10" x14ac:dyDescent="0.25">
      <c r="A2" s="1" t="s">
        <v>8</v>
      </c>
      <c r="B2" s="1" t="s">
        <v>9</v>
      </c>
      <c r="C2" s="4">
        <v>25</v>
      </c>
      <c r="D2" s="1" t="s">
        <v>10</v>
      </c>
      <c r="E2" s="4">
        <v>15</v>
      </c>
      <c r="F2" s="1" t="s">
        <v>11</v>
      </c>
      <c r="G2" s="4">
        <v>4</v>
      </c>
      <c r="H2" s="1" t="s">
        <v>12</v>
      </c>
      <c r="I2" s="1" t="str">
        <f t="shared" ref="I2:I21" si="0">TRIM(IF(C2 &lt; 30, "&lt;30 Seconds",IF(C2 &lt;= 60, "30-60 Seconds", "&gt;60 Seconds")))</f>
        <v>&lt;30 Seconds</v>
      </c>
      <c r="J2" s="4">
        <f t="shared" ref="J2:J21" si="1">IF(I2="&lt;30 seconds",1,IF(I2="30-60 seconds",2,3))</f>
        <v>1</v>
      </c>
    </row>
    <row r="3" spans="1:10" x14ac:dyDescent="0.25">
      <c r="A3" s="1" t="s">
        <v>13</v>
      </c>
      <c r="B3" s="1" t="s">
        <v>14</v>
      </c>
      <c r="C3" s="4">
        <v>45</v>
      </c>
      <c r="D3" s="1" t="s">
        <v>15</v>
      </c>
      <c r="E3" s="4">
        <v>30</v>
      </c>
      <c r="F3" s="1" t="s">
        <v>16</v>
      </c>
      <c r="G3" s="4">
        <v>3</v>
      </c>
      <c r="H3" s="1" t="s">
        <v>17</v>
      </c>
      <c r="I3" s="1" t="str">
        <f t="shared" si="0"/>
        <v>30-60 Seconds</v>
      </c>
      <c r="J3" s="4">
        <f t="shared" si="1"/>
        <v>2</v>
      </c>
    </row>
    <row r="4" spans="1:10" x14ac:dyDescent="0.25">
      <c r="A4" s="1" t="s">
        <v>18</v>
      </c>
      <c r="B4" s="1" t="s">
        <v>19</v>
      </c>
      <c r="C4" s="4">
        <v>65</v>
      </c>
      <c r="D4" s="1" t="s">
        <v>20</v>
      </c>
      <c r="E4" s="4">
        <v>20</v>
      </c>
      <c r="F4" s="1" t="s">
        <v>21</v>
      </c>
      <c r="G4" s="4">
        <v>5</v>
      </c>
      <c r="H4" s="1" t="s">
        <v>12</v>
      </c>
      <c r="I4" s="1" t="str">
        <f t="shared" si="0"/>
        <v>&gt;60 Seconds</v>
      </c>
      <c r="J4" s="4">
        <f t="shared" si="1"/>
        <v>3</v>
      </c>
    </row>
    <row r="5" spans="1:10" x14ac:dyDescent="0.25">
      <c r="A5" s="1" t="s">
        <v>22</v>
      </c>
      <c r="B5" s="1" t="s">
        <v>23</v>
      </c>
      <c r="C5" s="4">
        <v>35</v>
      </c>
      <c r="D5" s="1" t="s">
        <v>10</v>
      </c>
      <c r="E5" s="4">
        <v>25</v>
      </c>
      <c r="F5" s="1" t="s">
        <v>11</v>
      </c>
      <c r="G5" s="4">
        <v>4</v>
      </c>
      <c r="H5" s="1" t="s">
        <v>12</v>
      </c>
      <c r="I5" s="1" t="str">
        <f t="shared" si="0"/>
        <v>30-60 Seconds</v>
      </c>
      <c r="J5" s="4">
        <f t="shared" si="1"/>
        <v>2</v>
      </c>
    </row>
    <row r="6" spans="1:10" x14ac:dyDescent="0.25">
      <c r="A6" s="1" t="s">
        <v>24</v>
      </c>
      <c r="B6" s="1" t="s">
        <v>25</v>
      </c>
      <c r="C6" s="4">
        <v>20</v>
      </c>
      <c r="D6" s="1" t="s">
        <v>15</v>
      </c>
      <c r="E6" s="4">
        <v>10</v>
      </c>
      <c r="F6" s="1" t="s">
        <v>26</v>
      </c>
      <c r="G6" s="4">
        <v>5</v>
      </c>
      <c r="H6" s="1" t="s">
        <v>17</v>
      </c>
      <c r="I6" s="1" t="str">
        <f t="shared" si="0"/>
        <v>&lt;30 Seconds</v>
      </c>
      <c r="J6" s="4">
        <f t="shared" si="1"/>
        <v>1</v>
      </c>
    </row>
    <row r="7" spans="1:10" x14ac:dyDescent="0.25">
      <c r="A7" s="1" t="s">
        <v>27</v>
      </c>
      <c r="B7" s="1" t="s">
        <v>28</v>
      </c>
      <c r="C7" s="4">
        <v>55</v>
      </c>
      <c r="D7" s="1" t="s">
        <v>20</v>
      </c>
      <c r="E7" s="4">
        <v>35</v>
      </c>
      <c r="F7" s="1" t="s">
        <v>29</v>
      </c>
      <c r="G7" s="4">
        <v>2</v>
      </c>
      <c r="H7" s="1" t="s">
        <v>30</v>
      </c>
      <c r="I7" s="1" t="str">
        <f t="shared" si="0"/>
        <v>30-60 Seconds</v>
      </c>
      <c r="J7" s="4">
        <f t="shared" si="1"/>
        <v>2</v>
      </c>
    </row>
    <row r="8" spans="1:10" x14ac:dyDescent="0.25">
      <c r="A8" s="1" t="s">
        <v>31</v>
      </c>
      <c r="B8" s="1" t="s">
        <v>32</v>
      </c>
      <c r="C8" s="4">
        <v>75</v>
      </c>
      <c r="D8" s="1" t="s">
        <v>10</v>
      </c>
      <c r="E8" s="4">
        <v>40</v>
      </c>
      <c r="F8" s="1" t="s">
        <v>33</v>
      </c>
      <c r="G8" s="4">
        <v>1</v>
      </c>
      <c r="H8" s="1" t="s">
        <v>17</v>
      </c>
      <c r="I8" s="1" t="str">
        <f t="shared" si="0"/>
        <v>&gt;60 Seconds</v>
      </c>
      <c r="J8" s="4">
        <f t="shared" si="1"/>
        <v>3</v>
      </c>
    </row>
    <row r="9" spans="1:10" x14ac:dyDescent="0.25">
      <c r="A9" s="1" t="s">
        <v>34</v>
      </c>
      <c r="B9" s="1" t="s">
        <v>35</v>
      </c>
      <c r="C9" s="4">
        <v>30</v>
      </c>
      <c r="D9" s="1" t="s">
        <v>15</v>
      </c>
      <c r="E9" s="4">
        <v>12</v>
      </c>
      <c r="F9" s="1" t="s">
        <v>36</v>
      </c>
      <c r="G9" s="4">
        <v>5</v>
      </c>
      <c r="H9" s="1" t="s">
        <v>12</v>
      </c>
      <c r="I9" s="1" t="str">
        <f t="shared" si="0"/>
        <v>30-60 Seconds</v>
      </c>
      <c r="J9" s="4">
        <f t="shared" si="1"/>
        <v>2</v>
      </c>
    </row>
    <row r="10" spans="1:10" x14ac:dyDescent="0.25">
      <c r="A10" s="1" t="s">
        <v>37</v>
      </c>
      <c r="B10" s="1" t="s">
        <v>38</v>
      </c>
      <c r="C10" s="4">
        <v>50</v>
      </c>
      <c r="D10" s="1" t="s">
        <v>20</v>
      </c>
      <c r="E10" s="4">
        <v>18</v>
      </c>
      <c r="F10" s="1" t="s">
        <v>16</v>
      </c>
      <c r="G10" s="4">
        <v>4</v>
      </c>
      <c r="H10" s="1" t="s">
        <v>30</v>
      </c>
      <c r="I10" s="1" t="str">
        <f t="shared" si="0"/>
        <v>30-60 Seconds</v>
      </c>
      <c r="J10" s="4">
        <f t="shared" si="1"/>
        <v>2</v>
      </c>
    </row>
    <row r="11" spans="1:10" x14ac:dyDescent="0.25">
      <c r="A11" s="1" t="s">
        <v>39</v>
      </c>
      <c r="B11" s="1" t="s">
        <v>40</v>
      </c>
      <c r="C11" s="4">
        <v>15</v>
      </c>
      <c r="D11" s="1" t="s">
        <v>10</v>
      </c>
      <c r="E11" s="4">
        <v>5</v>
      </c>
      <c r="F11" s="1" t="s">
        <v>21</v>
      </c>
      <c r="G11" s="4">
        <v>5</v>
      </c>
      <c r="H11" s="1" t="s">
        <v>12</v>
      </c>
      <c r="I11" s="1" t="str">
        <f t="shared" si="0"/>
        <v>&lt;30 Seconds</v>
      </c>
      <c r="J11" s="4">
        <f t="shared" si="1"/>
        <v>1</v>
      </c>
    </row>
    <row r="12" spans="1:10" x14ac:dyDescent="0.25">
      <c r="A12" s="1" t="s">
        <v>41</v>
      </c>
      <c r="B12" s="1" t="s">
        <v>42</v>
      </c>
      <c r="C12" s="4">
        <v>40</v>
      </c>
      <c r="D12" s="1" t="s">
        <v>15</v>
      </c>
      <c r="E12" s="4">
        <v>22</v>
      </c>
      <c r="F12" s="1" t="s">
        <v>26</v>
      </c>
      <c r="G12" s="4">
        <v>3</v>
      </c>
      <c r="H12" s="1" t="s">
        <v>17</v>
      </c>
      <c r="I12" s="1" t="str">
        <f t="shared" si="0"/>
        <v>30-60 Seconds</v>
      </c>
      <c r="J12" s="4">
        <f t="shared" si="1"/>
        <v>2</v>
      </c>
    </row>
    <row r="13" spans="1:10" x14ac:dyDescent="0.25">
      <c r="A13" s="1" t="s">
        <v>43</v>
      </c>
      <c r="B13" s="1" t="s">
        <v>44</v>
      </c>
      <c r="C13" s="4">
        <v>60</v>
      </c>
      <c r="D13" s="1" t="s">
        <v>20</v>
      </c>
      <c r="E13" s="4">
        <v>27</v>
      </c>
      <c r="F13" s="1" t="s">
        <v>29</v>
      </c>
      <c r="G13" s="4">
        <v>4</v>
      </c>
      <c r="H13" s="1" t="s">
        <v>30</v>
      </c>
      <c r="I13" s="1" t="str">
        <f t="shared" si="0"/>
        <v>30-60 Seconds</v>
      </c>
      <c r="J13" s="4">
        <f t="shared" si="1"/>
        <v>2</v>
      </c>
    </row>
    <row r="14" spans="1:10" x14ac:dyDescent="0.25">
      <c r="A14" s="1" t="s">
        <v>45</v>
      </c>
      <c r="B14" s="1" t="s">
        <v>46</v>
      </c>
      <c r="C14" s="4">
        <v>70</v>
      </c>
      <c r="D14" s="1" t="s">
        <v>10</v>
      </c>
      <c r="E14" s="4">
        <v>50</v>
      </c>
      <c r="F14" s="1" t="s">
        <v>33</v>
      </c>
      <c r="G14" s="4">
        <v>2</v>
      </c>
      <c r="H14" s="1" t="s">
        <v>17</v>
      </c>
      <c r="I14" s="1" t="str">
        <f t="shared" si="0"/>
        <v>&gt;60 Seconds</v>
      </c>
      <c r="J14" s="4">
        <f t="shared" si="1"/>
        <v>3</v>
      </c>
    </row>
    <row r="15" spans="1:10" x14ac:dyDescent="0.25">
      <c r="A15" s="1" t="s">
        <v>47</v>
      </c>
      <c r="B15" s="1" t="s">
        <v>48</v>
      </c>
      <c r="C15" s="4">
        <v>25</v>
      </c>
      <c r="D15" s="1" t="s">
        <v>15</v>
      </c>
      <c r="E15" s="4">
        <v>15</v>
      </c>
      <c r="F15" s="1" t="s">
        <v>36</v>
      </c>
      <c r="G15" s="4">
        <v>5</v>
      </c>
      <c r="H15" s="1" t="s">
        <v>12</v>
      </c>
      <c r="I15" s="1" t="str">
        <f t="shared" si="0"/>
        <v>&lt;30 Seconds</v>
      </c>
      <c r="J15" s="4">
        <f t="shared" si="1"/>
        <v>1</v>
      </c>
    </row>
    <row r="16" spans="1:10" x14ac:dyDescent="0.25">
      <c r="A16" s="1" t="s">
        <v>49</v>
      </c>
      <c r="B16" s="1" t="s">
        <v>50</v>
      </c>
      <c r="C16" s="4">
        <v>35</v>
      </c>
      <c r="D16" s="1" t="s">
        <v>20</v>
      </c>
      <c r="E16" s="4">
        <v>28</v>
      </c>
      <c r="F16" s="1" t="s">
        <v>16</v>
      </c>
      <c r="G16" s="4">
        <v>3</v>
      </c>
      <c r="H16" s="1" t="s">
        <v>12</v>
      </c>
      <c r="I16" s="1" t="str">
        <f t="shared" si="0"/>
        <v>30-60 Seconds</v>
      </c>
      <c r="J16" s="4">
        <f t="shared" si="1"/>
        <v>2</v>
      </c>
    </row>
    <row r="17" spans="1:10" x14ac:dyDescent="0.25">
      <c r="A17" s="1" t="s">
        <v>51</v>
      </c>
      <c r="B17" s="1" t="s">
        <v>52</v>
      </c>
      <c r="C17" s="4">
        <v>80</v>
      </c>
      <c r="D17" s="1" t="s">
        <v>10</v>
      </c>
      <c r="E17" s="4">
        <v>60</v>
      </c>
      <c r="F17" s="1" t="s">
        <v>11</v>
      </c>
      <c r="G17" s="4">
        <v>2</v>
      </c>
      <c r="H17" s="1" t="s">
        <v>17</v>
      </c>
      <c r="I17" s="1" t="str">
        <f t="shared" si="0"/>
        <v>&gt;60 Seconds</v>
      </c>
      <c r="J17" s="4">
        <f t="shared" si="1"/>
        <v>3</v>
      </c>
    </row>
    <row r="18" spans="1:10" x14ac:dyDescent="0.25">
      <c r="A18" s="1" t="s">
        <v>53</v>
      </c>
      <c r="B18" s="1" t="s">
        <v>54</v>
      </c>
      <c r="C18" s="4">
        <v>90</v>
      </c>
      <c r="D18" s="1" t="s">
        <v>15</v>
      </c>
      <c r="E18" s="4">
        <v>55</v>
      </c>
      <c r="F18" s="1" t="s">
        <v>21</v>
      </c>
      <c r="G18" s="4">
        <v>1</v>
      </c>
      <c r="H18" s="1" t="s">
        <v>17</v>
      </c>
      <c r="I18" s="1" t="str">
        <f t="shared" si="0"/>
        <v>&gt;60 Seconds</v>
      </c>
      <c r="J18" s="4">
        <f t="shared" si="1"/>
        <v>3</v>
      </c>
    </row>
    <row r="19" spans="1:10" x14ac:dyDescent="0.25">
      <c r="A19" s="1" t="s">
        <v>55</v>
      </c>
      <c r="B19" s="1" t="s">
        <v>56</v>
      </c>
      <c r="C19" s="4">
        <v>45</v>
      </c>
      <c r="D19" s="1" t="s">
        <v>20</v>
      </c>
      <c r="E19" s="4">
        <v>30</v>
      </c>
      <c r="F19" s="1" t="s">
        <v>26</v>
      </c>
      <c r="G19" s="4">
        <v>4</v>
      </c>
      <c r="H19" s="1" t="s">
        <v>30</v>
      </c>
      <c r="I19" s="1" t="str">
        <f t="shared" si="0"/>
        <v>30-60 Seconds</v>
      </c>
      <c r="J19" s="4">
        <f t="shared" si="1"/>
        <v>2</v>
      </c>
    </row>
    <row r="20" spans="1:10" x14ac:dyDescent="0.25">
      <c r="A20" s="1" t="s">
        <v>57</v>
      </c>
      <c r="B20" s="1" t="s">
        <v>58</v>
      </c>
      <c r="C20" s="4">
        <v>55</v>
      </c>
      <c r="D20" s="1" t="s">
        <v>10</v>
      </c>
      <c r="E20" s="4">
        <v>35</v>
      </c>
      <c r="F20" s="1" t="s">
        <v>29</v>
      </c>
      <c r="G20" s="4">
        <v>3</v>
      </c>
      <c r="H20" s="1" t="s">
        <v>12</v>
      </c>
      <c r="I20" s="1" t="str">
        <f t="shared" si="0"/>
        <v>30-60 Seconds</v>
      </c>
      <c r="J20" s="4">
        <f t="shared" si="1"/>
        <v>2</v>
      </c>
    </row>
    <row r="21" spans="1:10" x14ac:dyDescent="0.25">
      <c r="A21" s="1" t="s">
        <v>59</v>
      </c>
      <c r="B21" s="1" t="s">
        <v>60</v>
      </c>
      <c r="C21" s="4">
        <v>50</v>
      </c>
      <c r="D21" s="1" t="s">
        <v>15</v>
      </c>
      <c r="E21" s="4">
        <v>20</v>
      </c>
      <c r="F21" s="1" t="s">
        <v>33</v>
      </c>
      <c r="G21" s="4">
        <v>4</v>
      </c>
      <c r="H21" s="1" t="s">
        <v>30</v>
      </c>
      <c r="I21" s="1" t="str">
        <f t="shared" si="0"/>
        <v>30-60 Seconds</v>
      </c>
      <c r="J21" s="4">
        <f t="shared" si="1"/>
        <v>2</v>
      </c>
    </row>
    <row r="23" spans="1:10" ht="18.75" x14ac:dyDescent="0.3">
      <c r="A23" s="2" t="str">
        <f>"Count of Trials in &lt;30 Seconds"</f>
        <v>Count of Trials in &lt;30 Seconds</v>
      </c>
      <c r="B23" s="2"/>
      <c r="C23" s="2"/>
      <c r="D23" s="3">
        <f>COUNTIF(ComplaintsInfo[Category ID], 1)</f>
        <v>4</v>
      </c>
    </row>
    <row r="24" spans="1:10" ht="18.75" x14ac:dyDescent="0.3">
      <c r="A24" s="2" t="str">
        <f>"Count of Trials in Range of 30-60 Seconds"</f>
        <v>Count of Trials in Range of 30-60 Seconds</v>
      </c>
      <c r="B24" s="2"/>
      <c r="C24" s="2"/>
      <c r="D24" s="3">
        <f>COUNTIF(ComplaintsInfo[Category ID], 2)</f>
        <v>11</v>
      </c>
    </row>
    <row r="25" spans="1:10" ht="18.75" x14ac:dyDescent="0.3">
      <c r="A25" s="2" t="str">
        <f>"Count of Trials in &gt;60 Seconds"</f>
        <v>Count of Trials in &gt;60 Seconds</v>
      </c>
      <c r="B25" s="2"/>
      <c r="C25" s="2"/>
      <c r="D25" s="3">
        <f>COUNTIF(ComplaintsInfo[Category ID], 3)</f>
        <v>5</v>
      </c>
    </row>
    <row r="27" spans="1:10" ht="18.75" x14ac:dyDescent="0.3">
      <c r="A27" s="2" t="str">
        <f>"Probability of Trials in &lt;30 Seconds"</f>
        <v>Probability of Trials in &lt;30 Seconds</v>
      </c>
      <c r="B27" s="2"/>
      <c r="C27" s="2"/>
      <c r="D27" s="3">
        <f>D23 / COUNTA(ComplaintsInfo[Complaint ID])</f>
        <v>0.2</v>
      </c>
    </row>
    <row r="28" spans="1:10" ht="18.75" x14ac:dyDescent="0.3">
      <c r="A28" s="2" t="str">
        <f>"Probability of Trials in Range of 30-60 Seconds"</f>
        <v>Probability of Trials in Range of 30-60 Seconds</v>
      </c>
      <c r="B28" s="2"/>
      <c r="C28" s="2"/>
      <c r="D28" s="3">
        <f>D24 / COUNTA(ComplaintsInfo[Complaint ID])</f>
        <v>0.55000000000000004</v>
      </c>
    </row>
    <row r="29" spans="1:10" ht="18.75" x14ac:dyDescent="0.3">
      <c r="A29" s="2" t="str">
        <f>"Probability of Trials in &gt;60 Seconds"</f>
        <v>Probability of Trials in &gt;60 Seconds</v>
      </c>
      <c r="B29" s="2"/>
      <c r="C29" s="2"/>
      <c r="D29" s="3">
        <f>D25 / COUNTA(ComplaintsInfo[Complaint ID])</f>
        <v>0.25</v>
      </c>
    </row>
  </sheetData>
  <mergeCells count="6">
    <mergeCell ref="A28:C28"/>
    <mergeCell ref="A29:C29"/>
    <mergeCell ref="A23:C23"/>
    <mergeCell ref="A24:C24"/>
    <mergeCell ref="A25:C25"/>
    <mergeCell ref="A27:C27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N Y W b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D W F m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h Z t Z + 2 P 3 o 4 E B A A D z A g A A E w A c A E Z v c m 1 1 b G F z L 1 N l Y 3 R p b 2 4 x L m 0 g o h g A K K A U A A A A A A A A A A A A A A A A A A A A A A A A A A A A h Z J B a 8 J A E I X v A f / D s r 0 k E I K K 9 F D x E K K l o R X E B H p Q k U 0 c d X G z K 7 s b U M T / 3 o k J W m m g u Y S d e X n v 2 8 k Y y C 1 X k i T 1 u z f s O B 3 H 7 J m G D Y l U c R S M S 2 t i u V V k R A T Y j k P w S V S p c 8 D K 5 J S D C L 6 V P m R K H d x 3 L i C I l L S A H 7 l 0 8 r Y M 4 + l X v 9 s f L G P 0 g g L r r M o x y 2 6 3 t 5 5 p l b G M C 2 7 P e B 6 s U 8 2 Z i O X v 8 p h Z l o C t 9 Q + g U D J x N t w E J 2 F O 1 P O J L I X w i d U l e H 7 N + E y / T v Y A F o l r 9 M s i t l C M 6 L O I + p 9 c b k b 0 p q W r 6 6 J K X z V + L x S 5 C m V x M B / A N q A N R b u U Z X j l p t P U 3 b Z o n y w a V S h E k j P B t B l V v C v v H h D t m d y h f 3 o + w s M 8 1 U y a r d J F p E R Z y K p p 3 B Y a / 3 J 5 3 I f E Y 4 r z Q C 2 x c L J X n 2 C z N F Y V o N t 6 c z B H / C 1 A U l 4 A c Q 3 k S m 6 M h 7 p Y 2 t d B U K X W J v e E G 2 W L D 1 L e V q p 2 m n J Z W m h z C n f w D 2 e C u 2 K 2 r N 7 Q O R 7 k 7 q / N T H O l c V W e b K 5 e x + G y d a 7 D H 1 B L A Q I t A B Q A A g A I A D W F m 1 l M d Z C S p Q A A A P Y A A A A S A A A A A A A A A A A A A A A A A A A A A A B D b 2 5 m a W c v U G F j a 2 F n Z S 5 4 b W x Q S w E C L Q A U A A I A C A A 1 h Z t Z D 8 r p q 6 Q A A A D p A A A A E w A A A A A A A A A A A A A A A A D x A A A A W 0 N v b n R l b n R f V H l w Z X N d L n h t b F B L A Q I t A B Q A A g A I A D W F m 1 n 7 Y / e j g Q E A A P M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O A A A A A A A A l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s Y W l u d H N J b m Z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4 Z D g x N T Q t Y 2 Q z Y i 0 0 N z U 2 L T l i M D c t Z j A 5 O D c 3 M 2 R i Y 2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Y W l u d H N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E x O j E x O j Q y L j M w N T U x M D R a I i A v P j x F b n R y e S B U e X B l P S J G a W x s Q 2 9 s d W 1 u V H l w Z X M i I F Z h b H V l P S J z Q m d Z R E J n T U d B d 1 k 9 I i A v P j x F b n R y e S B U e X B l P S J G a W x s Q 2 9 s d W 1 u T m F t Z X M i I F Z h b H V l P S J z W y Z x d W 9 0 O 0 N v b X B s Y W l u d C B J R C Z x d W 9 0 O y w m c X V v d D t D d X N 0 b 2 1 l c i B J R C Z x d W 9 0 O y w m c X V v d D t S Z X N w b 2 5 z Z S B U a W 1 l I C h z Z W N v b m R z K S Z x d W 9 0 O y w m c X V v d D t D b 2 1 w b G F p b n Q g V H l w Z S Z x d W 9 0 O y w m c X V v d D t S Z X N v b H V 0 a W 9 u I F R p b W U g K E 1 p b n V 0 Z X M p J n F 1 b 3 Q 7 L C Z x d W 9 0 O 0 F n Z W 5 0 I E l E J n F 1 b 3 Q 7 L C Z x d W 9 0 O 0 N 1 c 3 R v b W V y I F N h d G l z Z m F j d G l v b i B S Y X R p b m c m c X V v d D s s J n F 1 b 3 Q 7 U H J p b 3 J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F p b n R z S W 5 m b y 9 B d X R v U m V t b 3 Z l Z E N v b H V t b n M x L n t D b 2 1 w b G F p b n Q g S U Q s M H 0 m c X V v d D s s J n F 1 b 3 Q 7 U 2 V j d G l v b j E v Q 2 9 t c G x h a W 5 0 c 0 l u Z m 8 v Q X V 0 b 1 J l b W 9 2 Z W R D b 2 x 1 b W 5 z M S 5 7 Q 3 V z d G 9 t Z X I g S U Q s M X 0 m c X V v d D s s J n F 1 b 3 Q 7 U 2 V j d G l v b j E v Q 2 9 t c G x h a W 5 0 c 0 l u Z m 8 v Q X V 0 b 1 J l b W 9 2 Z W R D b 2 x 1 b W 5 z M S 5 7 U m V z c G 9 u c 2 U g V G l t Z S A o c 2 V j b 2 5 k c y k s M n 0 m c X V v d D s s J n F 1 b 3 Q 7 U 2 V j d G l v b j E v Q 2 9 t c G x h a W 5 0 c 0 l u Z m 8 v Q X V 0 b 1 J l b W 9 2 Z W R D b 2 x 1 b W 5 z M S 5 7 Q 2 9 t c G x h a W 5 0 I F R 5 c G U s M 3 0 m c X V v d D s s J n F 1 b 3 Q 7 U 2 V j d G l v b j E v Q 2 9 t c G x h a W 5 0 c 0 l u Z m 8 v Q X V 0 b 1 J l b W 9 2 Z W R D b 2 x 1 b W 5 z M S 5 7 U m V z b 2 x 1 d G l v b i B U a W 1 l I C h N a W 5 1 d G V z K S w 0 f S Z x d W 9 0 O y w m c X V v d D t T Z W N 0 a W 9 u M S 9 D b 2 1 w b G F p b n R z S W 5 m b y 9 B d X R v U m V t b 3 Z l Z E N v b H V t b n M x L n t B Z 2 V u d C B J R C w 1 f S Z x d W 9 0 O y w m c X V v d D t T Z W N 0 a W 9 u M S 9 D b 2 1 w b G F p b n R z S W 5 m b y 9 B d X R v U m V t b 3 Z l Z E N v b H V t b n M x L n t D d X N 0 b 2 1 l c i B T Y X R p c 2 Z h Y 3 R p b 2 4 g U m F 0 a W 5 n L D Z 9 J n F 1 b 3 Q 7 L C Z x d W 9 0 O 1 N l Y 3 R p b 2 4 x L 0 N v b X B s Y W l u d H N J b m Z v L 0 F 1 d G 9 S Z W 1 v d m V k Q 2 9 s d W 1 u c z E u e 1 B y a W 9 y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s Y W l u d H N J b m Z v L 0 F 1 d G 9 S Z W 1 v d m V k Q 2 9 s d W 1 u c z E u e 0 N v b X B s Y W l u d C B J R C w w f S Z x d W 9 0 O y w m c X V v d D t T Z W N 0 a W 9 u M S 9 D b 2 1 w b G F p b n R z S W 5 m b y 9 B d X R v U m V t b 3 Z l Z E N v b H V t b n M x L n t D d X N 0 b 2 1 l c i B J R C w x f S Z x d W 9 0 O y w m c X V v d D t T Z W N 0 a W 9 u M S 9 D b 2 1 w b G F p b n R z S W 5 m b y 9 B d X R v U m V t b 3 Z l Z E N v b H V t b n M x L n t S Z X N w b 2 5 z Z S B U a W 1 l I C h z Z W N v b m R z K S w y f S Z x d W 9 0 O y w m c X V v d D t T Z W N 0 a W 9 u M S 9 D b 2 1 w b G F p b n R z S W 5 m b y 9 B d X R v U m V t b 3 Z l Z E N v b H V t b n M x L n t D b 2 1 w b G F p b n Q g V H l w Z S w z f S Z x d W 9 0 O y w m c X V v d D t T Z W N 0 a W 9 u M S 9 D b 2 1 w b G F p b n R z S W 5 m b y 9 B d X R v U m V t b 3 Z l Z E N v b H V t b n M x L n t S Z X N v b H V 0 a W 9 u I F R p b W U g K E 1 p b n V 0 Z X M p L D R 9 J n F 1 b 3 Q 7 L C Z x d W 9 0 O 1 N l Y 3 R p b 2 4 x L 0 N v b X B s Y W l u d H N J b m Z v L 0 F 1 d G 9 S Z W 1 v d m V k Q 2 9 s d W 1 u c z E u e 0 F n Z W 5 0 I E l E L D V 9 J n F 1 b 3 Q 7 L C Z x d W 9 0 O 1 N l Y 3 R p b 2 4 x L 0 N v b X B s Y W l u d H N J b m Z v L 0 F 1 d G 9 S Z W 1 v d m V k Q 2 9 s d W 1 u c z E u e 0 N 1 c 3 R v b W V y I F N h d G l z Z m F j d G l v b i B S Y X R p b m c s N n 0 m c X V v d D s s J n F 1 b 3 Q 7 U 2 V j d G l v b j E v Q 2 9 t c G x h a W 5 0 c 0 l u Z m 8 v Q X V 0 b 1 J l b W 9 2 Z W R D b 2 x 1 b W 5 z M S 5 7 U H J p b 3 J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Y W l u d H N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Y W l u d H N J b m Z v L 0 N v b X B s Y W l u d H N J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h a W 5 0 c 0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h a W 5 0 c 0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A F P R V B G o v i 0 E V 0 7 d B 7 w E 3 U D 2 o y M H U l N l z X p n G A h k S z h A A A A A A O g A A A A A I A A C A A A A C S z 3 V h u y t Z h n H F q p 6 3 p r A i 6 y m U h 0 o i / D M A 9 6 w R 7 A 0 N 7 1 A A A A C w x 8 z h r 2 s O K 3 + p G 6 d a M a 6 r 9 Y 2 3 G R n 7 x u D l j l j z F / 3 O D C R v m s J S / 3 H Z P c M u 9 c W f j 1 m W C z / L q Z s / m 2 2 5 c J r J 1 4 Z S B Z p L k 2 L h w A A 6 + g j 8 m 0 0 1 O 0 A A A A A B b 9 / z m w E l 3 j b i 0 W v r t a e u R 8 5 K r f q 5 T D T f v U x x q r Y 3 v u 9 G h l u k N R J Y r 0 H Q G o c Z a H W B B d m W H B o l R + K g o N D 3 I X f R < / D a t a M a s h u p > 
</file>

<file path=customXml/itemProps1.xml><?xml version="1.0" encoding="utf-8"?>
<ds:datastoreItem xmlns:ds="http://schemas.openxmlformats.org/officeDocument/2006/customXml" ds:itemID="{D0D3052D-B825-48D6-BF9C-3729474A9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ComplaintsInfo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2024-12-27T11:10:54Z</dcterms:created>
  <dcterms:modified xsi:type="dcterms:W3CDTF">2024-12-27T11:43:08Z</dcterms:modified>
</cp:coreProperties>
</file>