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not\Downloads\Money Market manual steps\RHBT\Multi Currency\"/>
    </mc:Choice>
  </mc:AlternateContent>
  <xr:revisionPtr revIDLastSave="0" documentId="13_ncr:1_{495B8948-834E-4DA1-8BA4-095B9B73519D}" xr6:coauthVersionLast="47" xr6:coauthVersionMax="47" xr10:uidLastSave="{00000000-0000-0000-0000-000000000000}"/>
  <bookViews>
    <workbookView xWindow="-110" yWindow="-110" windowWidth="19420" windowHeight="10300" firstSheet="2" activeTab="4" xr2:uid="{DFD23633-3F85-420A-B6D8-1A99C949F976}"/>
  </bookViews>
  <sheets>
    <sheet name="CurrentDate Full withdrawal" sheetId="2" r:id="rId1"/>
    <sheet name="BackDate Full withdrawal" sheetId="3" r:id="rId2"/>
    <sheet name="FutureDate Full withdrawal" sheetId="4" r:id="rId3"/>
    <sheet name="Current reports" sheetId="1" r:id="rId4"/>
    <sheet name="Back Reports" sheetId="5" r:id="rId5"/>
    <sheet name="Future reports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2" i="2" l="1"/>
  <c r="O32" i="3"/>
  <c r="O12" i="3"/>
  <c r="D32" i="3"/>
  <c r="D12" i="3"/>
  <c r="O33" i="4"/>
  <c r="O12" i="4"/>
  <c r="M33" i="4"/>
  <c r="K33" i="4"/>
  <c r="K31" i="4"/>
  <c r="M31" i="4" s="1"/>
  <c r="D31" i="4"/>
  <c r="D35" i="4" s="1"/>
  <c r="C31" i="4"/>
  <c r="C10" i="4"/>
  <c r="D10" i="4"/>
  <c r="C6" i="4" s="1"/>
  <c r="K10" i="4"/>
  <c r="M10" i="4" s="1"/>
  <c r="K12" i="4"/>
  <c r="M12" i="4" s="1"/>
  <c r="M38" i="3"/>
  <c r="M38" i="2"/>
  <c r="L12" i="4" l="1"/>
  <c r="H31" i="4"/>
  <c r="D33" i="4"/>
  <c r="D39" i="4" s="1"/>
  <c r="C27" i="4"/>
  <c r="D12" i="4"/>
  <c r="D18" i="4" s="1"/>
  <c r="D14" i="4"/>
  <c r="H10" i="4"/>
  <c r="K32" i="3" l="1"/>
  <c r="H32" i="3"/>
  <c r="C32" i="3"/>
  <c r="K18" i="3"/>
  <c r="K12" i="3"/>
  <c r="M12" i="3" s="1"/>
  <c r="D17" i="3"/>
  <c r="C8" i="3" s="1"/>
  <c r="D18" i="3" s="1"/>
  <c r="C12" i="3"/>
  <c r="K32" i="2"/>
  <c r="D32" i="2"/>
  <c r="D37" i="2" s="1"/>
  <c r="C32" i="2"/>
  <c r="C28" i="2"/>
  <c r="D38" i="2" s="1"/>
  <c r="K18" i="2"/>
  <c r="K12" i="2"/>
  <c r="M12" i="2" s="1"/>
  <c r="D12" i="2"/>
  <c r="H12" i="2" s="1"/>
  <c r="C12" i="2"/>
  <c r="C8" i="2"/>
  <c r="D18" i="2" s="1"/>
  <c r="M18" i="2" l="1"/>
  <c r="L18" i="2"/>
  <c r="O12" i="2" s="1"/>
  <c r="M32" i="2"/>
  <c r="K38" i="2"/>
  <c r="M18" i="3"/>
  <c r="L18" i="3"/>
  <c r="M32" i="3"/>
  <c r="K38" i="3"/>
  <c r="H12" i="3"/>
  <c r="D37" i="3"/>
  <c r="C28" i="3" s="1"/>
  <c r="D38" i="3" s="1"/>
  <c r="H32" i="2"/>
  <c r="D17" i="2"/>
</calcChain>
</file>

<file path=xl/sharedStrings.xml><?xml version="1.0" encoding="utf-8"?>
<sst xmlns="http://schemas.openxmlformats.org/spreadsheetml/2006/main" count="939" uniqueCount="188">
  <si>
    <t xml:space="preserve">Current Dated </t>
  </si>
  <si>
    <t xml:space="preserve">No change in interest </t>
  </si>
  <si>
    <t xml:space="preserve">Portfolio </t>
  </si>
  <si>
    <t>AREETF</t>
  </si>
  <si>
    <t>Portfolio Current Date</t>
  </si>
  <si>
    <t>Portfolio</t>
  </si>
  <si>
    <t>Transaction Date</t>
  </si>
  <si>
    <t>Asset Class</t>
  </si>
  <si>
    <t>CounterParty</t>
  </si>
  <si>
    <t>Term</t>
  </si>
  <si>
    <t>Maturity Date</t>
  </si>
  <si>
    <t>Interest Rate</t>
  </si>
  <si>
    <t>Amount</t>
  </si>
  <si>
    <t>Maturity Amount</t>
  </si>
  <si>
    <t>Deposit Placment</t>
  </si>
  <si>
    <t>REP</t>
  </si>
  <si>
    <t>ABMB IS-HQ_FD</t>
  </si>
  <si>
    <t xml:space="preserve">Approve </t>
  </si>
  <si>
    <t>Intraday</t>
  </si>
  <si>
    <t xml:space="preserve">Verify Accounting Enquiry </t>
  </si>
  <si>
    <t>Portfolio,Module Ref,Amount Pcy,Asset Class,Trans code,Counterparty</t>
  </si>
  <si>
    <t>Verify Bank Transaction Report</t>
  </si>
  <si>
    <t>Portfolio,Counterpartyparty,Credit</t>
  </si>
  <si>
    <t>Portfolio,Counterpartyparty,Debit</t>
  </si>
  <si>
    <t>change in interest</t>
  </si>
  <si>
    <t>ABMB-HQ_FD</t>
  </si>
  <si>
    <t>Full maturity</t>
  </si>
  <si>
    <t>3a.</t>
  </si>
  <si>
    <t>No change in interest</t>
  </si>
  <si>
    <t>Full Withdrawal/Maturity(Full maturity)</t>
  </si>
  <si>
    <t>Verification</t>
  </si>
  <si>
    <t>Run Freeze upto maturity date</t>
  </si>
  <si>
    <t>Bulk Deposit Maturity - Perform Fullwithdrawal/Maturity</t>
  </si>
  <si>
    <t>3b.</t>
  </si>
  <si>
    <t>Interest Amount</t>
  </si>
  <si>
    <t xml:space="preserve">Back Dated </t>
  </si>
  <si>
    <t>Interest Received Tcy</t>
  </si>
  <si>
    <t>Rebuild NAV for same day</t>
  </si>
  <si>
    <t xml:space="preserve">change in interest </t>
  </si>
  <si>
    <t>AFFIN_B</t>
  </si>
  <si>
    <t>Full Maturity</t>
  </si>
  <si>
    <t>Full Withdrawal/Maturity(full maturity)</t>
  </si>
  <si>
    <t>AFFIN_I</t>
  </si>
  <si>
    <t>Rebuild NAV upto maturity date</t>
  </si>
  <si>
    <t>3b</t>
  </si>
  <si>
    <t>AFFINHW_INV</t>
  </si>
  <si>
    <t>Early Full Withdrawal/Maturity(full maturity)</t>
  </si>
  <si>
    <t>AFFN CONV</t>
  </si>
  <si>
    <t>Coupon Rate</t>
  </si>
  <si>
    <t>Interest Received Pcy</t>
  </si>
  <si>
    <t>Entry Date</t>
  </si>
  <si>
    <t>Trans Date</t>
  </si>
  <si>
    <t>Trans ID</t>
  </si>
  <si>
    <t>Ledger ID</t>
  </si>
  <si>
    <t>Module Ref</t>
  </si>
  <si>
    <t>Account Type</t>
  </si>
  <si>
    <t>Control AC</t>
  </si>
  <si>
    <t>Control AC Name</t>
  </si>
  <si>
    <t>GL Entry Code</t>
  </si>
  <si>
    <t>GL Account</t>
  </si>
  <si>
    <t>GL Account Name</t>
  </si>
  <si>
    <t>Currency</t>
  </si>
  <si>
    <t>Credit / Debit</t>
  </si>
  <si>
    <t>Amount Tcy</t>
  </si>
  <si>
    <t>Amount Pcy</t>
  </si>
  <si>
    <t>Exch Rate</t>
  </si>
  <si>
    <t>Asset Group</t>
  </si>
  <si>
    <t>Security</t>
  </si>
  <si>
    <t>Security Type</t>
  </si>
  <si>
    <t>Trans Code</t>
  </si>
  <si>
    <t>Broker</t>
  </si>
  <si>
    <t>Counter Party</t>
  </si>
  <si>
    <t>Narration</t>
  </si>
  <si>
    <t>Is Reversed</t>
  </si>
  <si>
    <t>Is Sysgen</t>
  </si>
  <si>
    <t>BULK_DEPO_MAT</t>
  </si>
  <si>
    <t>INC</t>
  </si>
  <si>
    <t>Interest Income - Deposits</t>
  </si>
  <si>
    <t>INTINCOMEDEP</t>
  </si>
  <si>
    <t>MYR</t>
  </si>
  <si>
    <t>Cr</t>
  </si>
  <si>
    <t>INV</t>
  </si>
  <si>
    <t>CLAMAT</t>
  </si>
  <si>
    <t>Call Deposit Interest Reversal of null</t>
  </si>
  <si>
    <t>N</t>
  </si>
  <si>
    <t>AST</t>
  </si>
  <si>
    <t>Interest Receivable-Deposits</t>
  </si>
  <si>
    <t>INTERESTDEPREC</t>
  </si>
  <si>
    <t>Exces Income Accrual Credit</t>
  </si>
  <si>
    <t>Deposits With Financial Inst</t>
  </si>
  <si>
    <t>DEPOINVEST</t>
  </si>
  <si>
    <t>Call Deposit Maturity</t>
  </si>
  <si>
    <t>Cash At Bank</t>
  </si>
  <si>
    <t>CURRENTBACCOUNT</t>
  </si>
  <si>
    <t>Dr</t>
  </si>
  <si>
    <t>Run Date &amp; Time :</t>
  </si>
  <si>
    <t>Business Date :</t>
  </si>
  <si>
    <t>User ID / Report ID :</t>
  </si>
  <si>
    <t>Portfolio Currency :</t>
  </si>
  <si>
    <t>CParty/Broker</t>
  </si>
  <si>
    <t>Payment Mode</t>
  </si>
  <si>
    <t>Details</t>
  </si>
  <si>
    <t>Debit</t>
  </si>
  <si>
    <t>Credit</t>
  </si>
  <si>
    <t>Balance</t>
  </si>
  <si>
    <t>OPBAL</t>
  </si>
  <si>
    <t>NA</t>
  </si>
  <si>
    <t>opening balance</t>
  </si>
  <si>
    <t>*** End of Report ***</t>
  </si>
  <si>
    <t>Page 1 / 1</t>
  </si>
  <si>
    <t>HAXAGONMYR</t>
  </si>
  <si>
    <t>USD</t>
  </si>
  <si>
    <t>Portfolio Ccy</t>
  </si>
  <si>
    <t>Exchange Rate</t>
  </si>
  <si>
    <t xml:space="preserve">Intra/Freeze up to trans date of Deposit Placement </t>
  </si>
  <si>
    <t>Intra/Freeze up to trans date of Bulk Deposit Maturity</t>
  </si>
  <si>
    <t>610220-REP-INVEST-USD</t>
  </si>
  <si>
    <t>110100-YESUSD-USD</t>
  </si>
  <si>
    <t>111502-REP-REP-ABMB IS-HQ_FD-USD</t>
  </si>
  <si>
    <t>080100-REP-ABMB IS-HQ_FD-USD</t>
  </si>
  <si>
    <t>111502-REP-REP-ABMB-HQ_FD-USD</t>
  </si>
  <si>
    <t>080100-REP-ABMB-HQ_FD-USD</t>
  </si>
  <si>
    <t>Hexagram Global Fintech Services</t>
  </si>
  <si>
    <t>USER01 / BNKTRNMYSQL</t>
  </si>
  <si>
    <t>Portfolio : HAXAGONMYR - HAXAGON MYR FUND</t>
  </si>
  <si>
    <t>- 9868575657 - MYR</t>
  </si>
  <si>
    <t>- 96654353457 - USD</t>
  </si>
  <si>
    <t>IC2102818300000019</t>
  </si>
  <si>
    <t>IC210281830000001902</t>
  </si>
  <si>
    <t>FOREX_REVAL</t>
  </si>
  <si>
    <t>Realised gain/loss on Forex</t>
  </si>
  <si>
    <t>FXPROFITLOSS</t>
  </si>
  <si>
    <t>620000-USD</t>
  </si>
  <si>
    <t>IRS</t>
  </si>
  <si>
    <t>CCYVAL</t>
  </si>
  <si>
    <t>Forex Revaluation - Realised - Bank Acc Code : YESUSD</t>
  </si>
  <si>
    <t>Y</t>
  </si>
  <si>
    <t>IC210281830000001901</t>
  </si>
  <si>
    <t>Forex Revaluation - GL Account : 110100-YESUSD-USD</t>
  </si>
  <si>
    <t>BK2102818290000009</t>
  </si>
  <si>
    <t>BK210281829000000904</t>
  </si>
  <si>
    <t>BK210281829000000903</t>
  </si>
  <si>
    <t>111502-REP-REP-AFFN CONV-USD</t>
  </si>
  <si>
    <t>BK210281829000000902</t>
  </si>
  <si>
    <t>080100-REP-AFFN CONV-USD</t>
  </si>
  <si>
    <t>BK210281829000000901</t>
  </si>
  <si>
    <t>BK2102818290000008</t>
  </si>
  <si>
    <t>BK210281829000000803</t>
  </si>
  <si>
    <t>111502-REP-REP-AFFIN_I-USD</t>
  </si>
  <si>
    <t>BK210281829000000802</t>
  </si>
  <si>
    <t>080100-REP-AFFIN_I-USD</t>
  </si>
  <si>
    <t>BK210281829000000801</t>
  </si>
  <si>
    <t>BK2102818290000007</t>
  </si>
  <si>
    <t>BK210281829000000704</t>
  </si>
  <si>
    <t>BK210281829000000703</t>
  </si>
  <si>
    <t>111502-REP-REP-AFFINHW_INV-USD</t>
  </si>
  <si>
    <t>BK210281829000000702</t>
  </si>
  <si>
    <t>080100-REP-AFFINHW_INV-USD</t>
  </si>
  <si>
    <t>BK210281829000000701</t>
  </si>
  <si>
    <t>Bank Transaction From 18-Jan-2021 To 18-Jan-2021</t>
  </si>
  <si>
    <t>Call Deposit Maturity, Ref : BK2102818290000007</t>
  </si>
  <si>
    <t>Call Deposit Maturity, Ref : BK2102818290000008</t>
  </si>
  <si>
    <t>Call Deposit Maturity, Ref : BK2102818290000009</t>
  </si>
  <si>
    <t>BK2102818290000017</t>
  </si>
  <si>
    <t>BK210281829000001703</t>
  </si>
  <si>
    <t>BK210281829000001702</t>
  </si>
  <si>
    <t>BK210281829000001701</t>
  </si>
  <si>
    <t>BK2102818290000016</t>
  </si>
  <si>
    <t>BK210281829000001604</t>
  </si>
  <si>
    <t>BK210281829000001603</t>
  </si>
  <si>
    <t>BK210281829000001602</t>
  </si>
  <si>
    <t>BK210281829000001601</t>
  </si>
  <si>
    <t>Bank Transaction From 06-Jan-2021 To 06-Jan-2021</t>
  </si>
  <si>
    <t>Call Deposit Maturity, Ref : BK2102818290000016</t>
  </si>
  <si>
    <t>Call Deposit Maturity, Ref : BK2102818290000017</t>
  </si>
  <si>
    <t>Call Deposit Maturity, Ref : BK2102818290000018</t>
  </si>
  <si>
    <t>BK2102818290000020</t>
  </si>
  <si>
    <t>BK210281829000002004</t>
  </si>
  <si>
    <t>BK210281829000002003</t>
  </si>
  <si>
    <t>BK210281829000002002</t>
  </si>
  <si>
    <t>BK210281829000002001</t>
  </si>
  <si>
    <t>BK2102818290000019</t>
  </si>
  <si>
    <t>BK210281829000001903</t>
  </si>
  <si>
    <t>BK210281829000001902</t>
  </si>
  <si>
    <t>BK210281829000001901</t>
  </si>
  <si>
    <t>Bank Transaction From 12-Jan-2021 To 12-Jan-2021</t>
  </si>
  <si>
    <t>Call Deposit Maturity, Ref : BK2102818290000019</t>
  </si>
  <si>
    <t>Call Deposit Maturity, Ref : BK2102818290000020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</si>
</sst>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  <font>
      <sz val="6"/>
      <color rgb="FF000000"/>
      <name val="Roboto"/>
    </font>
    <font>
      <b/>
      <sz val="10"/>
      <color rgb="FF000000"/>
      <name val="Roboto"/>
    </font>
    <font>
      <sz val="7"/>
      <color rgb="FF000000"/>
      <name val="Roboto"/>
    </font>
    <font>
      <sz val="14"/>
      <color rgb="FF000000"/>
      <name val="Times New Roman"/>
      <family val="1"/>
    </font>
    <font>
      <b/>
      <sz val="9"/>
      <color rgb="FF000000"/>
      <name val="Roboto"/>
    </font>
    <font>
      <sz val="8"/>
      <color rgb="FF000000"/>
      <name val="Arial"/>
      <family val="2"/>
    </font>
    <font>
      <sz val="9"/>
      <color rgb="FF000000"/>
      <name val="Roboto"/>
    </font>
    <font>
      <b/>
      <sz val="9"/>
      <color rgb="FF000000"/>
      <name val="Roboto Condensed"/>
    </font>
    <font>
      <u/>
      <sz val="11"/>
      <color theme="10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1F1F1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AFAF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rgb="FFF6F6F6"/>
        <bgColor indexed="64"/>
      </patternFill>
    </fill>
    <fill>
      <patternFill patternType="solid">
        <fgColor rgb="FFDDEEFF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rgb="FF111111"/>
      </bottom>
      <diagonal/>
    </border>
    <border>
      <left/>
      <right/>
      <top style="medium">
        <color rgb="FFDDDDDD"/>
      </top>
      <bottom/>
      <diagonal/>
    </border>
    <border>
      <left/>
      <right/>
      <top style="medium">
        <color rgb="FF111111"/>
      </top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71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0" fillId="3" borderId="0" xfId="0" applyFill="1"/>
    <xf numFmtId="14" fontId="0" fillId="0" borderId="0" xfId="0" applyNumberFormat="1"/>
    <xf numFmtId="0" fontId="0" fillId="0" borderId="1" xfId="0" applyBorder="1"/>
    <xf numFmtId="0" fontId="0" fillId="4" borderId="1" xfId="0" applyFill="1" applyBorder="1"/>
    <xf numFmtId="0" fontId="0" fillId="4" borderId="2" xfId="0" applyFill="1" applyBorder="1"/>
    <xf numFmtId="14" fontId="0" fillId="0" borderId="1" xfId="0" applyNumberFormat="1" applyBorder="1"/>
    <xf numFmtId="0" fontId="0" fillId="0" borderId="3" xfId="0" applyBorder="1"/>
    <xf numFmtId="0" fontId="0" fillId="0" borderId="0" xfId="0" applyAlignment="1">
      <alignment horizontal="center" vertical="center"/>
    </xf>
    <xf numFmtId="0" fontId="0" fillId="5" borderId="4" xfId="0" applyFill="1" applyBorder="1"/>
    <xf numFmtId="0" fontId="1" fillId="0" borderId="0" xfId="0" applyFont="1"/>
    <xf numFmtId="0" fontId="0" fillId="5" borderId="0" xfId="0" applyFill="1"/>
    <xf numFmtId="0" fontId="4" fillId="0" borderId="0" xfId="0" applyFont="1" applyAlignment="1">
      <alignment horizontal="right" vertical="center" wrapText="1"/>
    </xf>
    <xf numFmtId="0" fontId="5" fillId="0" borderId="0" xfId="0" applyFont="1" applyAlignment="1">
      <alignment vertical="center" wrapText="1"/>
    </xf>
    <xf numFmtId="0" fontId="3" fillId="12" borderId="0" xfId="0" applyFont="1" applyFill="1" applyAlignment="1">
      <alignment horizontal="left" vertical="center" wrapText="1"/>
    </xf>
    <xf numFmtId="0" fontId="6" fillId="12" borderId="0" xfId="0" applyFont="1" applyFill="1" applyAlignment="1">
      <alignment horizontal="left" vertical="center" wrapText="1"/>
    </xf>
    <xf numFmtId="0" fontId="3" fillId="12" borderId="0" xfId="0" applyFont="1" applyFill="1" applyAlignment="1">
      <alignment horizontal="left" vertical="center" wrapText="1" indent="1"/>
    </xf>
    <xf numFmtId="0" fontId="3" fillId="12" borderId="0" xfId="0" applyFont="1" applyFill="1" applyAlignment="1">
      <alignment horizontal="right" vertical="center" wrapText="1"/>
    </xf>
    <xf numFmtId="15" fontId="8" fillId="0" borderId="0" xfId="0" applyNumberFormat="1" applyFont="1" applyAlignment="1">
      <alignment horizontal="left" vertical="center" wrapText="1"/>
    </xf>
    <xf numFmtId="0" fontId="8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 vertical="top" wrapText="1"/>
    </xf>
    <xf numFmtId="0" fontId="8" fillId="0" borderId="0" xfId="0" applyFont="1" applyAlignment="1">
      <alignment horizontal="left" vertical="center" wrapText="1" indent="1"/>
    </xf>
    <xf numFmtId="0" fontId="8" fillId="0" borderId="0" xfId="0" applyFont="1" applyAlignment="1">
      <alignment horizontal="right" vertical="center" wrapText="1"/>
    </xf>
    <xf numFmtId="0" fontId="8" fillId="0" borderId="0" xfId="0" applyFont="1" applyAlignment="1">
      <alignment horizontal="center" vertical="center" wrapText="1"/>
    </xf>
    <xf numFmtId="4" fontId="8" fillId="0" borderId="0" xfId="0" applyNumberFormat="1" applyFont="1" applyAlignment="1">
      <alignment horizontal="right" vertical="center" wrapText="1"/>
    </xf>
    <xf numFmtId="15" fontId="8" fillId="12" borderId="0" xfId="0" applyNumberFormat="1" applyFont="1" applyFill="1" applyAlignment="1">
      <alignment horizontal="left" vertical="center" wrapText="1"/>
    </xf>
    <xf numFmtId="0" fontId="8" fillId="12" borderId="0" xfId="0" applyFont="1" applyFill="1" applyAlignment="1">
      <alignment horizontal="left" vertical="center" wrapText="1"/>
    </xf>
    <xf numFmtId="0" fontId="8" fillId="12" borderId="0" xfId="0" applyFont="1" applyFill="1" applyAlignment="1">
      <alignment horizontal="left" vertical="top" wrapText="1"/>
    </xf>
    <xf numFmtId="0" fontId="8" fillId="12" borderId="0" xfId="0" applyFont="1" applyFill="1" applyAlignment="1">
      <alignment horizontal="left" vertical="center" wrapText="1" indent="1"/>
    </xf>
    <xf numFmtId="4" fontId="8" fillId="12" borderId="0" xfId="0" applyNumberFormat="1" applyFont="1" applyFill="1" applyAlignment="1">
      <alignment horizontal="right" vertical="center" wrapText="1"/>
    </xf>
    <xf numFmtId="0" fontId="8" fillId="12" borderId="0" xfId="0" applyFont="1" applyFill="1" applyAlignment="1">
      <alignment horizontal="right" vertical="center" wrapText="1"/>
    </xf>
    <xf numFmtId="0" fontId="8" fillId="12" borderId="0" xfId="0" applyFont="1" applyFill="1" applyAlignment="1">
      <alignment horizontal="center" vertical="center" wrapText="1"/>
    </xf>
    <xf numFmtId="0" fontId="5" fillId="12" borderId="0" xfId="0" applyFont="1" applyFill="1" applyAlignment="1">
      <alignment vertical="center" wrapText="1"/>
    </xf>
    <xf numFmtId="0" fontId="10" fillId="0" borderId="0" xfId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11" fillId="0" borderId="0" xfId="0" applyFont="1" applyAlignment="1">
      <alignment horizontal="right" vertical="center" wrapText="1" indent="1"/>
    </xf>
    <xf numFmtId="0" fontId="11" fillId="0" borderId="0" xfId="0" applyFont="1" applyAlignment="1">
      <alignment horizontal="center" vertical="center" wrapText="1"/>
    </xf>
    <xf numFmtId="0" fontId="12" fillId="7" borderId="0" xfId="0" applyFont="1" applyFill="1" applyAlignment="1">
      <alignment vertical="center"/>
    </xf>
    <xf numFmtId="15" fontId="12" fillId="7" borderId="0" xfId="0" applyNumberFormat="1" applyFont="1" applyFill="1" applyAlignment="1">
      <alignment vertical="center"/>
    </xf>
    <xf numFmtId="0" fontId="12" fillId="7" borderId="0" xfId="0" applyFont="1" applyFill="1" applyAlignment="1">
      <alignment horizontal="right" vertical="center"/>
    </xf>
    <xf numFmtId="0" fontId="12" fillId="9" borderId="6" xfId="0" applyFont="1" applyFill="1" applyBorder="1" applyAlignment="1">
      <alignment vertical="center"/>
    </xf>
    <xf numFmtId="15" fontId="12" fillId="9" borderId="6" xfId="0" applyNumberFormat="1" applyFont="1" applyFill="1" applyBorder="1" applyAlignment="1">
      <alignment vertical="center"/>
    </xf>
    <xf numFmtId="0" fontId="12" fillId="9" borderId="6" xfId="0" applyFont="1" applyFill="1" applyBorder="1" applyAlignment="1">
      <alignment horizontal="right" vertical="center"/>
    </xf>
    <xf numFmtId="0" fontId="12" fillId="7" borderId="6" xfId="0" applyFont="1" applyFill="1" applyBorder="1" applyAlignment="1">
      <alignment vertical="center"/>
    </xf>
    <xf numFmtId="15" fontId="12" fillId="7" borderId="6" xfId="0" applyNumberFormat="1" applyFont="1" applyFill="1" applyBorder="1" applyAlignment="1">
      <alignment vertical="center"/>
    </xf>
    <xf numFmtId="4" fontId="12" fillId="7" borderId="6" xfId="0" applyNumberFormat="1" applyFont="1" applyFill="1" applyBorder="1" applyAlignment="1">
      <alignment horizontal="right" vertical="center"/>
    </xf>
    <xf numFmtId="0" fontId="12" fillId="7" borderId="6" xfId="0" applyFont="1" applyFill="1" applyBorder="1" applyAlignment="1">
      <alignment horizontal="right" vertical="center"/>
    </xf>
    <xf numFmtId="0" fontId="12" fillId="11" borderId="6" xfId="0" applyFont="1" applyFill="1" applyBorder="1" applyAlignment="1">
      <alignment vertical="center"/>
    </xf>
    <xf numFmtId="15" fontId="12" fillId="11" borderId="6" xfId="0" applyNumberFormat="1" applyFont="1" applyFill="1" applyBorder="1" applyAlignment="1">
      <alignment vertical="center"/>
    </xf>
    <xf numFmtId="4" fontId="12" fillId="11" borderId="6" xfId="0" applyNumberFormat="1" applyFont="1" applyFill="1" applyBorder="1" applyAlignment="1">
      <alignment horizontal="right" vertical="center"/>
    </xf>
    <xf numFmtId="0" fontId="12" fillId="11" borderId="6" xfId="0" applyFont="1" applyFill="1" applyBorder="1" applyAlignment="1">
      <alignment horizontal="right" vertical="center"/>
    </xf>
    <xf numFmtId="0" fontId="10" fillId="0" borderId="0" xfId="1" applyAlignment="1">
      <alignment horizontal="left" vertical="center" wrapText="1" indent="1"/>
    </xf>
    <xf numFmtId="4" fontId="12" fillId="9" borderId="6" xfId="0" applyNumberFormat="1" applyFont="1" applyFill="1" applyBorder="1" applyAlignment="1">
      <alignment horizontal="right" vertical="center"/>
    </xf>
    <xf numFmtId="0" fontId="11" fillId="0" borderId="7" xfId="0" applyFont="1" applyBorder="1" applyAlignment="1">
      <alignment horizontal="right" vertical="center" wrapText="1" indent="1"/>
    </xf>
    <xf numFmtId="0" fontId="12" fillId="6" borderId="0" xfId="0" applyFont="1" applyFill="1" applyAlignment="1">
      <alignment vertical="center"/>
    </xf>
    <xf numFmtId="0" fontId="12" fillId="8" borderId="6" xfId="0" applyFont="1" applyFill="1" applyBorder="1" applyAlignment="1">
      <alignment vertical="center"/>
    </xf>
    <xf numFmtId="0" fontId="12" fillId="6" borderId="6" xfId="0" applyFont="1" applyFill="1" applyBorder="1" applyAlignment="1">
      <alignment vertical="center"/>
    </xf>
    <xf numFmtId="0" fontId="12" fillId="10" borderId="6" xfId="0" applyFont="1" applyFill="1" applyBorder="1" applyAlignment="1">
      <alignment vertic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9" fillId="0" borderId="0" xfId="0" applyFont="1" applyAlignment="1">
      <alignment horizontal="center" vertical="top" wrapText="1"/>
    </xf>
    <xf numFmtId="0" fontId="3" fillId="0" borderId="0" xfId="0" applyFont="1" applyAlignment="1">
      <alignment horizontal="center" vertical="center" wrapText="1"/>
    </xf>
    <xf numFmtId="0" fontId="3" fillId="12" borderId="0" xfId="0" applyFont="1" applyFill="1" applyAlignment="1">
      <alignment horizontal="right" vertical="center" wrapText="1" indent="1"/>
    </xf>
    <xf numFmtId="0" fontId="7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22" fontId="4" fillId="0" borderId="0" xfId="0" applyNumberFormat="1" applyFont="1" applyAlignment="1">
      <alignment horizontal="left" vertical="center" wrapText="1"/>
    </xf>
    <xf numFmtId="15" fontId="4" fillId="0" borderId="0" xfId="0" applyNumberFormat="1" applyFont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52.172.235.137:6447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5EC61-96C3-41C3-9CF7-7CC560B1A876}">
  <dimension ref="A1:P42"/>
  <sheetViews>
    <sheetView topLeftCell="A5" workbookViewId="0">
      <selection activeCell="L18" sqref="L18"/>
    </sheetView>
  </sheetViews>
  <sheetFormatPr defaultRowHeight="14.5" x14ac:dyDescent="0.35"/>
  <cols>
    <col min="2" max="2" width="53.36328125" bestFit="1" customWidth="1"/>
    <col min="3" max="3" width="12.90625" customWidth="1"/>
    <col min="4" max="4" width="15" bestFit="1" customWidth="1"/>
    <col min="5" max="5" width="9.90625" bestFit="1" customWidth="1"/>
    <col min="6" max="6" width="14.36328125" bestFit="1" customWidth="1"/>
    <col min="8" max="8" width="12.36328125" bestFit="1" customWidth="1"/>
    <col min="9" max="9" width="11.453125" bestFit="1" customWidth="1"/>
    <col min="10" max="10" width="9.453125" customWidth="1"/>
    <col min="11" max="11" width="15.26953125" customWidth="1"/>
    <col min="12" max="12" width="17.90625" customWidth="1"/>
    <col min="13" max="13" width="15.26953125" bestFit="1" customWidth="1"/>
    <col min="14" max="14" width="14" customWidth="1"/>
    <col min="15" max="15" width="11.08984375" customWidth="1"/>
  </cols>
  <sheetData>
    <row r="1" spans="1:16" x14ac:dyDescent="0.35">
      <c r="B1" s="1" t="s">
        <v>0</v>
      </c>
    </row>
    <row r="4" spans="1:16" x14ac:dyDescent="0.35">
      <c r="A4">
        <v>3</v>
      </c>
      <c r="B4" t="s">
        <v>26</v>
      </c>
    </row>
    <row r="5" spans="1:16" x14ac:dyDescent="0.35">
      <c r="A5" s="2" t="s">
        <v>27</v>
      </c>
      <c r="B5" s="3" t="s">
        <v>28</v>
      </c>
    </row>
    <row r="6" spans="1:16" x14ac:dyDescent="0.35">
      <c r="A6" s="10"/>
      <c r="B6" t="s">
        <v>2</v>
      </c>
      <c r="C6" t="s">
        <v>110</v>
      </c>
      <c r="K6" t="s">
        <v>61</v>
      </c>
      <c r="L6" t="s">
        <v>111</v>
      </c>
    </row>
    <row r="7" spans="1:16" x14ac:dyDescent="0.35">
      <c r="B7" t="s">
        <v>4</v>
      </c>
      <c r="C7" s="4">
        <v>44205</v>
      </c>
      <c r="K7" t="s">
        <v>112</v>
      </c>
      <c r="L7" t="s">
        <v>79</v>
      </c>
    </row>
    <row r="8" spans="1:16" x14ac:dyDescent="0.35">
      <c r="B8" t="s">
        <v>29</v>
      </c>
      <c r="C8" s="4">
        <f>C7+3</f>
        <v>44208</v>
      </c>
    </row>
    <row r="10" spans="1:16" x14ac:dyDescent="0.35">
      <c r="K10" s="11" t="s">
        <v>30</v>
      </c>
      <c r="L10" s="13"/>
      <c r="M10" s="4"/>
    </row>
    <row r="11" spans="1:16" x14ac:dyDescent="0.35">
      <c r="A11" s="5"/>
      <c r="B11" s="5"/>
      <c r="C11" s="6" t="s">
        <v>5</v>
      </c>
      <c r="D11" s="6" t="s">
        <v>6</v>
      </c>
      <c r="E11" s="6" t="s">
        <v>7</v>
      </c>
      <c r="F11" s="6" t="s">
        <v>8</v>
      </c>
      <c r="G11" s="6" t="s">
        <v>9</v>
      </c>
      <c r="H11" s="6" t="s">
        <v>10</v>
      </c>
      <c r="I11" s="6" t="s">
        <v>11</v>
      </c>
      <c r="J11" s="6" t="s">
        <v>12</v>
      </c>
      <c r="K11" s="7" t="s">
        <v>34</v>
      </c>
      <c r="L11" s="7" t="s">
        <v>49</v>
      </c>
      <c r="M11" s="7" t="s">
        <v>13</v>
      </c>
      <c r="N11" s="7" t="s">
        <v>113</v>
      </c>
      <c r="O11" s="7" t="s">
        <v>64</v>
      </c>
    </row>
    <row r="12" spans="1:16" x14ac:dyDescent="0.35">
      <c r="A12" s="5">
        <v>1</v>
      </c>
      <c r="B12" s="5" t="s">
        <v>14</v>
      </c>
      <c r="C12" s="5" t="str">
        <f>C6</f>
        <v>HAXAGONMYR</v>
      </c>
      <c r="D12" s="8">
        <f>C7</f>
        <v>44205</v>
      </c>
      <c r="E12" s="5" t="s">
        <v>15</v>
      </c>
      <c r="F12" s="12" t="s">
        <v>42</v>
      </c>
      <c r="G12" s="5">
        <v>3</v>
      </c>
      <c r="H12" s="8">
        <f>D12+3</f>
        <v>44208</v>
      </c>
      <c r="I12" s="5">
        <v>3</v>
      </c>
      <c r="J12" s="5">
        <v>15000</v>
      </c>
      <c r="K12">
        <f>J12*(I12/100)*(3/365)</f>
        <v>3.6986301369863011</v>
      </c>
      <c r="M12">
        <f>J12+K12</f>
        <v>15003.698630136987</v>
      </c>
      <c r="N12">
        <v>4.4400000000000004</v>
      </c>
      <c r="O12">
        <f>(J12+L18)*N12</f>
        <v>66616.421917808228</v>
      </c>
    </row>
    <row r="13" spans="1:16" x14ac:dyDescent="0.35">
      <c r="A13" s="5">
        <v>2</v>
      </c>
      <c r="B13" s="5" t="s">
        <v>17</v>
      </c>
      <c r="C13" s="5"/>
      <c r="D13" s="5"/>
      <c r="E13" s="5"/>
      <c r="F13" s="5"/>
      <c r="G13" s="5"/>
      <c r="H13" s="5"/>
      <c r="I13" s="5"/>
      <c r="J13" s="5"/>
      <c r="K13" s="4"/>
      <c r="L13" s="4"/>
      <c r="M13" s="4"/>
    </row>
    <row r="14" spans="1:16" x14ac:dyDescent="0.35">
      <c r="A14" s="5">
        <v>3</v>
      </c>
      <c r="B14" s="5" t="s">
        <v>18</v>
      </c>
      <c r="C14" s="5"/>
      <c r="D14" s="5"/>
      <c r="E14" s="5"/>
      <c r="F14" s="5"/>
      <c r="G14" s="5"/>
      <c r="H14" s="5"/>
      <c r="I14" s="5"/>
      <c r="J14" s="5"/>
    </row>
    <row r="15" spans="1:16" x14ac:dyDescent="0.35">
      <c r="A15" s="5">
        <v>4</v>
      </c>
      <c r="B15" s="5" t="s">
        <v>19</v>
      </c>
      <c r="C15" s="5"/>
      <c r="D15" s="5"/>
      <c r="E15" s="5"/>
      <c r="F15" s="5"/>
      <c r="G15" s="5"/>
      <c r="H15" s="5"/>
      <c r="I15" s="5"/>
      <c r="J15" s="5"/>
      <c r="K15" s="60" t="s">
        <v>20</v>
      </c>
      <c r="L15" s="61"/>
      <c r="M15" s="61"/>
      <c r="N15" s="61"/>
      <c r="O15" s="61"/>
      <c r="P15" s="61"/>
    </row>
    <row r="16" spans="1:16" x14ac:dyDescent="0.35">
      <c r="A16" s="5">
        <v>5</v>
      </c>
      <c r="B16" s="5" t="s">
        <v>21</v>
      </c>
      <c r="C16" s="5"/>
      <c r="D16" s="5"/>
      <c r="E16" s="5"/>
      <c r="F16" s="5"/>
      <c r="G16" s="5"/>
      <c r="H16" s="5"/>
      <c r="I16" s="5"/>
      <c r="J16" s="5"/>
      <c r="K16" s="60" t="s">
        <v>22</v>
      </c>
      <c r="L16" s="61"/>
      <c r="M16" s="61"/>
    </row>
    <row r="17" spans="1:15" x14ac:dyDescent="0.35">
      <c r="A17" s="5">
        <v>6</v>
      </c>
      <c r="B17" s="5" t="s">
        <v>31</v>
      </c>
      <c r="C17" s="5"/>
      <c r="D17" s="8">
        <f>D12+3</f>
        <v>44208</v>
      </c>
      <c r="E17" s="5"/>
      <c r="F17" s="5"/>
      <c r="G17" s="5"/>
      <c r="H17" s="5"/>
      <c r="I17" s="5"/>
      <c r="J17" s="5"/>
    </row>
    <row r="18" spans="1:15" x14ac:dyDescent="0.35">
      <c r="A18" s="5">
        <v>7</v>
      </c>
      <c r="B18" s="5" t="s">
        <v>32</v>
      </c>
      <c r="C18" s="5"/>
      <c r="D18" s="8">
        <f>C8</f>
        <v>44208</v>
      </c>
      <c r="E18" s="5"/>
      <c r="F18" s="5"/>
      <c r="G18" s="5"/>
      <c r="H18" s="5"/>
      <c r="I18" s="5">
        <v>3.5</v>
      </c>
      <c r="J18" s="5"/>
      <c r="K18">
        <f>J12*(I12/100)*(3/365)</f>
        <v>3.6986301369863011</v>
      </c>
      <c r="L18">
        <f>K18</f>
        <v>3.6986301369863011</v>
      </c>
      <c r="M18">
        <f>J12+K18</f>
        <v>15003.698630136987</v>
      </c>
    </row>
    <row r="19" spans="1:15" x14ac:dyDescent="0.35">
      <c r="A19" s="5">
        <v>8</v>
      </c>
      <c r="B19" s="5" t="s">
        <v>17</v>
      </c>
      <c r="C19" s="5"/>
      <c r="D19" s="5"/>
      <c r="E19" s="5"/>
      <c r="F19" s="5"/>
      <c r="G19" s="5"/>
      <c r="H19" s="5"/>
      <c r="I19" s="5"/>
      <c r="J19" s="5"/>
      <c r="K19" s="4"/>
      <c r="L19" s="4"/>
    </row>
    <row r="20" spans="1:15" x14ac:dyDescent="0.35">
      <c r="A20" s="5">
        <v>9</v>
      </c>
      <c r="B20" s="5" t="s">
        <v>18</v>
      </c>
      <c r="C20" s="5"/>
      <c r="D20" s="5"/>
      <c r="E20" s="5"/>
      <c r="F20" s="5"/>
      <c r="G20" s="5"/>
      <c r="H20" s="5"/>
      <c r="I20" s="5"/>
      <c r="J20" s="5"/>
    </row>
    <row r="21" spans="1:15" x14ac:dyDescent="0.35">
      <c r="A21" s="5">
        <v>10</v>
      </c>
      <c r="B21" s="5" t="s">
        <v>19</v>
      </c>
      <c r="C21" s="5"/>
      <c r="D21" s="5"/>
      <c r="E21" s="5"/>
      <c r="F21" s="5"/>
      <c r="G21" s="5"/>
      <c r="H21" s="5"/>
      <c r="I21" s="5"/>
      <c r="J21" s="5"/>
      <c r="K21" s="9" t="s">
        <v>20</v>
      </c>
    </row>
    <row r="22" spans="1:15" x14ac:dyDescent="0.35">
      <c r="A22" s="5">
        <v>11</v>
      </c>
      <c r="B22" s="5" t="s">
        <v>21</v>
      </c>
      <c r="C22" s="5"/>
      <c r="D22" s="5"/>
      <c r="E22" s="5"/>
      <c r="F22" s="5"/>
      <c r="G22" s="5"/>
      <c r="H22" s="5"/>
      <c r="I22" s="5"/>
      <c r="J22" s="5"/>
      <c r="K22" s="60" t="s">
        <v>23</v>
      </c>
      <c r="L22" s="61"/>
      <c r="M22" s="61"/>
    </row>
    <row r="25" spans="1:15" x14ac:dyDescent="0.35">
      <c r="A25" s="2" t="s">
        <v>33</v>
      </c>
      <c r="B25" s="3" t="s">
        <v>24</v>
      </c>
    </row>
    <row r="26" spans="1:15" x14ac:dyDescent="0.35">
      <c r="A26" s="10"/>
      <c r="B26" t="s">
        <v>2</v>
      </c>
      <c r="C26" t="s">
        <v>3</v>
      </c>
    </row>
    <row r="27" spans="1:15" x14ac:dyDescent="0.35">
      <c r="B27" t="s">
        <v>4</v>
      </c>
      <c r="C27" s="4">
        <v>44804</v>
      </c>
    </row>
    <row r="28" spans="1:15" x14ac:dyDescent="0.35">
      <c r="B28" t="s">
        <v>29</v>
      </c>
      <c r="C28" s="4">
        <f>C27+3</f>
        <v>44807</v>
      </c>
    </row>
    <row r="30" spans="1:15" x14ac:dyDescent="0.35">
      <c r="K30" s="11" t="s">
        <v>30</v>
      </c>
      <c r="L30" s="13"/>
      <c r="M30" s="4"/>
    </row>
    <row r="31" spans="1:15" x14ac:dyDescent="0.35">
      <c r="A31" s="5"/>
      <c r="B31" s="5"/>
      <c r="C31" s="6" t="s">
        <v>5</v>
      </c>
      <c r="D31" s="6" t="s">
        <v>6</v>
      </c>
      <c r="E31" s="6" t="s">
        <v>7</v>
      </c>
      <c r="F31" s="6" t="s">
        <v>8</v>
      </c>
      <c r="G31" s="6" t="s">
        <v>9</v>
      </c>
      <c r="H31" s="6" t="s">
        <v>10</v>
      </c>
      <c r="I31" s="6" t="s">
        <v>11</v>
      </c>
      <c r="J31" s="6" t="s">
        <v>12</v>
      </c>
      <c r="K31" s="7" t="s">
        <v>34</v>
      </c>
      <c r="L31" s="7" t="s">
        <v>49</v>
      </c>
      <c r="M31" s="7" t="s">
        <v>13</v>
      </c>
      <c r="N31" s="7" t="s">
        <v>113</v>
      </c>
      <c r="O31" s="7" t="s">
        <v>64</v>
      </c>
    </row>
    <row r="32" spans="1:15" x14ac:dyDescent="0.35">
      <c r="A32" s="5">
        <v>1</v>
      </c>
      <c r="B32" s="5" t="s">
        <v>14</v>
      </c>
      <c r="C32" s="5" t="str">
        <f>C26</f>
        <v>AREETF</v>
      </c>
      <c r="D32" s="8">
        <f>C27</f>
        <v>44804</v>
      </c>
      <c r="E32" s="5" t="s">
        <v>15</v>
      </c>
      <c r="F32" s="12" t="s">
        <v>45</v>
      </c>
      <c r="G32" s="5">
        <v>3</v>
      </c>
      <c r="H32" s="8">
        <f>D32+3</f>
        <v>44807</v>
      </c>
      <c r="I32" s="5">
        <v>3</v>
      </c>
      <c r="J32" s="5">
        <v>15000</v>
      </c>
      <c r="K32">
        <f>J32*(I32/100)*(3/365)</f>
        <v>3.6986301369863011</v>
      </c>
      <c r="M32">
        <f>J32+K32</f>
        <v>15003.698630136987</v>
      </c>
      <c r="N32">
        <v>4.4400000000000004</v>
      </c>
      <c r="O32">
        <f>(J32+L38)*N32</f>
        <v>66617.760000000009</v>
      </c>
    </row>
    <row r="33" spans="1:16" x14ac:dyDescent="0.35">
      <c r="A33" s="5">
        <v>2</v>
      </c>
      <c r="B33" s="5" t="s">
        <v>17</v>
      </c>
      <c r="C33" s="5"/>
      <c r="D33" s="5"/>
      <c r="E33" s="5"/>
      <c r="F33" s="5"/>
      <c r="G33" s="5"/>
      <c r="H33" s="5"/>
      <c r="I33" s="5"/>
      <c r="J33" s="5"/>
      <c r="K33" s="4"/>
      <c r="L33" s="4"/>
      <c r="M33" s="4"/>
    </row>
    <row r="34" spans="1:16" x14ac:dyDescent="0.35">
      <c r="A34" s="5">
        <v>3</v>
      </c>
      <c r="B34" s="5" t="s">
        <v>18</v>
      </c>
      <c r="C34" s="5"/>
      <c r="D34" s="5"/>
      <c r="E34" s="5"/>
      <c r="F34" s="5"/>
      <c r="G34" s="5"/>
      <c r="H34" s="5"/>
      <c r="I34" s="5"/>
      <c r="J34" s="5"/>
    </row>
    <row r="35" spans="1:16" x14ac:dyDescent="0.35">
      <c r="A35" s="5">
        <v>4</v>
      </c>
      <c r="B35" s="5" t="s">
        <v>19</v>
      </c>
      <c r="C35" s="5"/>
      <c r="D35" s="5"/>
      <c r="E35" s="5"/>
      <c r="F35" s="5"/>
      <c r="G35" s="5"/>
      <c r="H35" s="5"/>
      <c r="I35" s="5"/>
      <c r="J35" s="5"/>
      <c r="K35" s="60" t="s">
        <v>20</v>
      </c>
      <c r="L35" s="61"/>
      <c r="M35" s="61"/>
      <c r="N35" s="61"/>
      <c r="O35" s="61"/>
      <c r="P35" s="61"/>
    </row>
    <row r="36" spans="1:16" x14ac:dyDescent="0.35">
      <c r="A36" s="5">
        <v>5</v>
      </c>
      <c r="B36" s="5" t="s">
        <v>21</v>
      </c>
      <c r="C36" s="5"/>
      <c r="D36" s="5"/>
      <c r="E36" s="5"/>
      <c r="F36" s="5"/>
      <c r="G36" s="5"/>
      <c r="H36" s="5"/>
      <c r="I36" s="5"/>
      <c r="J36" s="5"/>
      <c r="K36" s="60" t="s">
        <v>22</v>
      </c>
      <c r="L36" s="61"/>
      <c r="M36" s="61"/>
    </row>
    <row r="37" spans="1:16" x14ac:dyDescent="0.35">
      <c r="A37" s="5">
        <v>6</v>
      </c>
      <c r="B37" s="5" t="s">
        <v>31</v>
      </c>
      <c r="C37" s="5"/>
      <c r="D37" s="8">
        <f>D32+3</f>
        <v>44807</v>
      </c>
      <c r="E37" s="5"/>
      <c r="F37" s="5"/>
      <c r="G37" s="5"/>
      <c r="H37" s="5"/>
      <c r="I37" s="5"/>
      <c r="J37" s="5"/>
    </row>
    <row r="38" spans="1:16" x14ac:dyDescent="0.35">
      <c r="A38" s="5">
        <v>7</v>
      </c>
      <c r="B38" s="5" t="s">
        <v>32</v>
      </c>
      <c r="C38" s="5"/>
      <c r="D38" s="8">
        <f>C28</f>
        <v>44807</v>
      </c>
      <c r="E38" s="5"/>
      <c r="F38" s="5"/>
      <c r="G38" s="5"/>
      <c r="H38" s="5"/>
      <c r="I38" s="5">
        <v>3.5</v>
      </c>
      <c r="J38" s="5"/>
      <c r="K38">
        <f>K32</f>
        <v>3.6986301369863011</v>
      </c>
      <c r="L38">
        <v>4</v>
      </c>
      <c r="M38">
        <f>J32+L38</f>
        <v>15004</v>
      </c>
    </row>
    <row r="39" spans="1:16" x14ac:dyDescent="0.35">
      <c r="A39" s="5">
        <v>8</v>
      </c>
      <c r="B39" s="5" t="s">
        <v>17</v>
      </c>
      <c r="C39" s="5"/>
      <c r="D39" s="5"/>
      <c r="E39" s="5"/>
      <c r="F39" s="5"/>
      <c r="G39" s="5"/>
      <c r="H39" s="5"/>
      <c r="I39" s="5"/>
      <c r="J39" s="5"/>
      <c r="K39" s="4"/>
      <c r="L39" s="4"/>
    </row>
    <row r="40" spans="1:16" x14ac:dyDescent="0.35">
      <c r="A40" s="5">
        <v>9</v>
      </c>
      <c r="B40" s="5" t="s">
        <v>18</v>
      </c>
      <c r="C40" s="5"/>
      <c r="D40" s="5"/>
      <c r="E40" s="5"/>
      <c r="F40" s="5"/>
      <c r="G40" s="5"/>
      <c r="H40" s="5"/>
      <c r="I40" s="5"/>
      <c r="J40" s="5"/>
    </row>
    <row r="41" spans="1:16" x14ac:dyDescent="0.35">
      <c r="A41" s="5">
        <v>10</v>
      </c>
      <c r="B41" s="5" t="s">
        <v>19</v>
      </c>
      <c r="C41" s="5"/>
      <c r="D41" s="5"/>
      <c r="E41" s="5"/>
      <c r="F41" s="5"/>
      <c r="G41" s="5"/>
      <c r="H41" s="5"/>
      <c r="I41" s="5"/>
      <c r="J41" s="5"/>
      <c r="K41" s="9" t="s">
        <v>20</v>
      </c>
    </row>
    <row r="42" spans="1:16" x14ac:dyDescent="0.35">
      <c r="A42" s="5">
        <v>11</v>
      </c>
      <c r="B42" s="5" t="s">
        <v>21</v>
      </c>
      <c r="C42" s="5"/>
      <c r="D42" s="5"/>
      <c r="E42" s="5"/>
      <c r="F42" s="5"/>
      <c r="G42" s="5"/>
      <c r="H42" s="5"/>
      <c r="I42" s="5"/>
      <c r="J42" s="5"/>
      <c r="K42" s="60" t="s">
        <v>23</v>
      </c>
      <c r="L42" s="61"/>
      <c r="M42" s="61"/>
    </row>
  </sheetData>
  <mergeCells count="6">
    <mergeCell ref="K42:M42"/>
    <mergeCell ref="K15:P15"/>
    <mergeCell ref="K16:M16"/>
    <mergeCell ref="K22:M22"/>
    <mergeCell ref="K35:P35"/>
    <mergeCell ref="K36:M3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3DD59-2C73-4E49-A50A-47EF9A57BB42}">
  <dimension ref="A1:O42"/>
  <sheetViews>
    <sheetView workbookViewId="0">
      <selection activeCell="B46" sqref="B46"/>
    </sheetView>
  </sheetViews>
  <sheetFormatPr defaultRowHeight="14.5" x14ac:dyDescent="0.35"/>
  <cols>
    <col min="2" max="2" width="53.36328125" bestFit="1" customWidth="1"/>
    <col min="3" max="3" width="13.7265625" customWidth="1"/>
    <col min="4" max="4" width="15" bestFit="1" customWidth="1"/>
    <col min="5" max="5" width="9.90625" bestFit="1" customWidth="1"/>
    <col min="6" max="6" width="14.36328125" bestFit="1" customWidth="1"/>
    <col min="8" max="8" width="12.36328125" bestFit="1" customWidth="1"/>
    <col min="9" max="9" width="11.453125" bestFit="1" customWidth="1"/>
    <col min="11" max="11" width="14.36328125" customWidth="1"/>
    <col min="12" max="12" width="18.08984375" customWidth="1"/>
    <col min="13" max="13" width="15.26953125" bestFit="1" customWidth="1"/>
    <col min="14" max="14" width="15.6328125" customWidth="1"/>
    <col min="15" max="15" width="10.453125" customWidth="1"/>
  </cols>
  <sheetData>
    <row r="1" spans="1:15" x14ac:dyDescent="0.35">
      <c r="B1" s="1" t="s">
        <v>35</v>
      </c>
    </row>
    <row r="4" spans="1:15" x14ac:dyDescent="0.35">
      <c r="A4" s="2">
        <v>3</v>
      </c>
      <c r="B4" t="s">
        <v>40</v>
      </c>
    </row>
    <row r="5" spans="1:15" x14ac:dyDescent="0.35">
      <c r="A5" s="2" t="s">
        <v>27</v>
      </c>
      <c r="B5" s="3" t="s">
        <v>28</v>
      </c>
    </row>
    <row r="6" spans="1:15" x14ac:dyDescent="0.35">
      <c r="A6" s="10"/>
      <c r="B6" t="s">
        <v>2</v>
      </c>
      <c r="C6" t="s">
        <v>110</v>
      </c>
      <c r="K6" t="s">
        <v>61</v>
      </c>
      <c r="L6" t="s">
        <v>111</v>
      </c>
    </row>
    <row r="7" spans="1:15" x14ac:dyDescent="0.35">
      <c r="B7" t="s">
        <v>4</v>
      </c>
      <c r="C7" s="4">
        <v>44205</v>
      </c>
      <c r="K7" t="s">
        <v>112</v>
      </c>
      <c r="L7" t="s">
        <v>79</v>
      </c>
    </row>
    <row r="8" spans="1:15" x14ac:dyDescent="0.35">
      <c r="B8" t="s">
        <v>41</v>
      </c>
      <c r="C8" s="4">
        <f>D17</f>
        <v>44202</v>
      </c>
    </row>
    <row r="10" spans="1:15" x14ac:dyDescent="0.35">
      <c r="K10" s="11" t="s">
        <v>30</v>
      </c>
      <c r="L10" s="13"/>
      <c r="M10" s="4"/>
    </row>
    <row r="11" spans="1:15" x14ac:dyDescent="0.35">
      <c r="A11" s="5"/>
      <c r="B11" s="5"/>
      <c r="C11" s="6" t="s">
        <v>5</v>
      </c>
      <c r="D11" s="6" t="s">
        <v>6</v>
      </c>
      <c r="E11" s="6" t="s">
        <v>7</v>
      </c>
      <c r="F11" s="6" t="s">
        <v>8</v>
      </c>
      <c r="G11" s="6" t="s">
        <v>9</v>
      </c>
      <c r="H11" s="6" t="s">
        <v>10</v>
      </c>
      <c r="I11" s="6" t="s">
        <v>11</v>
      </c>
      <c r="J11" s="6" t="s">
        <v>12</v>
      </c>
      <c r="K11" s="7" t="s">
        <v>34</v>
      </c>
      <c r="L11" s="7" t="s">
        <v>36</v>
      </c>
      <c r="M11" s="7" t="s">
        <v>13</v>
      </c>
      <c r="N11" s="7" t="s">
        <v>113</v>
      </c>
      <c r="O11" s="7" t="s">
        <v>64</v>
      </c>
    </row>
    <row r="12" spans="1:15" x14ac:dyDescent="0.35">
      <c r="A12" s="5">
        <v>1</v>
      </c>
      <c r="B12" s="5" t="s">
        <v>14</v>
      </c>
      <c r="C12" s="5" t="str">
        <f>C6</f>
        <v>HAXAGONMYR</v>
      </c>
      <c r="D12" s="8">
        <f>C7-6</f>
        <v>44199</v>
      </c>
      <c r="E12" s="5" t="s">
        <v>15</v>
      </c>
      <c r="F12" s="12" t="s">
        <v>42</v>
      </c>
      <c r="G12" s="5">
        <v>3</v>
      </c>
      <c r="H12" s="8">
        <f>D12+3</f>
        <v>44202</v>
      </c>
      <c r="I12" s="5">
        <v>3</v>
      </c>
      <c r="J12" s="5">
        <v>15000</v>
      </c>
      <c r="K12">
        <f>J12*(I12/100)*(3/365)</f>
        <v>3.6986301369863011</v>
      </c>
      <c r="M12">
        <f>J12+K12</f>
        <v>15003.698630136987</v>
      </c>
      <c r="N12">
        <v>4.4400000000000004</v>
      </c>
      <c r="O12">
        <f>J12*N12</f>
        <v>66600</v>
      </c>
    </row>
    <row r="13" spans="1:15" x14ac:dyDescent="0.35">
      <c r="A13" s="5">
        <v>2</v>
      </c>
      <c r="B13" s="5" t="s">
        <v>17</v>
      </c>
      <c r="C13" s="5"/>
      <c r="D13" s="5"/>
      <c r="E13" s="5"/>
      <c r="F13" s="5"/>
      <c r="G13" s="5"/>
      <c r="H13" s="5"/>
      <c r="I13" s="5"/>
      <c r="J13" s="5"/>
      <c r="K13" s="4"/>
      <c r="L13" s="4"/>
      <c r="M13" s="4"/>
    </row>
    <row r="14" spans="1:15" x14ac:dyDescent="0.35">
      <c r="A14" s="5">
        <v>3</v>
      </c>
      <c r="B14" s="5" t="s">
        <v>37</v>
      </c>
      <c r="C14" s="5"/>
      <c r="D14" s="5"/>
      <c r="E14" s="5"/>
      <c r="F14" s="5"/>
      <c r="G14" s="5"/>
      <c r="H14" s="5"/>
      <c r="I14" s="5"/>
      <c r="J14" s="5"/>
    </row>
    <row r="15" spans="1:15" x14ac:dyDescent="0.35">
      <c r="A15" s="5">
        <v>4</v>
      </c>
      <c r="B15" s="5" t="s">
        <v>19</v>
      </c>
      <c r="C15" s="5"/>
      <c r="D15" s="5"/>
      <c r="E15" s="5"/>
      <c r="F15" s="5"/>
      <c r="G15" s="5"/>
      <c r="H15" s="5"/>
      <c r="I15" s="5"/>
      <c r="J15" s="5"/>
      <c r="K15" s="60" t="s">
        <v>20</v>
      </c>
      <c r="L15" s="61"/>
      <c r="M15" s="61"/>
      <c r="N15" s="61"/>
      <c r="O15" s="61"/>
    </row>
    <row r="16" spans="1:15" x14ac:dyDescent="0.35">
      <c r="A16" s="5">
        <v>5</v>
      </c>
      <c r="B16" s="5" t="s">
        <v>21</v>
      </c>
      <c r="C16" s="5"/>
      <c r="D16" s="5"/>
      <c r="E16" s="5"/>
      <c r="F16" s="5"/>
      <c r="G16" s="5"/>
      <c r="H16" s="5"/>
      <c r="I16" s="5"/>
      <c r="J16" s="5"/>
      <c r="K16" s="60" t="s">
        <v>22</v>
      </c>
      <c r="L16" s="61"/>
      <c r="M16" s="61"/>
    </row>
    <row r="17" spans="1:15" x14ac:dyDescent="0.35">
      <c r="A17" s="5">
        <v>6</v>
      </c>
      <c r="B17" s="5" t="s">
        <v>43</v>
      </c>
      <c r="C17" s="5"/>
      <c r="D17" s="8">
        <f>D12+3</f>
        <v>44202</v>
      </c>
      <c r="E17" s="5"/>
      <c r="F17" s="5"/>
      <c r="G17" s="5"/>
      <c r="H17" s="5"/>
      <c r="I17" s="5"/>
      <c r="J17" s="5"/>
    </row>
    <row r="18" spans="1:15" x14ac:dyDescent="0.35">
      <c r="A18" s="5">
        <v>7</v>
      </c>
      <c r="B18" s="5" t="s">
        <v>32</v>
      </c>
      <c r="C18" s="5"/>
      <c r="D18" s="8">
        <f>C8</f>
        <v>44202</v>
      </c>
      <c r="E18" s="5"/>
      <c r="F18" s="5"/>
      <c r="G18" s="5"/>
      <c r="H18" s="5"/>
      <c r="I18" s="5">
        <v>3.5</v>
      </c>
      <c r="J18" s="5"/>
      <c r="K18">
        <f>J12*(I12/100)*(3/365)</f>
        <v>3.6986301369863011</v>
      </c>
      <c r="L18">
        <f>K18</f>
        <v>3.6986301369863011</v>
      </c>
      <c r="M18">
        <f>J12+K18</f>
        <v>15003.698630136987</v>
      </c>
    </row>
    <row r="19" spans="1:15" x14ac:dyDescent="0.35">
      <c r="A19" s="5">
        <v>8</v>
      </c>
      <c r="B19" s="5" t="s">
        <v>17</v>
      </c>
      <c r="C19" s="5"/>
      <c r="D19" s="5"/>
      <c r="E19" s="5"/>
      <c r="F19" s="5"/>
      <c r="G19" s="5"/>
      <c r="H19" s="5"/>
      <c r="I19" s="5"/>
      <c r="J19" s="5"/>
      <c r="K19" s="4"/>
      <c r="L19" s="4"/>
    </row>
    <row r="20" spans="1:15" x14ac:dyDescent="0.35">
      <c r="A20" s="5">
        <v>9</v>
      </c>
      <c r="B20" s="5" t="s">
        <v>37</v>
      </c>
      <c r="C20" s="5"/>
      <c r="D20" s="5"/>
      <c r="E20" s="5"/>
      <c r="F20" s="5"/>
      <c r="G20" s="5"/>
      <c r="H20" s="5"/>
      <c r="I20" s="5"/>
      <c r="J20" s="5"/>
    </row>
    <row r="21" spans="1:15" x14ac:dyDescent="0.35">
      <c r="A21" s="5">
        <v>10</v>
      </c>
      <c r="B21" s="5" t="s">
        <v>19</v>
      </c>
      <c r="C21" s="5"/>
      <c r="D21" s="5"/>
      <c r="E21" s="5"/>
      <c r="F21" s="5"/>
      <c r="G21" s="5"/>
      <c r="H21" s="5"/>
      <c r="I21" s="5"/>
      <c r="J21" s="5"/>
      <c r="K21" s="9" t="s">
        <v>20</v>
      </c>
    </row>
    <row r="22" spans="1:15" x14ac:dyDescent="0.35">
      <c r="A22" s="5">
        <v>11</v>
      </c>
      <c r="B22" s="5" t="s">
        <v>21</v>
      </c>
      <c r="C22" s="5"/>
      <c r="D22" s="5"/>
      <c r="E22" s="5"/>
      <c r="F22" s="5"/>
      <c r="G22" s="5"/>
      <c r="H22" s="5"/>
      <c r="I22" s="5"/>
      <c r="J22" s="5"/>
      <c r="K22" s="60" t="s">
        <v>23</v>
      </c>
      <c r="L22" s="61"/>
      <c r="M22" s="61"/>
    </row>
    <row r="25" spans="1:15" x14ac:dyDescent="0.35">
      <c r="A25" s="2" t="s">
        <v>44</v>
      </c>
      <c r="B25" s="3" t="s">
        <v>24</v>
      </c>
    </row>
    <row r="26" spans="1:15" x14ac:dyDescent="0.35">
      <c r="A26" s="10"/>
      <c r="B26" t="s">
        <v>2</v>
      </c>
      <c r="C26" t="s">
        <v>110</v>
      </c>
    </row>
    <row r="27" spans="1:15" x14ac:dyDescent="0.35">
      <c r="B27" t="s">
        <v>4</v>
      </c>
      <c r="C27" s="4">
        <v>44205</v>
      </c>
    </row>
    <row r="28" spans="1:15" x14ac:dyDescent="0.35">
      <c r="B28" t="s">
        <v>41</v>
      </c>
      <c r="C28" s="4">
        <f>D37</f>
        <v>44202</v>
      </c>
    </row>
    <row r="30" spans="1:15" x14ac:dyDescent="0.35">
      <c r="K30" s="11" t="s">
        <v>30</v>
      </c>
      <c r="L30" s="13"/>
      <c r="M30" s="4"/>
    </row>
    <row r="31" spans="1:15" x14ac:dyDescent="0.35">
      <c r="A31" s="5"/>
      <c r="B31" s="5"/>
      <c r="C31" s="6" t="s">
        <v>5</v>
      </c>
      <c r="D31" s="6" t="s">
        <v>6</v>
      </c>
      <c r="E31" s="6" t="s">
        <v>7</v>
      </c>
      <c r="F31" s="6" t="s">
        <v>8</v>
      </c>
      <c r="G31" s="6" t="s">
        <v>9</v>
      </c>
      <c r="H31" s="6" t="s">
        <v>10</v>
      </c>
      <c r="I31" s="6" t="s">
        <v>11</v>
      </c>
      <c r="J31" s="6" t="s">
        <v>12</v>
      </c>
      <c r="K31" s="7" t="s">
        <v>34</v>
      </c>
      <c r="L31" s="7" t="s">
        <v>36</v>
      </c>
      <c r="M31" s="7" t="s">
        <v>13</v>
      </c>
      <c r="N31" s="7" t="s">
        <v>113</v>
      </c>
      <c r="O31" s="7" t="s">
        <v>64</v>
      </c>
    </row>
    <row r="32" spans="1:15" x14ac:dyDescent="0.35">
      <c r="A32" s="5">
        <v>1</v>
      </c>
      <c r="B32" s="5" t="s">
        <v>14</v>
      </c>
      <c r="C32" s="5" t="str">
        <f>C26</f>
        <v>HAXAGONMYR</v>
      </c>
      <c r="D32" s="8">
        <f>C27-6</f>
        <v>44199</v>
      </c>
      <c r="E32" s="5" t="s">
        <v>15</v>
      </c>
      <c r="F32" s="12" t="s">
        <v>45</v>
      </c>
      <c r="G32" s="5">
        <v>3</v>
      </c>
      <c r="H32" s="8">
        <f>D32+3</f>
        <v>44202</v>
      </c>
      <c r="I32" s="5">
        <v>3</v>
      </c>
      <c r="J32" s="5">
        <v>15000</v>
      </c>
      <c r="K32">
        <f>J32*(I32/100)*(3/365)</f>
        <v>3.6986301369863011</v>
      </c>
      <c r="M32">
        <f>J32+K32</f>
        <v>15003.698630136987</v>
      </c>
      <c r="N32">
        <v>4.4400000000000004</v>
      </c>
      <c r="O32">
        <f>J32*N32</f>
        <v>66600</v>
      </c>
    </row>
    <row r="33" spans="1:15" x14ac:dyDescent="0.35">
      <c r="A33" s="5">
        <v>2</v>
      </c>
      <c r="B33" s="5" t="s">
        <v>17</v>
      </c>
      <c r="C33" s="5"/>
      <c r="D33" s="5"/>
      <c r="E33" s="5"/>
      <c r="F33" s="5"/>
      <c r="G33" s="5"/>
      <c r="H33" s="5"/>
      <c r="I33" s="5"/>
      <c r="J33" s="5"/>
      <c r="K33" s="4"/>
      <c r="L33" s="4"/>
      <c r="M33" s="4"/>
    </row>
    <row r="34" spans="1:15" x14ac:dyDescent="0.35">
      <c r="A34" s="5">
        <v>3</v>
      </c>
      <c r="B34" s="5" t="s">
        <v>37</v>
      </c>
      <c r="C34" s="5"/>
      <c r="D34" s="5"/>
      <c r="E34" s="5"/>
      <c r="F34" s="5"/>
      <c r="G34" s="5"/>
      <c r="H34" s="5"/>
      <c r="I34" s="5"/>
      <c r="J34" s="5"/>
    </row>
    <row r="35" spans="1:15" x14ac:dyDescent="0.35">
      <c r="A35" s="5">
        <v>4</v>
      </c>
      <c r="B35" s="5" t="s">
        <v>19</v>
      </c>
      <c r="C35" s="5"/>
      <c r="D35" s="5"/>
      <c r="E35" s="5"/>
      <c r="F35" s="5"/>
      <c r="G35" s="5"/>
      <c r="H35" s="5"/>
      <c r="I35" s="5"/>
      <c r="J35" s="5"/>
      <c r="K35" s="60" t="s">
        <v>20</v>
      </c>
      <c r="L35" s="61"/>
      <c r="M35" s="61"/>
      <c r="N35" s="61"/>
      <c r="O35" s="61"/>
    </row>
    <row r="36" spans="1:15" x14ac:dyDescent="0.35">
      <c r="A36" s="5">
        <v>5</v>
      </c>
      <c r="B36" s="5" t="s">
        <v>21</v>
      </c>
      <c r="C36" s="5"/>
      <c r="D36" s="5"/>
      <c r="E36" s="5"/>
      <c r="F36" s="5"/>
      <c r="G36" s="5"/>
      <c r="H36" s="5"/>
      <c r="I36" s="5"/>
      <c r="J36" s="5"/>
      <c r="K36" s="60" t="s">
        <v>22</v>
      </c>
      <c r="L36" s="61"/>
      <c r="M36" s="61"/>
    </row>
    <row r="37" spans="1:15" x14ac:dyDescent="0.35">
      <c r="A37" s="5">
        <v>6</v>
      </c>
      <c r="B37" s="5" t="s">
        <v>43</v>
      </c>
      <c r="C37" s="5"/>
      <c r="D37" s="8">
        <f>D32+3</f>
        <v>44202</v>
      </c>
      <c r="E37" s="5"/>
      <c r="F37" s="5"/>
      <c r="G37" s="5"/>
      <c r="H37" s="5"/>
      <c r="I37" s="5"/>
      <c r="J37" s="5"/>
    </row>
    <row r="38" spans="1:15" x14ac:dyDescent="0.35">
      <c r="A38" s="5">
        <v>7</v>
      </c>
      <c r="B38" s="5" t="s">
        <v>32</v>
      </c>
      <c r="C38" s="5"/>
      <c r="D38" s="8">
        <f>C28</f>
        <v>44202</v>
      </c>
      <c r="E38" s="5"/>
      <c r="F38" s="5"/>
      <c r="G38" s="5"/>
      <c r="H38" s="5"/>
      <c r="I38" s="5">
        <v>3.5</v>
      </c>
      <c r="J38" s="5"/>
      <c r="K38">
        <f>K32</f>
        <v>3.6986301369863011</v>
      </c>
      <c r="L38">
        <v>4</v>
      </c>
      <c r="M38">
        <f>J32+L38</f>
        <v>15004</v>
      </c>
    </row>
    <row r="39" spans="1:15" x14ac:dyDescent="0.35">
      <c r="A39" s="5">
        <v>8</v>
      </c>
      <c r="B39" s="5" t="s">
        <v>17</v>
      </c>
      <c r="C39" s="5"/>
      <c r="D39" s="5"/>
      <c r="E39" s="5"/>
      <c r="F39" s="5"/>
      <c r="G39" s="5"/>
      <c r="H39" s="5"/>
      <c r="I39" s="5"/>
      <c r="J39" s="5"/>
      <c r="K39" s="4"/>
      <c r="L39" s="4"/>
    </row>
    <row r="40" spans="1:15" x14ac:dyDescent="0.35">
      <c r="A40" s="5">
        <v>9</v>
      </c>
      <c r="B40" s="5" t="s">
        <v>37</v>
      </c>
      <c r="C40" s="5"/>
      <c r="D40" s="5"/>
      <c r="E40" s="5"/>
      <c r="F40" s="5"/>
      <c r="G40" s="5"/>
      <c r="H40" s="5"/>
      <c r="I40" s="5"/>
      <c r="J40" s="5"/>
    </row>
    <row r="41" spans="1:15" x14ac:dyDescent="0.35">
      <c r="A41" s="5">
        <v>10</v>
      </c>
      <c r="B41" s="5" t="s">
        <v>19</v>
      </c>
      <c r="C41" s="5"/>
      <c r="D41" s="5"/>
      <c r="E41" s="5"/>
      <c r="F41" s="5"/>
      <c r="G41" s="5"/>
      <c r="H41" s="5"/>
      <c r="I41" s="5"/>
      <c r="J41" s="5"/>
      <c r="K41" s="9" t="s">
        <v>20</v>
      </c>
    </row>
    <row r="42" spans="1:15" x14ac:dyDescent="0.35">
      <c r="A42" s="5">
        <v>11</v>
      </c>
      <c r="B42" s="5" t="s">
        <v>21</v>
      </c>
      <c r="C42" s="5"/>
      <c r="D42" s="5"/>
      <c r="E42" s="5"/>
      <c r="F42" s="5"/>
      <c r="G42" s="5"/>
      <c r="H42" s="5"/>
      <c r="I42" s="5"/>
      <c r="J42" s="5"/>
      <c r="K42" s="60" t="s">
        <v>23</v>
      </c>
      <c r="L42" s="61"/>
      <c r="M42" s="61"/>
    </row>
  </sheetData>
  <mergeCells count="6">
    <mergeCell ref="K42:M42"/>
    <mergeCell ref="K15:O15"/>
    <mergeCell ref="K16:M16"/>
    <mergeCell ref="K22:M22"/>
    <mergeCell ref="K35:O35"/>
    <mergeCell ref="K36:M3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1C5B4-A731-478A-A446-5285C9201C97}">
  <dimension ref="A1:P42"/>
  <sheetViews>
    <sheetView workbookViewId="0">
      <selection activeCell="B43" sqref="B43"/>
    </sheetView>
  </sheetViews>
  <sheetFormatPr defaultRowHeight="14.5" x14ac:dyDescent="0.35"/>
  <cols>
    <col min="2" max="2" width="55.36328125" customWidth="1"/>
    <col min="3" max="3" width="13.7265625" customWidth="1"/>
    <col min="4" max="4" width="15" bestFit="1" customWidth="1"/>
    <col min="5" max="5" width="9.90625" bestFit="1" customWidth="1"/>
    <col min="6" max="6" width="14.36328125" bestFit="1" customWidth="1"/>
    <col min="8" max="8" width="12.36328125" bestFit="1" customWidth="1"/>
    <col min="9" max="9" width="11.453125" bestFit="1" customWidth="1"/>
    <col min="11" max="11" width="14" customWidth="1"/>
    <col min="12" max="12" width="17.81640625" customWidth="1"/>
    <col min="13" max="13" width="15.26953125" bestFit="1" customWidth="1"/>
    <col min="14" max="14" width="15.26953125" customWidth="1"/>
    <col min="15" max="15" width="18" customWidth="1"/>
  </cols>
  <sheetData>
    <row r="1" spans="1:16" x14ac:dyDescent="0.35">
      <c r="K1" s="2"/>
      <c r="L1" s="2"/>
      <c r="M1" s="2"/>
      <c r="N1" s="2"/>
    </row>
    <row r="2" spans="1:16" x14ac:dyDescent="0.35">
      <c r="A2" s="2">
        <v>3</v>
      </c>
      <c r="B2" t="s">
        <v>40</v>
      </c>
    </row>
    <row r="3" spans="1:16" x14ac:dyDescent="0.35">
      <c r="A3" s="2" t="s">
        <v>27</v>
      </c>
      <c r="B3" s="3" t="s">
        <v>1</v>
      </c>
    </row>
    <row r="4" spans="1:16" x14ac:dyDescent="0.35">
      <c r="A4" s="2"/>
      <c r="B4" t="s">
        <v>2</v>
      </c>
      <c r="C4" t="s">
        <v>110</v>
      </c>
      <c r="K4" t="s">
        <v>61</v>
      </c>
      <c r="L4" t="s">
        <v>111</v>
      </c>
    </row>
    <row r="5" spans="1:16" x14ac:dyDescent="0.35">
      <c r="B5" t="s">
        <v>4</v>
      </c>
      <c r="C5" s="4">
        <v>44210</v>
      </c>
      <c r="K5" t="s">
        <v>112</v>
      </c>
      <c r="L5" t="s">
        <v>79</v>
      </c>
    </row>
    <row r="6" spans="1:16" x14ac:dyDescent="0.35">
      <c r="B6" t="s">
        <v>46</v>
      </c>
      <c r="C6" s="4">
        <f>D10+3</f>
        <v>44214</v>
      </c>
    </row>
    <row r="8" spans="1:16" x14ac:dyDescent="0.35">
      <c r="K8" s="11" t="s">
        <v>30</v>
      </c>
      <c r="L8" s="13"/>
      <c r="M8" s="4"/>
      <c r="N8" s="4"/>
    </row>
    <row r="9" spans="1:16" x14ac:dyDescent="0.35">
      <c r="A9" s="5"/>
      <c r="B9" s="5"/>
      <c r="C9" s="6" t="s">
        <v>5</v>
      </c>
      <c r="D9" s="6" t="s">
        <v>6</v>
      </c>
      <c r="E9" s="6" t="s">
        <v>7</v>
      </c>
      <c r="F9" s="6" t="s">
        <v>8</v>
      </c>
      <c r="G9" s="6" t="s">
        <v>9</v>
      </c>
      <c r="H9" s="6" t="s">
        <v>10</v>
      </c>
      <c r="I9" s="6" t="s">
        <v>48</v>
      </c>
      <c r="J9" s="6" t="s">
        <v>12</v>
      </c>
      <c r="K9" s="7" t="s">
        <v>11</v>
      </c>
      <c r="L9" s="7" t="s">
        <v>36</v>
      </c>
      <c r="M9" s="7" t="s">
        <v>13</v>
      </c>
      <c r="N9" s="7" t="s">
        <v>113</v>
      </c>
      <c r="O9" s="7" t="s">
        <v>49</v>
      </c>
    </row>
    <row r="10" spans="1:16" x14ac:dyDescent="0.35">
      <c r="A10" s="5">
        <v>1</v>
      </c>
      <c r="B10" s="5" t="s">
        <v>14</v>
      </c>
      <c r="C10" s="5" t="str">
        <f>C4</f>
        <v>HAXAGONMYR</v>
      </c>
      <c r="D10" s="8">
        <f>C5+1</f>
        <v>44211</v>
      </c>
      <c r="E10" s="5" t="s">
        <v>15</v>
      </c>
      <c r="F10" s="5" t="s">
        <v>39</v>
      </c>
      <c r="G10" s="5">
        <v>3</v>
      </c>
      <c r="H10" s="8">
        <f>D10+3</f>
        <v>44214</v>
      </c>
      <c r="I10" s="5">
        <v>3</v>
      </c>
      <c r="J10" s="5">
        <v>15000</v>
      </c>
      <c r="K10">
        <f>J10*(I10/100)*(3/365)</f>
        <v>3.6986301369863011</v>
      </c>
      <c r="M10">
        <f>J10+K10</f>
        <v>15003.698630136987</v>
      </c>
    </row>
    <row r="11" spans="1:16" x14ac:dyDescent="0.35">
      <c r="A11" s="5">
        <v>2</v>
      </c>
      <c r="B11" s="5" t="s">
        <v>17</v>
      </c>
      <c r="C11" s="5"/>
      <c r="D11" s="5"/>
      <c r="E11" s="5"/>
      <c r="F11" s="5"/>
      <c r="G11" s="5"/>
      <c r="H11" s="5"/>
      <c r="I11" s="5"/>
      <c r="J11" s="5"/>
      <c r="K11" s="4"/>
      <c r="L11" s="4"/>
      <c r="M11" s="4"/>
      <c r="N11" s="4"/>
    </row>
    <row r="12" spans="1:16" x14ac:dyDescent="0.35">
      <c r="A12" s="5">
        <v>3</v>
      </c>
      <c r="B12" s="5" t="s">
        <v>32</v>
      </c>
      <c r="C12" s="5"/>
      <c r="D12" s="8">
        <f>D10+3</f>
        <v>44214</v>
      </c>
      <c r="E12" s="5"/>
      <c r="F12" s="5"/>
      <c r="G12" s="5"/>
      <c r="H12" s="5"/>
      <c r="I12" s="5"/>
      <c r="J12" s="5"/>
      <c r="K12">
        <f>J10*(I10/100)*(3/365)</f>
        <v>3.6986301369863011</v>
      </c>
      <c r="L12">
        <f>K12</f>
        <v>3.6986301369863011</v>
      </c>
      <c r="M12">
        <f>J10+K12</f>
        <v>15003.698630136987</v>
      </c>
      <c r="N12">
        <v>4.4400000000000004</v>
      </c>
      <c r="O12">
        <f>J10*N12</f>
        <v>66600</v>
      </c>
    </row>
    <row r="13" spans="1:16" x14ac:dyDescent="0.35">
      <c r="A13" s="5">
        <v>4</v>
      </c>
      <c r="B13" s="5" t="s">
        <v>17</v>
      </c>
      <c r="C13" s="5"/>
      <c r="D13" s="5"/>
      <c r="E13" s="5"/>
      <c r="F13" s="5"/>
      <c r="G13" s="5"/>
      <c r="H13" s="5"/>
      <c r="I13" s="5"/>
      <c r="J13" s="5"/>
    </row>
    <row r="14" spans="1:16" x14ac:dyDescent="0.35">
      <c r="A14" s="5">
        <v>5</v>
      </c>
      <c r="B14" s="5" t="s">
        <v>114</v>
      </c>
      <c r="C14" s="5"/>
      <c r="D14" s="8">
        <f>D10</f>
        <v>44211</v>
      </c>
      <c r="E14" s="5"/>
      <c r="F14" s="5"/>
      <c r="G14" s="5"/>
      <c r="H14" s="5"/>
      <c r="I14" s="5"/>
      <c r="J14" s="5"/>
    </row>
    <row r="15" spans="1:16" x14ac:dyDescent="0.35">
      <c r="A15" s="5">
        <v>6</v>
      </c>
      <c r="B15" s="5" t="s">
        <v>18</v>
      </c>
      <c r="C15" s="5"/>
      <c r="D15" s="5"/>
      <c r="E15" s="5"/>
      <c r="F15" s="5"/>
      <c r="G15" s="5"/>
      <c r="H15" s="5"/>
      <c r="I15" s="5"/>
      <c r="J15" s="5"/>
      <c r="K15" s="2"/>
      <c r="L15" s="2"/>
      <c r="M15" s="2"/>
      <c r="N15" s="2"/>
    </row>
    <row r="16" spans="1:16" x14ac:dyDescent="0.35">
      <c r="A16" s="5">
        <v>7</v>
      </c>
      <c r="B16" s="5" t="s">
        <v>19</v>
      </c>
      <c r="C16" s="5"/>
      <c r="D16" s="8"/>
      <c r="E16" s="5"/>
      <c r="F16" s="5"/>
      <c r="G16" s="5"/>
      <c r="H16" s="5"/>
      <c r="I16" s="5"/>
      <c r="J16" s="5"/>
      <c r="K16" s="60" t="s">
        <v>20</v>
      </c>
      <c r="L16" s="61"/>
      <c r="M16" s="61"/>
      <c r="N16" s="61"/>
      <c r="O16" s="61"/>
      <c r="P16" s="61"/>
    </row>
    <row r="17" spans="1:15" x14ac:dyDescent="0.35">
      <c r="A17" s="5">
        <v>8</v>
      </c>
      <c r="B17" s="5" t="s">
        <v>21</v>
      </c>
      <c r="C17" s="5"/>
      <c r="D17" s="8"/>
      <c r="E17" s="5"/>
      <c r="F17" s="5"/>
      <c r="G17" s="5"/>
      <c r="H17" s="5"/>
      <c r="I17" s="5"/>
      <c r="J17" s="5"/>
      <c r="K17" s="60" t="s">
        <v>22</v>
      </c>
      <c r="L17" s="61"/>
      <c r="M17" s="61"/>
      <c r="N17" s="2"/>
    </row>
    <row r="18" spans="1:15" x14ac:dyDescent="0.35">
      <c r="A18" s="5">
        <v>9</v>
      </c>
      <c r="B18" s="5" t="s">
        <v>115</v>
      </c>
      <c r="C18" s="5"/>
      <c r="D18" s="8">
        <f>D12</f>
        <v>44214</v>
      </c>
      <c r="E18" s="5"/>
      <c r="F18" s="5"/>
      <c r="G18" s="5"/>
      <c r="H18" s="5"/>
      <c r="I18" s="5"/>
      <c r="J18" s="5"/>
      <c r="K18" s="4"/>
      <c r="L18" s="4"/>
    </row>
    <row r="19" spans="1:15" x14ac:dyDescent="0.35">
      <c r="A19" s="5">
        <v>10</v>
      </c>
      <c r="B19" s="5" t="s">
        <v>18</v>
      </c>
      <c r="C19" s="5"/>
      <c r="D19" s="5"/>
      <c r="E19" s="5"/>
      <c r="F19" s="5"/>
      <c r="G19" s="5"/>
      <c r="H19" s="5"/>
      <c r="I19" s="5"/>
      <c r="J19" s="5"/>
    </row>
    <row r="20" spans="1:15" x14ac:dyDescent="0.35">
      <c r="A20" s="5">
        <v>11</v>
      </c>
      <c r="B20" s="5" t="s">
        <v>19</v>
      </c>
      <c r="C20" s="5"/>
      <c r="D20" s="5"/>
      <c r="E20" s="5"/>
      <c r="F20" s="5"/>
      <c r="G20" s="5"/>
      <c r="H20" s="5"/>
      <c r="I20" s="5"/>
      <c r="J20" s="5"/>
      <c r="K20" s="9" t="s">
        <v>20</v>
      </c>
    </row>
    <row r="21" spans="1:15" x14ac:dyDescent="0.35">
      <c r="A21" s="5">
        <v>12</v>
      </c>
      <c r="B21" s="5" t="s">
        <v>21</v>
      </c>
      <c r="C21" s="5"/>
      <c r="D21" s="5"/>
      <c r="E21" s="5"/>
      <c r="F21" s="5"/>
      <c r="G21" s="5"/>
      <c r="H21" s="5"/>
      <c r="I21" s="5"/>
      <c r="J21" s="5"/>
      <c r="K21" s="60" t="s">
        <v>23</v>
      </c>
      <c r="L21" s="61"/>
      <c r="M21" s="61"/>
      <c r="N21" s="2"/>
    </row>
    <row r="24" spans="1:15" x14ac:dyDescent="0.35">
      <c r="A24" s="2" t="s">
        <v>33</v>
      </c>
      <c r="B24" s="3" t="s">
        <v>38</v>
      </c>
    </row>
    <row r="25" spans="1:15" x14ac:dyDescent="0.35">
      <c r="A25" s="2"/>
      <c r="B25" t="s">
        <v>2</v>
      </c>
      <c r="C25" t="s">
        <v>110</v>
      </c>
    </row>
    <row r="26" spans="1:15" x14ac:dyDescent="0.35">
      <c r="B26" t="s">
        <v>4</v>
      </c>
      <c r="C26" s="4">
        <v>44210</v>
      </c>
    </row>
    <row r="27" spans="1:15" x14ac:dyDescent="0.35">
      <c r="B27" t="s">
        <v>46</v>
      </c>
      <c r="C27" s="4">
        <f>D31+3</f>
        <v>44214</v>
      </c>
    </row>
    <row r="29" spans="1:15" x14ac:dyDescent="0.35">
      <c r="K29" s="11" t="s">
        <v>30</v>
      </c>
      <c r="L29" s="13"/>
      <c r="M29" s="4"/>
      <c r="N29" s="4"/>
    </row>
    <row r="30" spans="1:15" x14ac:dyDescent="0.35">
      <c r="A30" s="5"/>
      <c r="B30" s="5"/>
      <c r="C30" s="6" t="s">
        <v>5</v>
      </c>
      <c r="D30" s="6" t="s">
        <v>6</v>
      </c>
      <c r="E30" s="6" t="s">
        <v>7</v>
      </c>
      <c r="F30" s="6" t="s">
        <v>8</v>
      </c>
      <c r="G30" s="6" t="s">
        <v>9</v>
      </c>
      <c r="H30" s="6" t="s">
        <v>10</v>
      </c>
      <c r="I30" s="6" t="s">
        <v>48</v>
      </c>
      <c r="J30" s="6" t="s">
        <v>12</v>
      </c>
      <c r="K30" s="7" t="s">
        <v>11</v>
      </c>
      <c r="L30" s="7" t="s">
        <v>36</v>
      </c>
      <c r="M30" s="7" t="s">
        <v>13</v>
      </c>
      <c r="N30" s="7" t="s">
        <v>113</v>
      </c>
      <c r="O30" s="7" t="s">
        <v>49</v>
      </c>
    </row>
    <row r="31" spans="1:15" x14ac:dyDescent="0.35">
      <c r="A31" s="5">
        <v>1</v>
      </c>
      <c r="B31" s="5" t="s">
        <v>14</v>
      </c>
      <c r="C31" s="5" t="str">
        <f>C25</f>
        <v>HAXAGONMYR</v>
      </c>
      <c r="D31" s="8">
        <f>C26+1</f>
        <v>44211</v>
      </c>
      <c r="E31" s="5" t="s">
        <v>15</v>
      </c>
      <c r="F31" s="12" t="s">
        <v>42</v>
      </c>
      <c r="G31" s="5">
        <v>3</v>
      </c>
      <c r="H31" s="8">
        <f>D31+3</f>
        <v>44214</v>
      </c>
      <c r="I31" s="5">
        <v>3</v>
      </c>
      <c r="J31" s="5">
        <v>15000</v>
      </c>
      <c r="K31">
        <f>J31*(I31/100)*(3/365)</f>
        <v>3.6986301369863011</v>
      </c>
      <c r="M31">
        <f>J31+K31</f>
        <v>15003.698630136987</v>
      </c>
    </row>
    <row r="32" spans="1:15" x14ac:dyDescent="0.35">
      <c r="A32" s="5">
        <v>2</v>
      </c>
      <c r="B32" s="5" t="s">
        <v>17</v>
      </c>
      <c r="C32" s="5"/>
      <c r="D32" s="5"/>
      <c r="E32" s="5"/>
      <c r="F32" s="5"/>
      <c r="G32" s="5"/>
      <c r="H32" s="5"/>
      <c r="I32" s="5"/>
      <c r="J32" s="5"/>
      <c r="K32" s="4"/>
      <c r="L32" s="4"/>
      <c r="M32" s="4"/>
      <c r="N32" s="4"/>
    </row>
    <row r="33" spans="1:16" x14ac:dyDescent="0.35">
      <c r="A33" s="5">
        <v>3</v>
      </c>
      <c r="B33" s="5" t="s">
        <v>32</v>
      </c>
      <c r="C33" s="5"/>
      <c r="D33" s="8">
        <f>D31+3</f>
        <v>44214</v>
      </c>
      <c r="E33" s="5"/>
      <c r="F33" s="5"/>
      <c r="G33" s="5"/>
      <c r="H33" s="5"/>
      <c r="I33" s="5"/>
      <c r="J33" s="5"/>
      <c r="K33">
        <f>J31*(I31/100)*(3/365)</f>
        <v>3.6986301369863011</v>
      </c>
      <c r="L33">
        <v>4</v>
      </c>
      <c r="M33">
        <f>J31+L33</f>
        <v>15004</v>
      </c>
      <c r="N33">
        <v>4.4400000000000004</v>
      </c>
      <c r="O33">
        <f>J31*N33</f>
        <v>66600</v>
      </c>
    </row>
    <row r="34" spans="1:16" x14ac:dyDescent="0.35">
      <c r="A34" s="5">
        <v>4</v>
      </c>
      <c r="B34" s="5" t="s">
        <v>17</v>
      </c>
      <c r="C34" s="5"/>
      <c r="D34" s="5"/>
      <c r="E34" s="5"/>
      <c r="F34" s="5"/>
      <c r="G34" s="5"/>
      <c r="H34" s="5"/>
      <c r="I34" s="5"/>
      <c r="J34" s="5"/>
    </row>
    <row r="35" spans="1:16" x14ac:dyDescent="0.35">
      <c r="A35" s="5">
        <v>5</v>
      </c>
      <c r="B35" s="5" t="s">
        <v>114</v>
      </c>
      <c r="C35" s="5"/>
      <c r="D35" s="8">
        <f>D31</f>
        <v>44211</v>
      </c>
      <c r="E35" s="5"/>
      <c r="F35" s="5"/>
      <c r="G35" s="5"/>
      <c r="H35" s="5"/>
      <c r="I35" s="5"/>
      <c r="J35" s="5"/>
    </row>
    <row r="36" spans="1:16" x14ac:dyDescent="0.35">
      <c r="A36" s="5">
        <v>6</v>
      </c>
      <c r="B36" s="5" t="s">
        <v>18</v>
      </c>
      <c r="C36" s="5"/>
      <c r="D36" s="5"/>
      <c r="E36" s="5"/>
      <c r="F36" s="5"/>
      <c r="G36" s="5"/>
      <c r="H36" s="5"/>
      <c r="I36" s="5"/>
      <c r="J36" s="5"/>
      <c r="K36" s="2"/>
      <c r="L36" s="2"/>
      <c r="M36" s="2"/>
      <c r="N36" s="2"/>
    </row>
    <row r="37" spans="1:16" x14ac:dyDescent="0.35">
      <c r="A37" s="5">
        <v>7</v>
      </c>
      <c r="B37" s="5" t="s">
        <v>19</v>
      </c>
      <c r="C37" s="5"/>
      <c r="D37" s="8"/>
      <c r="E37" s="5"/>
      <c r="F37" s="5"/>
      <c r="G37" s="5"/>
      <c r="H37" s="5"/>
      <c r="I37" s="5"/>
      <c r="J37" s="5"/>
      <c r="K37" s="60" t="s">
        <v>20</v>
      </c>
      <c r="L37" s="61"/>
      <c r="M37" s="61"/>
      <c r="N37" s="61"/>
      <c r="O37" s="61"/>
      <c r="P37" s="61"/>
    </row>
    <row r="38" spans="1:16" x14ac:dyDescent="0.35">
      <c r="A38" s="5">
        <v>8</v>
      </c>
      <c r="B38" s="5" t="s">
        <v>21</v>
      </c>
      <c r="C38" s="5"/>
      <c r="D38" s="8"/>
      <c r="E38" s="5"/>
      <c r="F38" s="5"/>
      <c r="G38" s="5"/>
      <c r="H38" s="5"/>
      <c r="I38" s="5"/>
      <c r="J38" s="5"/>
      <c r="K38" s="60" t="s">
        <v>22</v>
      </c>
      <c r="L38" s="61"/>
      <c r="M38" s="61"/>
      <c r="N38" s="2"/>
    </row>
    <row r="39" spans="1:16" x14ac:dyDescent="0.35">
      <c r="A39" s="5">
        <v>9</v>
      </c>
      <c r="B39" s="5" t="s">
        <v>115</v>
      </c>
      <c r="C39" s="5"/>
      <c r="D39" s="8">
        <f>D33</f>
        <v>44214</v>
      </c>
      <c r="E39" s="5"/>
      <c r="F39" s="5"/>
      <c r="G39" s="5"/>
      <c r="H39" s="5"/>
      <c r="I39" s="5"/>
      <c r="J39" s="5"/>
      <c r="K39" s="4"/>
      <c r="L39" s="4"/>
    </row>
    <row r="40" spans="1:16" x14ac:dyDescent="0.35">
      <c r="A40" s="5">
        <v>10</v>
      </c>
      <c r="B40" s="5" t="s">
        <v>18</v>
      </c>
      <c r="C40" s="5"/>
      <c r="D40" s="5"/>
      <c r="E40" s="5"/>
      <c r="F40" s="5"/>
      <c r="G40" s="5"/>
      <c r="H40" s="5"/>
      <c r="I40" s="5"/>
      <c r="J40" s="5"/>
    </row>
    <row r="41" spans="1:16" x14ac:dyDescent="0.35">
      <c r="A41" s="5">
        <v>11</v>
      </c>
      <c r="B41" s="5" t="s">
        <v>19</v>
      </c>
      <c r="C41" s="5"/>
      <c r="D41" s="5"/>
      <c r="E41" s="5"/>
      <c r="F41" s="5"/>
      <c r="G41" s="5"/>
      <c r="H41" s="5"/>
      <c r="I41" s="5"/>
      <c r="J41" s="5"/>
      <c r="K41" s="9" t="s">
        <v>20</v>
      </c>
    </row>
    <row r="42" spans="1:16" x14ac:dyDescent="0.35">
      <c r="A42" s="5">
        <v>12</v>
      </c>
      <c r="B42" s="5" t="s">
        <v>21</v>
      </c>
      <c r="C42" s="5"/>
      <c r="D42" s="5"/>
      <c r="E42" s="5"/>
      <c r="F42" s="5"/>
      <c r="G42" s="5"/>
      <c r="H42" s="5"/>
      <c r="I42" s="5"/>
      <c r="J42" s="5"/>
      <c r="K42" s="60" t="s">
        <v>23</v>
      </c>
      <c r="L42" s="61"/>
      <c r="M42" s="61"/>
      <c r="N42" s="2"/>
    </row>
  </sheetData>
  <mergeCells count="6">
    <mergeCell ref="K42:M42"/>
    <mergeCell ref="K16:P16"/>
    <mergeCell ref="K17:M17"/>
    <mergeCell ref="K21:M21"/>
    <mergeCell ref="K37:P37"/>
    <mergeCell ref="K38:M3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849E2-DF18-4D33-99D4-3195AAE97B5B}">
  <dimension ref="A1:AA28"/>
  <sheetViews>
    <sheetView workbookViewId="0">
      <selection activeCell="K32" sqref="K32"/>
    </sheetView>
  </sheetViews>
  <sheetFormatPr defaultRowHeight="14.5" x14ac:dyDescent="0.35"/>
  <cols>
    <col min="1" max="1" width="9.26953125" bestFit="1" customWidth="1"/>
    <col min="2" max="2" width="11.36328125" customWidth="1"/>
    <col min="3" max="3" width="11.81640625" customWidth="1"/>
    <col min="15" max="15" width="10.36328125" customWidth="1"/>
    <col min="16" max="16" width="10.1796875" customWidth="1"/>
  </cols>
  <sheetData>
    <row r="1" spans="1:27" ht="42.5" thickBot="1" x14ac:dyDescent="0.4">
      <c r="A1" s="36" t="s">
        <v>5</v>
      </c>
      <c r="B1" s="36" t="s">
        <v>50</v>
      </c>
      <c r="C1" s="36" t="s">
        <v>51</v>
      </c>
      <c r="D1" s="36" t="s">
        <v>52</v>
      </c>
      <c r="E1" s="36" t="s">
        <v>53</v>
      </c>
      <c r="F1" s="36" t="s">
        <v>54</v>
      </c>
      <c r="G1" s="36" t="s">
        <v>55</v>
      </c>
      <c r="H1" s="36" t="s">
        <v>56</v>
      </c>
      <c r="I1" s="36" t="s">
        <v>57</v>
      </c>
      <c r="J1" s="36" t="s">
        <v>58</v>
      </c>
      <c r="K1" s="36" t="s">
        <v>59</v>
      </c>
      <c r="L1" s="36" t="s">
        <v>60</v>
      </c>
      <c r="M1" s="36" t="s">
        <v>61</v>
      </c>
      <c r="N1" s="36" t="s">
        <v>62</v>
      </c>
      <c r="O1" s="36" t="s">
        <v>63</v>
      </c>
      <c r="P1" s="36" t="s">
        <v>64</v>
      </c>
      <c r="Q1" s="36" t="s">
        <v>65</v>
      </c>
      <c r="R1" s="36" t="s">
        <v>7</v>
      </c>
      <c r="S1" s="36" t="s">
        <v>66</v>
      </c>
      <c r="T1" s="36" t="s">
        <v>67</v>
      </c>
      <c r="U1" s="36" t="s">
        <v>68</v>
      </c>
      <c r="V1" s="36" t="s">
        <v>69</v>
      </c>
      <c r="W1" s="36" t="s">
        <v>70</v>
      </c>
      <c r="X1" s="36" t="s">
        <v>71</v>
      </c>
      <c r="Y1" s="36" t="s">
        <v>72</v>
      </c>
      <c r="Z1" s="36" t="s">
        <v>73</v>
      </c>
      <c r="AA1" s="36" t="s">
        <v>74</v>
      </c>
    </row>
    <row r="2" spans="1:27" x14ac:dyDescent="0.35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</row>
    <row r="3" spans="1:27" x14ac:dyDescent="0.35">
      <c r="A3" s="38"/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</row>
    <row r="4" spans="1:27" ht="15" thickBot="1" x14ac:dyDescent="0.4">
      <c r="A4" s="56" t="s">
        <v>110</v>
      </c>
      <c r="B4" s="40">
        <v>44208</v>
      </c>
      <c r="C4" s="40">
        <v>44208</v>
      </c>
      <c r="D4" s="39" t="s">
        <v>176</v>
      </c>
      <c r="E4" s="39" t="s">
        <v>177</v>
      </c>
      <c r="F4" s="39" t="s">
        <v>75</v>
      </c>
      <c r="G4" s="39" t="s">
        <v>76</v>
      </c>
      <c r="H4" s="39">
        <v>610220</v>
      </c>
      <c r="I4" s="39" t="s">
        <v>77</v>
      </c>
      <c r="J4" s="39" t="s">
        <v>78</v>
      </c>
      <c r="K4" s="39" t="s">
        <v>116</v>
      </c>
      <c r="L4" s="39" t="s">
        <v>77</v>
      </c>
      <c r="M4" s="39" t="s">
        <v>111</v>
      </c>
      <c r="N4" s="39" t="s">
        <v>80</v>
      </c>
      <c r="O4" s="41">
        <v>0.31</v>
      </c>
      <c r="P4" s="41">
        <v>1.38</v>
      </c>
      <c r="Q4" s="41">
        <v>4.4400000000000004</v>
      </c>
      <c r="R4" s="39" t="s">
        <v>15</v>
      </c>
      <c r="S4" s="39"/>
      <c r="T4" s="39"/>
      <c r="U4" s="39" t="s">
        <v>81</v>
      </c>
      <c r="V4" s="39" t="s">
        <v>82</v>
      </c>
      <c r="W4" s="39"/>
      <c r="X4" s="39" t="s">
        <v>25</v>
      </c>
      <c r="Y4" s="39" t="s">
        <v>83</v>
      </c>
      <c r="Z4" s="39" t="s">
        <v>84</v>
      </c>
      <c r="AA4" s="39" t="s">
        <v>84</v>
      </c>
    </row>
    <row r="5" spans="1:27" ht="15" thickBot="1" x14ac:dyDescent="0.4">
      <c r="A5" s="57" t="s">
        <v>110</v>
      </c>
      <c r="B5" s="43">
        <v>44208</v>
      </c>
      <c r="C5" s="43">
        <v>44208</v>
      </c>
      <c r="D5" s="42" t="s">
        <v>176</v>
      </c>
      <c r="E5" s="42" t="s">
        <v>178</v>
      </c>
      <c r="F5" s="42" t="s">
        <v>75</v>
      </c>
      <c r="G5" s="42" t="s">
        <v>85</v>
      </c>
      <c r="H5" s="42">
        <v>111502</v>
      </c>
      <c r="I5" s="42" t="s">
        <v>86</v>
      </c>
      <c r="J5" s="42" t="s">
        <v>87</v>
      </c>
      <c r="K5" s="42" t="s">
        <v>120</v>
      </c>
      <c r="L5" s="42" t="s">
        <v>86</v>
      </c>
      <c r="M5" s="42" t="s">
        <v>111</v>
      </c>
      <c r="N5" s="42" t="s">
        <v>80</v>
      </c>
      <c r="O5" s="44">
        <v>3.69</v>
      </c>
      <c r="P5" s="44">
        <v>16.38</v>
      </c>
      <c r="Q5" s="44">
        <v>4.4400000000000004</v>
      </c>
      <c r="R5" s="42" t="s">
        <v>15</v>
      </c>
      <c r="S5" s="42"/>
      <c r="T5" s="42"/>
      <c r="U5" s="42" t="s">
        <v>81</v>
      </c>
      <c r="V5" s="42" t="s">
        <v>82</v>
      </c>
      <c r="W5" s="42"/>
      <c r="X5" s="42" t="s">
        <v>25</v>
      </c>
      <c r="Y5" s="42" t="s">
        <v>88</v>
      </c>
      <c r="Z5" s="42" t="s">
        <v>84</v>
      </c>
      <c r="AA5" s="42" t="s">
        <v>84</v>
      </c>
    </row>
    <row r="6" spans="1:27" ht="15" thickBot="1" x14ac:dyDescent="0.4">
      <c r="A6" s="58" t="s">
        <v>110</v>
      </c>
      <c r="B6" s="46">
        <v>44208</v>
      </c>
      <c r="C6" s="46">
        <v>44208</v>
      </c>
      <c r="D6" s="45" t="s">
        <v>176</v>
      </c>
      <c r="E6" s="45" t="s">
        <v>179</v>
      </c>
      <c r="F6" s="45" t="s">
        <v>75</v>
      </c>
      <c r="G6" s="45" t="s">
        <v>85</v>
      </c>
      <c r="H6" s="45">
        <v>80100</v>
      </c>
      <c r="I6" s="45" t="s">
        <v>89</v>
      </c>
      <c r="J6" s="45" t="s">
        <v>90</v>
      </c>
      <c r="K6" s="45" t="s">
        <v>121</v>
      </c>
      <c r="L6" s="45" t="s">
        <v>89</v>
      </c>
      <c r="M6" s="45" t="s">
        <v>111</v>
      </c>
      <c r="N6" s="45" t="s">
        <v>80</v>
      </c>
      <c r="O6" s="47">
        <v>15000</v>
      </c>
      <c r="P6" s="47">
        <v>66600</v>
      </c>
      <c r="Q6" s="48">
        <v>4.4400000000000004</v>
      </c>
      <c r="R6" s="45" t="s">
        <v>15</v>
      </c>
      <c r="S6" s="45"/>
      <c r="T6" s="45"/>
      <c r="U6" s="45" t="s">
        <v>81</v>
      </c>
      <c r="V6" s="45" t="s">
        <v>82</v>
      </c>
      <c r="W6" s="45"/>
      <c r="X6" s="45" t="s">
        <v>25</v>
      </c>
      <c r="Y6" s="45" t="s">
        <v>91</v>
      </c>
      <c r="Z6" s="45" t="s">
        <v>84</v>
      </c>
      <c r="AA6" s="45" t="s">
        <v>84</v>
      </c>
    </row>
    <row r="7" spans="1:27" ht="15" thickBot="1" x14ac:dyDescent="0.4">
      <c r="A7" s="57" t="s">
        <v>110</v>
      </c>
      <c r="B7" s="43">
        <v>44208</v>
      </c>
      <c r="C7" s="43">
        <v>44208</v>
      </c>
      <c r="D7" s="42" t="s">
        <v>176</v>
      </c>
      <c r="E7" s="42" t="s">
        <v>180</v>
      </c>
      <c r="F7" s="42" t="s">
        <v>75</v>
      </c>
      <c r="G7" s="42" t="s">
        <v>85</v>
      </c>
      <c r="H7" s="42">
        <v>110100</v>
      </c>
      <c r="I7" s="42" t="s">
        <v>92</v>
      </c>
      <c r="J7" s="42" t="s">
        <v>93</v>
      </c>
      <c r="K7" s="42" t="s">
        <v>117</v>
      </c>
      <c r="L7" s="42" t="s">
        <v>92</v>
      </c>
      <c r="M7" s="42" t="s">
        <v>111</v>
      </c>
      <c r="N7" s="42" t="s">
        <v>94</v>
      </c>
      <c r="O7" s="54">
        <v>15004</v>
      </c>
      <c r="P7" s="54">
        <v>66617.759999999995</v>
      </c>
      <c r="Q7" s="44">
        <v>4.4400000000000004</v>
      </c>
      <c r="R7" s="42" t="s">
        <v>15</v>
      </c>
      <c r="S7" s="42"/>
      <c r="T7" s="42"/>
      <c r="U7" s="42" t="s">
        <v>81</v>
      </c>
      <c r="V7" s="42" t="s">
        <v>82</v>
      </c>
      <c r="W7" s="42"/>
      <c r="X7" s="42" t="s">
        <v>25</v>
      </c>
      <c r="Y7" s="42" t="s">
        <v>91</v>
      </c>
      <c r="Z7" s="42" t="s">
        <v>84</v>
      </c>
      <c r="AA7" s="42" t="s">
        <v>84</v>
      </c>
    </row>
    <row r="8" spans="1:27" ht="15" thickBot="1" x14ac:dyDescent="0.4">
      <c r="A8" s="58" t="s">
        <v>110</v>
      </c>
      <c r="B8" s="46">
        <v>44208</v>
      </c>
      <c r="C8" s="46">
        <v>44208</v>
      </c>
      <c r="D8" s="45" t="s">
        <v>181</v>
      </c>
      <c r="E8" s="45" t="s">
        <v>182</v>
      </c>
      <c r="F8" s="45" t="s">
        <v>75</v>
      </c>
      <c r="G8" s="45" t="s">
        <v>85</v>
      </c>
      <c r="H8" s="45">
        <v>111502</v>
      </c>
      <c r="I8" s="45" t="s">
        <v>86</v>
      </c>
      <c r="J8" s="45" t="s">
        <v>87</v>
      </c>
      <c r="K8" s="45" t="s">
        <v>118</v>
      </c>
      <c r="L8" s="45" t="s">
        <v>86</v>
      </c>
      <c r="M8" s="45" t="s">
        <v>111</v>
      </c>
      <c r="N8" s="45" t="s">
        <v>80</v>
      </c>
      <c r="O8" s="48">
        <v>3.69</v>
      </c>
      <c r="P8" s="48">
        <v>16.38</v>
      </c>
      <c r="Q8" s="48">
        <v>4.4400000000000004</v>
      </c>
      <c r="R8" s="45" t="s">
        <v>15</v>
      </c>
      <c r="S8" s="45"/>
      <c r="T8" s="45"/>
      <c r="U8" s="45" t="s">
        <v>81</v>
      </c>
      <c r="V8" s="45" t="s">
        <v>82</v>
      </c>
      <c r="W8" s="45"/>
      <c r="X8" s="45" t="s">
        <v>16</v>
      </c>
      <c r="Y8" s="45" t="s">
        <v>88</v>
      </c>
      <c r="Z8" s="45" t="s">
        <v>84</v>
      </c>
      <c r="AA8" s="45" t="s">
        <v>84</v>
      </c>
    </row>
    <row r="9" spans="1:27" ht="15" thickBot="1" x14ac:dyDescent="0.4">
      <c r="A9" s="59" t="s">
        <v>110</v>
      </c>
      <c r="B9" s="50">
        <v>44208</v>
      </c>
      <c r="C9" s="50">
        <v>44208</v>
      </c>
      <c r="D9" s="49" t="s">
        <v>181</v>
      </c>
      <c r="E9" s="49" t="s">
        <v>183</v>
      </c>
      <c r="F9" s="49" t="s">
        <v>75</v>
      </c>
      <c r="G9" s="49" t="s">
        <v>85</v>
      </c>
      <c r="H9" s="49">
        <v>80100</v>
      </c>
      <c r="I9" s="49" t="s">
        <v>89</v>
      </c>
      <c r="J9" s="49" t="s">
        <v>90</v>
      </c>
      <c r="K9" s="49" t="s">
        <v>119</v>
      </c>
      <c r="L9" s="49" t="s">
        <v>89</v>
      </c>
      <c r="M9" s="49" t="s">
        <v>111</v>
      </c>
      <c r="N9" s="49" t="s">
        <v>80</v>
      </c>
      <c r="O9" s="51">
        <v>15000</v>
      </c>
      <c r="P9" s="51">
        <v>66600</v>
      </c>
      <c r="Q9" s="52">
        <v>4.4400000000000004</v>
      </c>
      <c r="R9" s="49" t="s">
        <v>15</v>
      </c>
      <c r="S9" s="49"/>
      <c r="T9" s="49"/>
      <c r="U9" s="49" t="s">
        <v>81</v>
      </c>
      <c r="V9" s="49" t="s">
        <v>82</v>
      </c>
      <c r="W9" s="49"/>
      <c r="X9" s="49" t="s">
        <v>16</v>
      </c>
      <c r="Y9" s="49" t="s">
        <v>91</v>
      </c>
      <c r="Z9" s="49" t="s">
        <v>84</v>
      </c>
      <c r="AA9" s="49" t="s">
        <v>84</v>
      </c>
    </row>
    <row r="10" spans="1:27" x14ac:dyDescent="0.35">
      <c r="A10" s="58" t="s">
        <v>110</v>
      </c>
      <c r="B10" s="46">
        <v>44208</v>
      </c>
      <c r="C10" s="46">
        <v>44208</v>
      </c>
      <c r="D10" s="45" t="s">
        <v>181</v>
      </c>
      <c r="E10" s="45" t="s">
        <v>184</v>
      </c>
      <c r="F10" s="45" t="s">
        <v>75</v>
      </c>
      <c r="G10" s="45" t="s">
        <v>85</v>
      </c>
      <c r="H10" s="45">
        <v>110100</v>
      </c>
      <c r="I10" s="45" t="s">
        <v>92</v>
      </c>
      <c r="J10" s="45" t="s">
        <v>93</v>
      </c>
      <c r="K10" s="45" t="s">
        <v>117</v>
      </c>
      <c r="L10" s="45" t="s">
        <v>92</v>
      </c>
      <c r="M10" s="45" t="s">
        <v>111</v>
      </c>
      <c r="N10" s="45" t="s">
        <v>94</v>
      </c>
      <c r="O10" s="47">
        <v>15003.69</v>
      </c>
      <c r="P10" s="47">
        <v>66616.38</v>
      </c>
      <c r="Q10" s="48">
        <v>4.4400000000000004</v>
      </c>
      <c r="R10" s="45" t="s">
        <v>15</v>
      </c>
      <c r="S10" s="45"/>
      <c r="T10" s="45"/>
      <c r="U10" s="45" t="s">
        <v>81</v>
      </c>
      <c r="V10" s="45" t="s">
        <v>82</v>
      </c>
      <c r="W10" s="45"/>
      <c r="X10" s="45" t="s">
        <v>16</v>
      </c>
      <c r="Y10" s="45" t="s">
        <v>91</v>
      </c>
      <c r="Z10" s="45" t="s">
        <v>84</v>
      </c>
      <c r="AA10" s="45" t="s">
        <v>84</v>
      </c>
    </row>
    <row r="14" spans="1:27" ht="19" x14ac:dyDescent="0.35">
      <c r="A14" s="67"/>
      <c r="B14" s="67"/>
      <c r="C14" s="63" t="s">
        <v>122</v>
      </c>
      <c r="D14" s="63"/>
      <c r="E14" s="63"/>
      <c r="F14" s="63"/>
      <c r="G14" s="14" t="s">
        <v>95</v>
      </c>
      <c r="H14" s="68">
        <v>45069.428657407407</v>
      </c>
      <c r="I14" s="68"/>
      <c r="J14" s="15"/>
    </row>
    <row r="15" spans="1:27" ht="19" x14ac:dyDescent="0.35">
      <c r="A15" s="67"/>
      <c r="B15" s="67"/>
      <c r="C15" s="63"/>
      <c r="D15" s="63"/>
      <c r="E15" s="63"/>
      <c r="F15" s="63"/>
      <c r="G15" s="14" t="s">
        <v>96</v>
      </c>
      <c r="H15" s="69">
        <v>44229</v>
      </c>
      <c r="I15" s="69"/>
      <c r="J15" s="15"/>
    </row>
    <row r="16" spans="1:27" ht="19" x14ac:dyDescent="0.35">
      <c r="A16" s="67"/>
      <c r="B16" s="67"/>
      <c r="C16" s="63" t="s">
        <v>185</v>
      </c>
      <c r="D16" s="63"/>
      <c r="E16" s="63"/>
      <c r="F16" s="63"/>
      <c r="G16" s="14" t="s">
        <v>97</v>
      </c>
      <c r="H16" s="70" t="s">
        <v>123</v>
      </c>
      <c r="I16" s="70"/>
      <c r="J16" s="15"/>
    </row>
    <row r="17" spans="1:10" ht="19" x14ac:dyDescent="0.35">
      <c r="A17" s="67"/>
      <c r="B17" s="67"/>
      <c r="C17" s="63"/>
      <c r="D17" s="63"/>
      <c r="E17" s="63"/>
      <c r="F17" s="63"/>
      <c r="G17" s="14" t="s">
        <v>98</v>
      </c>
      <c r="H17" s="70" t="s">
        <v>79</v>
      </c>
      <c r="I17" s="70"/>
      <c r="J17" s="15"/>
    </row>
    <row r="18" spans="1:10" ht="26" customHeight="1" x14ac:dyDescent="0.35">
      <c r="A18" s="15"/>
      <c r="B18" s="15"/>
      <c r="C18" s="63" t="s">
        <v>124</v>
      </c>
      <c r="D18" s="63"/>
      <c r="E18" s="63"/>
      <c r="F18" s="63"/>
      <c r="G18" s="15"/>
      <c r="H18" s="15"/>
      <c r="I18" s="15"/>
      <c r="J18" s="15"/>
    </row>
    <row r="19" spans="1:10" ht="26" x14ac:dyDescent="0.35">
      <c r="A19" s="16" t="s">
        <v>51</v>
      </c>
      <c r="B19" s="16" t="s">
        <v>69</v>
      </c>
      <c r="C19" s="16" t="s">
        <v>99</v>
      </c>
      <c r="D19" s="17" t="s">
        <v>100</v>
      </c>
      <c r="E19" s="18" t="s">
        <v>101</v>
      </c>
      <c r="F19" s="19" t="s">
        <v>102</v>
      </c>
      <c r="G19" s="19" t="s">
        <v>103</v>
      </c>
      <c r="H19" s="64" t="s">
        <v>104</v>
      </c>
      <c r="I19" s="64"/>
      <c r="J19" s="15"/>
    </row>
    <row r="20" spans="1:10" x14ac:dyDescent="0.35">
      <c r="A20" s="65"/>
      <c r="B20" s="65"/>
      <c r="C20" s="65"/>
      <c r="D20" s="65"/>
      <c r="E20" s="65"/>
      <c r="F20" s="65"/>
      <c r="G20" s="65"/>
      <c r="H20" s="65"/>
      <c r="I20" s="65"/>
      <c r="J20" s="65"/>
    </row>
    <row r="21" spans="1:10" ht="18" x14ac:dyDescent="0.35">
      <c r="A21" s="66" t="s">
        <v>125</v>
      </c>
      <c r="B21" s="66"/>
      <c r="C21" s="66"/>
      <c r="D21" s="66"/>
      <c r="E21" s="66"/>
      <c r="F21" s="66"/>
      <c r="G21" s="66"/>
      <c r="H21" s="66"/>
      <c r="I21" s="66"/>
      <c r="J21" s="15"/>
    </row>
    <row r="22" spans="1:10" ht="24" x14ac:dyDescent="0.35">
      <c r="A22" s="20">
        <v>44208</v>
      </c>
      <c r="B22" s="21" t="s">
        <v>105</v>
      </c>
      <c r="C22" s="22" t="s">
        <v>106</v>
      </c>
      <c r="D22" s="21" t="s">
        <v>106</v>
      </c>
      <c r="E22" s="23" t="s">
        <v>107</v>
      </c>
      <c r="F22" s="24">
        <v>0</v>
      </c>
      <c r="G22" s="24">
        <v>0</v>
      </c>
      <c r="H22" s="24">
        <v>0</v>
      </c>
      <c r="I22" s="25" t="s">
        <v>94</v>
      </c>
      <c r="J22" s="15"/>
    </row>
    <row r="23" spans="1:10" ht="18" x14ac:dyDescent="0.35">
      <c r="A23" s="66" t="s">
        <v>126</v>
      </c>
      <c r="B23" s="66"/>
      <c r="C23" s="66"/>
      <c r="D23" s="66"/>
      <c r="E23" s="66"/>
      <c r="F23" s="66"/>
      <c r="G23" s="66"/>
      <c r="H23" s="66"/>
      <c r="I23" s="66"/>
      <c r="J23" s="15"/>
    </row>
    <row r="24" spans="1:10" ht="24" x14ac:dyDescent="0.35">
      <c r="A24" s="20">
        <v>44208</v>
      </c>
      <c r="B24" s="21" t="s">
        <v>105</v>
      </c>
      <c r="C24" s="22" t="s">
        <v>106</v>
      </c>
      <c r="D24" s="21" t="s">
        <v>106</v>
      </c>
      <c r="E24" s="23" t="s">
        <v>107</v>
      </c>
      <c r="F24" s="24">
        <v>0</v>
      </c>
      <c r="G24" s="26">
        <v>-30000</v>
      </c>
      <c r="H24" s="26">
        <v>-30000</v>
      </c>
      <c r="I24" s="25" t="s">
        <v>80</v>
      </c>
      <c r="J24" s="15"/>
    </row>
    <row r="25" spans="1:10" ht="84" x14ac:dyDescent="0.35">
      <c r="A25" s="27">
        <v>44208</v>
      </c>
      <c r="B25" s="28" t="s">
        <v>82</v>
      </c>
      <c r="C25" s="29" t="s">
        <v>16</v>
      </c>
      <c r="D25" s="28" t="s">
        <v>106</v>
      </c>
      <c r="E25" s="30" t="s">
        <v>186</v>
      </c>
      <c r="F25" s="31">
        <v>15003.69</v>
      </c>
      <c r="G25" s="32">
        <v>0</v>
      </c>
      <c r="H25" s="31">
        <v>-14996.31</v>
      </c>
      <c r="I25" s="33" t="s">
        <v>80</v>
      </c>
      <c r="J25" s="34"/>
    </row>
    <row r="26" spans="1:10" ht="84" x14ac:dyDescent="0.35">
      <c r="A26" s="20">
        <v>44208</v>
      </c>
      <c r="B26" s="21" t="s">
        <v>82</v>
      </c>
      <c r="C26" s="22" t="s">
        <v>25</v>
      </c>
      <c r="D26" s="21" t="s">
        <v>106</v>
      </c>
      <c r="E26" s="23" t="s">
        <v>187</v>
      </c>
      <c r="F26" s="26">
        <v>15004</v>
      </c>
      <c r="G26" s="24">
        <v>0</v>
      </c>
      <c r="H26" s="24">
        <v>7.69</v>
      </c>
      <c r="I26" s="25" t="s">
        <v>94</v>
      </c>
      <c r="J26" s="15"/>
    </row>
    <row r="27" spans="1:10" ht="18" x14ac:dyDescent="0.35">
      <c r="A27" s="15"/>
      <c r="B27" s="15"/>
      <c r="C27" s="62" t="s">
        <v>108</v>
      </c>
      <c r="D27" s="62"/>
      <c r="E27" s="62"/>
      <c r="F27" s="62"/>
      <c r="G27" s="15"/>
      <c r="H27" s="15"/>
      <c r="I27" s="15"/>
      <c r="J27" s="15"/>
    </row>
    <row r="28" spans="1:10" ht="18" x14ac:dyDescent="0.35">
      <c r="A28" s="15"/>
      <c r="B28" s="15"/>
      <c r="C28" s="62" t="s">
        <v>109</v>
      </c>
      <c r="D28" s="62"/>
      <c r="E28" s="62"/>
      <c r="F28" s="62"/>
      <c r="G28" s="15"/>
      <c r="H28" s="15"/>
      <c r="I28" s="15"/>
      <c r="J28" s="15"/>
    </row>
  </sheetData>
  <mergeCells count="14">
    <mergeCell ref="A14:B17"/>
    <mergeCell ref="C14:F15"/>
    <mergeCell ref="H14:I14"/>
    <mergeCell ref="H15:I15"/>
    <mergeCell ref="C16:F17"/>
    <mergeCell ref="H16:I16"/>
    <mergeCell ref="H17:I17"/>
    <mergeCell ref="C27:F27"/>
    <mergeCell ref="C28:F28"/>
    <mergeCell ref="C18:F18"/>
    <mergeCell ref="H19:I19"/>
    <mergeCell ref="A20:J20"/>
    <mergeCell ref="A21:I21"/>
    <mergeCell ref="A23:I23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4D2E9-E2C1-47D6-AEB8-C75C873938D9}">
  <dimension ref="A3:AA34"/>
  <sheetViews>
    <sheetView tabSelected="1" workbookViewId="0">
      <selection activeCell="A32" sqref="A32:XFD32"/>
    </sheetView>
  </sheetViews>
  <sheetFormatPr defaultRowHeight="14.5" x14ac:dyDescent="0.35"/>
  <cols>
    <col min="1" max="1" width="9.90625" bestFit="1" customWidth="1"/>
    <col min="2" max="2" width="10.7265625" customWidth="1"/>
    <col min="3" max="3" width="9.90625" bestFit="1" customWidth="1"/>
    <col min="15" max="16" width="9.54296875" bestFit="1" customWidth="1"/>
    <col min="24" max="24" width="17.08984375" customWidth="1"/>
  </cols>
  <sheetData>
    <row r="3" spans="1:27" x14ac:dyDescent="0.35">
      <c r="E3" t="s">
        <v>40</v>
      </c>
    </row>
    <row r="4" spans="1:27" ht="42.5" thickBot="1" x14ac:dyDescent="0.4">
      <c r="A4" s="36" t="s">
        <v>5</v>
      </c>
      <c r="B4" s="36" t="s">
        <v>50</v>
      </c>
      <c r="C4" s="36" t="s">
        <v>51</v>
      </c>
      <c r="D4" s="36" t="s">
        <v>52</v>
      </c>
      <c r="E4" s="36" t="s">
        <v>53</v>
      </c>
      <c r="F4" s="36" t="s">
        <v>54</v>
      </c>
      <c r="G4" s="36" t="s">
        <v>55</v>
      </c>
      <c r="H4" s="36" t="s">
        <v>56</v>
      </c>
      <c r="I4" s="36" t="s">
        <v>57</v>
      </c>
      <c r="J4" s="36" t="s">
        <v>58</v>
      </c>
      <c r="K4" s="36" t="s">
        <v>59</v>
      </c>
      <c r="L4" s="36" t="s">
        <v>60</v>
      </c>
      <c r="M4" s="36" t="s">
        <v>61</v>
      </c>
      <c r="N4" s="36" t="s">
        <v>62</v>
      </c>
      <c r="O4" s="36" t="s">
        <v>63</v>
      </c>
      <c r="P4" s="36" t="s">
        <v>64</v>
      </c>
      <c r="Q4" s="36" t="s">
        <v>65</v>
      </c>
      <c r="R4" s="36" t="s">
        <v>7</v>
      </c>
      <c r="S4" s="36" t="s">
        <v>66</v>
      </c>
      <c r="T4" s="36" t="s">
        <v>67</v>
      </c>
      <c r="U4" s="36" t="s">
        <v>68</v>
      </c>
      <c r="V4" s="36" t="s">
        <v>69</v>
      </c>
      <c r="W4" s="36" t="s">
        <v>70</v>
      </c>
      <c r="X4" s="36" t="s">
        <v>71</v>
      </c>
      <c r="Y4" s="36" t="s">
        <v>72</v>
      </c>
      <c r="Z4" s="36" t="s">
        <v>73</v>
      </c>
      <c r="AA4" s="36" t="s">
        <v>74</v>
      </c>
    </row>
    <row r="5" spans="1:27" x14ac:dyDescent="0.35">
      <c r="A5" s="37"/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</row>
    <row r="6" spans="1:27" ht="15" thickBot="1" x14ac:dyDescent="0.4">
      <c r="A6" s="38"/>
      <c r="B6" s="38"/>
      <c r="C6" s="38"/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  <c r="AA6" s="38"/>
    </row>
    <row r="7" spans="1:27" ht="15" thickBot="1" x14ac:dyDescent="0.4">
      <c r="A7" s="58" t="s">
        <v>110</v>
      </c>
      <c r="B7" s="46">
        <v>44202</v>
      </c>
      <c r="C7" s="46">
        <v>44202</v>
      </c>
      <c r="D7" s="45" t="s">
        <v>163</v>
      </c>
      <c r="E7" s="45" t="s">
        <v>164</v>
      </c>
      <c r="F7" s="45" t="s">
        <v>75</v>
      </c>
      <c r="G7" s="45" t="s">
        <v>85</v>
      </c>
      <c r="H7" s="45">
        <v>111502</v>
      </c>
      <c r="I7" s="45" t="s">
        <v>86</v>
      </c>
      <c r="J7" s="45" t="s">
        <v>87</v>
      </c>
      <c r="K7" s="45" t="s">
        <v>148</v>
      </c>
      <c r="L7" s="45" t="s">
        <v>86</v>
      </c>
      <c r="M7" s="45" t="s">
        <v>111</v>
      </c>
      <c r="N7" s="45" t="s">
        <v>80</v>
      </c>
      <c r="O7" s="48">
        <v>3.69</v>
      </c>
      <c r="P7" s="48">
        <v>16.38</v>
      </c>
      <c r="Q7" s="48">
        <v>4.4400000000000004</v>
      </c>
      <c r="R7" s="45" t="s">
        <v>15</v>
      </c>
      <c r="S7" s="45"/>
      <c r="T7" s="45"/>
      <c r="U7" s="45" t="s">
        <v>81</v>
      </c>
      <c r="V7" s="45" t="s">
        <v>82</v>
      </c>
      <c r="W7" s="45"/>
      <c r="X7" s="45" t="s">
        <v>42</v>
      </c>
      <c r="Y7" s="45" t="s">
        <v>88</v>
      </c>
      <c r="Z7" s="45" t="s">
        <v>84</v>
      </c>
      <c r="AA7" s="45" t="s">
        <v>84</v>
      </c>
    </row>
    <row r="8" spans="1:27" ht="15" thickBot="1" x14ac:dyDescent="0.4">
      <c r="A8" s="57" t="s">
        <v>110</v>
      </c>
      <c r="B8" s="43">
        <v>44202</v>
      </c>
      <c r="C8" s="43">
        <v>44202</v>
      </c>
      <c r="D8" s="42" t="s">
        <v>163</v>
      </c>
      <c r="E8" s="42" t="s">
        <v>165</v>
      </c>
      <c r="F8" s="42" t="s">
        <v>75</v>
      </c>
      <c r="G8" s="42" t="s">
        <v>85</v>
      </c>
      <c r="H8" s="42">
        <v>80100</v>
      </c>
      <c r="I8" s="42" t="s">
        <v>89</v>
      </c>
      <c r="J8" s="42" t="s">
        <v>90</v>
      </c>
      <c r="K8" s="42" t="s">
        <v>150</v>
      </c>
      <c r="L8" s="42" t="s">
        <v>89</v>
      </c>
      <c r="M8" s="42" t="s">
        <v>111</v>
      </c>
      <c r="N8" s="42" t="s">
        <v>80</v>
      </c>
      <c r="O8" s="54">
        <v>15000</v>
      </c>
      <c r="P8" s="54">
        <v>66600</v>
      </c>
      <c r="Q8" s="44">
        <v>4.4400000000000004</v>
      </c>
      <c r="R8" s="42" t="s">
        <v>15</v>
      </c>
      <c r="S8" s="42"/>
      <c r="T8" s="42"/>
      <c r="U8" s="42" t="s">
        <v>81</v>
      </c>
      <c r="V8" s="42" t="s">
        <v>82</v>
      </c>
      <c r="W8" s="42"/>
      <c r="X8" s="42" t="s">
        <v>42</v>
      </c>
      <c r="Y8" s="42" t="s">
        <v>91</v>
      </c>
      <c r="Z8" s="42" t="s">
        <v>84</v>
      </c>
      <c r="AA8" s="42" t="s">
        <v>84</v>
      </c>
    </row>
    <row r="9" spans="1:27" ht="15" thickBot="1" x14ac:dyDescent="0.4">
      <c r="A9" s="58" t="s">
        <v>110</v>
      </c>
      <c r="B9" s="46">
        <v>44202</v>
      </c>
      <c r="C9" s="46">
        <v>44202</v>
      </c>
      <c r="D9" s="45" t="s">
        <v>163</v>
      </c>
      <c r="E9" s="45" t="s">
        <v>166</v>
      </c>
      <c r="F9" s="45" t="s">
        <v>75</v>
      </c>
      <c r="G9" s="45" t="s">
        <v>85</v>
      </c>
      <c r="H9" s="45">
        <v>110100</v>
      </c>
      <c r="I9" s="45" t="s">
        <v>92</v>
      </c>
      <c r="J9" s="45" t="s">
        <v>93</v>
      </c>
      <c r="K9" s="45" t="s">
        <v>117</v>
      </c>
      <c r="L9" s="45" t="s">
        <v>92</v>
      </c>
      <c r="M9" s="45" t="s">
        <v>111</v>
      </c>
      <c r="N9" s="45" t="s">
        <v>94</v>
      </c>
      <c r="O9" s="47">
        <v>15003.69</v>
      </c>
      <c r="P9" s="47">
        <v>66616.38</v>
      </c>
      <c r="Q9" s="48">
        <v>4.4400000000000004</v>
      </c>
      <c r="R9" s="45" t="s">
        <v>15</v>
      </c>
      <c r="S9" s="45"/>
      <c r="T9" s="45"/>
      <c r="U9" s="45" t="s">
        <v>81</v>
      </c>
      <c r="V9" s="45" t="s">
        <v>82</v>
      </c>
      <c r="W9" s="45"/>
      <c r="X9" s="45" t="s">
        <v>42</v>
      </c>
      <c r="Y9" s="45" t="s">
        <v>91</v>
      </c>
      <c r="Z9" s="45" t="s">
        <v>84</v>
      </c>
      <c r="AA9" s="45" t="s">
        <v>84</v>
      </c>
    </row>
    <row r="10" spans="1:27" ht="15" thickBot="1" x14ac:dyDescent="0.4">
      <c r="A10" s="58"/>
      <c r="B10" s="46"/>
      <c r="C10" s="46"/>
      <c r="D10" s="45"/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7"/>
      <c r="P10" s="47"/>
      <c r="Q10" s="48"/>
      <c r="R10" s="45"/>
      <c r="S10" s="45"/>
      <c r="T10" s="45"/>
      <c r="U10" s="45"/>
      <c r="V10" s="45"/>
      <c r="W10" s="45"/>
      <c r="X10" s="45"/>
      <c r="Y10" s="45"/>
      <c r="Z10" s="45"/>
      <c r="AA10" s="45"/>
    </row>
    <row r="11" spans="1:27" ht="15" thickBot="1" x14ac:dyDescent="0.4">
      <c r="A11" s="57" t="s">
        <v>110</v>
      </c>
      <c r="B11" s="43">
        <v>44202</v>
      </c>
      <c r="C11" s="43">
        <v>44202</v>
      </c>
      <c r="D11" s="42" t="s">
        <v>167</v>
      </c>
      <c r="E11" s="42" t="s">
        <v>168</v>
      </c>
      <c r="F11" s="42" t="s">
        <v>75</v>
      </c>
      <c r="G11" s="42" t="s">
        <v>76</v>
      </c>
      <c r="H11" s="42">
        <v>610220</v>
      </c>
      <c r="I11" s="42" t="s">
        <v>77</v>
      </c>
      <c r="J11" s="42" t="s">
        <v>78</v>
      </c>
      <c r="K11" s="42" t="s">
        <v>116</v>
      </c>
      <c r="L11" s="42" t="s">
        <v>77</v>
      </c>
      <c r="M11" s="42" t="s">
        <v>111</v>
      </c>
      <c r="N11" s="42" t="s">
        <v>80</v>
      </c>
      <c r="O11" s="44">
        <v>0.31</v>
      </c>
      <c r="P11" s="44">
        <v>1.38</v>
      </c>
      <c r="Q11" s="44">
        <v>4.4400000000000004</v>
      </c>
      <c r="R11" s="42" t="s">
        <v>15</v>
      </c>
      <c r="S11" s="42"/>
      <c r="T11" s="42"/>
      <c r="U11" s="42" t="s">
        <v>81</v>
      </c>
      <c r="V11" s="42" t="s">
        <v>82</v>
      </c>
      <c r="W11" s="42"/>
      <c r="X11" s="42" t="s">
        <v>45</v>
      </c>
      <c r="Y11" s="42" t="s">
        <v>83</v>
      </c>
      <c r="Z11" s="42" t="s">
        <v>84</v>
      </c>
      <c r="AA11" s="42" t="s">
        <v>84</v>
      </c>
    </row>
    <row r="12" spans="1:27" ht="15" thickBot="1" x14ac:dyDescent="0.4">
      <c r="A12" s="58" t="s">
        <v>110</v>
      </c>
      <c r="B12" s="46">
        <v>44202</v>
      </c>
      <c r="C12" s="46">
        <v>44202</v>
      </c>
      <c r="D12" s="45" t="s">
        <v>167</v>
      </c>
      <c r="E12" s="45" t="s">
        <v>169</v>
      </c>
      <c r="F12" s="45" t="s">
        <v>75</v>
      </c>
      <c r="G12" s="45" t="s">
        <v>85</v>
      </c>
      <c r="H12" s="45">
        <v>111502</v>
      </c>
      <c r="I12" s="45" t="s">
        <v>86</v>
      </c>
      <c r="J12" s="45" t="s">
        <v>87</v>
      </c>
      <c r="K12" s="45" t="s">
        <v>155</v>
      </c>
      <c r="L12" s="45" t="s">
        <v>86</v>
      </c>
      <c r="M12" s="45" t="s">
        <v>111</v>
      </c>
      <c r="N12" s="45" t="s">
        <v>80</v>
      </c>
      <c r="O12" s="48">
        <v>3.69</v>
      </c>
      <c r="P12" s="48">
        <v>16.38</v>
      </c>
      <c r="Q12" s="48">
        <v>4.4400000000000004</v>
      </c>
      <c r="R12" s="45" t="s">
        <v>15</v>
      </c>
      <c r="S12" s="45"/>
      <c r="T12" s="45"/>
      <c r="U12" s="45" t="s">
        <v>81</v>
      </c>
      <c r="V12" s="45" t="s">
        <v>82</v>
      </c>
      <c r="W12" s="45"/>
      <c r="X12" s="45" t="s">
        <v>45</v>
      </c>
      <c r="Y12" s="45" t="s">
        <v>88</v>
      </c>
      <c r="Z12" s="45" t="s">
        <v>84</v>
      </c>
      <c r="AA12" s="45" t="s">
        <v>84</v>
      </c>
    </row>
    <row r="13" spans="1:27" ht="15" thickBot="1" x14ac:dyDescent="0.4">
      <c r="A13" s="57" t="s">
        <v>110</v>
      </c>
      <c r="B13" s="43">
        <v>44202</v>
      </c>
      <c r="C13" s="43">
        <v>44202</v>
      </c>
      <c r="D13" s="42" t="s">
        <v>167</v>
      </c>
      <c r="E13" s="42" t="s">
        <v>170</v>
      </c>
      <c r="F13" s="42" t="s">
        <v>75</v>
      </c>
      <c r="G13" s="42" t="s">
        <v>85</v>
      </c>
      <c r="H13" s="42">
        <v>80100</v>
      </c>
      <c r="I13" s="42" t="s">
        <v>89</v>
      </c>
      <c r="J13" s="42" t="s">
        <v>90</v>
      </c>
      <c r="K13" s="42" t="s">
        <v>157</v>
      </c>
      <c r="L13" s="42" t="s">
        <v>89</v>
      </c>
      <c r="M13" s="42" t="s">
        <v>111</v>
      </c>
      <c r="N13" s="42" t="s">
        <v>80</v>
      </c>
      <c r="O13" s="54">
        <v>15000</v>
      </c>
      <c r="P13" s="54">
        <v>66600</v>
      </c>
      <c r="Q13" s="44">
        <v>4.4400000000000004</v>
      </c>
      <c r="R13" s="42" t="s">
        <v>15</v>
      </c>
      <c r="S13" s="42"/>
      <c r="T13" s="42"/>
      <c r="U13" s="42" t="s">
        <v>81</v>
      </c>
      <c r="V13" s="42" t="s">
        <v>82</v>
      </c>
      <c r="W13" s="42"/>
      <c r="X13" s="42" t="s">
        <v>45</v>
      </c>
      <c r="Y13" s="42" t="s">
        <v>91</v>
      </c>
      <c r="Z13" s="42" t="s">
        <v>84</v>
      </c>
      <c r="AA13" s="42" t="s">
        <v>84</v>
      </c>
    </row>
    <row r="14" spans="1:27" x14ac:dyDescent="0.35">
      <c r="A14" s="59" t="s">
        <v>110</v>
      </c>
      <c r="B14" s="50">
        <v>44202</v>
      </c>
      <c r="C14" s="50">
        <v>44202</v>
      </c>
      <c r="D14" s="49" t="s">
        <v>167</v>
      </c>
      <c r="E14" s="49" t="s">
        <v>171</v>
      </c>
      <c r="F14" s="49" t="s">
        <v>75</v>
      </c>
      <c r="G14" s="49" t="s">
        <v>85</v>
      </c>
      <c r="H14" s="49">
        <v>110100</v>
      </c>
      <c r="I14" s="49" t="s">
        <v>92</v>
      </c>
      <c r="J14" s="49" t="s">
        <v>93</v>
      </c>
      <c r="K14" s="49" t="s">
        <v>117</v>
      </c>
      <c r="L14" s="49" t="s">
        <v>92</v>
      </c>
      <c r="M14" s="49" t="s">
        <v>111</v>
      </c>
      <c r="N14" s="49" t="s">
        <v>94</v>
      </c>
      <c r="O14" s="51">
        <v>15004</v>
      </c>
      <c r="P14" s="51">
        <v>66617.759999999995</v>
      </c>
      <c r="Q14" s="52">
        <v>4.4400000000000004</v>
      </c>
      <c r="R14" s="49" t="s">
        <v>15</v>
      </c>
      <c r="S14" s="49"/>
      <c r="T14" s="49"/>
      <c r="U14" s="49" t="s">
        <v>81</v>
      </c>
      <c r="V14" s="49" t="s">
        <v>82</v>
      </c>
      <c r="W14" s="49"/>
      <c r="X14" s="49" t="s">
        <v>45</v>
      </c>
      <c r="Y14" s="49" t="s">
        <v>91</v>
      </c>
      <c r="Z14" s="49" t="s">
        <v>84</v>
      </c>
      <c r="AA14" s="49" t="s">
        <v>84</v>
      </c>
    </row>
    <row r="19" spans="1:10" ht="19" x14ac:dyDescent="0.35">
      <c r="A19" s="67"/>
      <c r="B19" s="67"/>
      <c r="C19" s="63" t="s">
        <v>122</v>
      </c>
      <c r="D19" s="63"/>
      <c r="E19" s="63"/>
      <c r="F19" s="63"/>
      <c r="G19" s="14" t="s">
        <v>95</v>
      </c>
      <c r="H19" s="68">
        <v>45068.806226851855</v>
      </c>
      <c r="I19" s="68"/>
      <c r="J19" s="15"/>
    </row>
    <row r="20" spans="1:10" ht="19" x14ac:dyDescent="0.35">
      <c r="A20" s="67"/>
      <c r="B20" s="67"/>
      <c r="C20" s="63"/>
      <c r="D20" s="63"/>
      <c r="E20" s="63"/>
      <c r="F20" s="63"/>
      <c r="G20" s="14" t="s">
        <v>96</v>
      </c>
      <c r="H20" s="69">
        <v>44229</v>
      </c>
      <c r="I20" s="69"/>
      <c r="J20" s="15"/>
    </row>
    <row r="21" spans="1:10" ht="19" x14ac:dyDescent="0.35">
      <c r="A21" s="67"/>
      <c r="B21" s="67"/>
      <c r="C21" s="63" t="s">
        <v>172</v>
      </c>
      <c r="D21" s="63"/>
      <c r="E21" s="63"/>
      <c r="F21" s="63"/>
      <c r="G21" s="14" t="s">
        <v>97</v>
      </c>
      <c r="H21" s="70" t="s">
        <v>123</v>
      </c>
      <c r="I21" s="70"/>
      <c r="J21" s="15"/>
    </row>
    <row r="22" spans="1:10" ht="19" x14ac:dyDescent="0.35">
      <c r="A22" s="67"/>
      <c r="B22" s="67"/>
      <c r="C22" s="63"/>
      <c r="D22" s="63"/>
      <c r="E22" s="63"/>
      <c r="F22" s="63"/>
      <c r="G22" s="14" t="s">
        <v>98</v>
      </c>
      <c r="H22" s="70" t="s">
        <v>79</v>
      </c>
      <c r="I22" s="70"/>
      <c r="J22" s="15"/>
    </row>
    <row r="23" spans="1:10" ht="26" customHeight="1" x14ac:dyDescent="0.35">
      <c r="A23" s="15"/>
      <c r="B23" s="15"/>
      <c r="C23" s="63" t="s">
        <v>124</v>
      </c>
      <c r="D23" s="63"/>
      <c r="E23" s="63"/>
      <c r="F23" s="63"/>
      <c r="G23" s="15"/>
      <c r="H23" s="15"/>
      <c r="I23" s="15"/>
      <c r="J23" s="15"/>
    </row>
    <row r="24" spans="1:10" ht="26" x14ac:dyDescent="0.35">
      <c r="A24" s="16" t="s">
        <v>51</v>
      </c>
      <c r="B24" s="16" t="s">
        <v>69</v>
      </c>
      <c r="C24" s="16" t="s">
        <v>99</v>
      </c>
      <c r="D24" s="17" t="s">
        <v>100</v>
      </c>
      <c r="E24" s="18" t="s">
        <v>101</v>
      </c>
      <c r="F24" s="19" t="s">
        <v>102</v>
      </c>
      <c r="G24" s="19" t="s">
        <v>103</v>
      </c>
      <c r="H24" s="64" t="s">
        <v>104</v>
      </c>
      <c r="I24" s="64"/>
      <c r="J24" s="15"/>
    </row>
    <row r="25" spans="1:10" x14ac:dyDescent="0.35">
      <c r="A25" s="65"/>
      <c r="B25" s="65"/>
      <c r="C25" s="65"/>
      <c r="D25" s="65"/>
      <c r="E25" s="65"/>
      <c r="F25" s="65"/>
      <c r="G25" s="65"/>
      <c r="H25" s="65"/>
      <c r="I25" s="65"/>
      <c r="J25" s="65"/>
    </row>
    <row r="26" spans="1:10" ht="18" x14ac:dyDescent="0.35">
      <c r="A26" s="66" t="s">
        <v>125</v>
      </c>
      <c r="B26" s="66"/>
      <c r="C26" s="66"/>
      <c r="D26" s="66"/>
      <c r="E26" s="66"/>
      <c r="F26" s="66"/>
      <c r="G26" s="66"/>
      <c r="H26" s="66"/>
      <c r="I26" s="66"/>
      <c r="J26" s="15"/>
    </row>
    <row r="27" spans="1:10" ht="24" x14ac:dyDescent="0.35">
      <c r="A27" s="20">
        <v>44202</v>
      </c>
      <c r="B27" s="21" t="s">
        <v>105</v>
      </c>
      <c r="C27" s="22" t="s">
        <v>106</v>
      </c>
      <c r="D27" s="21" t="s">
        <v>106</v>
      </c>
      <c r="E27" s="23" t="s">
        <v>107</v>
      </c>
      <c r="F27" s="24">
        <v>0</v>
      </c>
      <c r="G27" s="24">
        <v>0</v>
      </c>
      <c r="H27" s="24">
        <v>0</v>
      </c>
      <c r="I27" s="25" t="s">
        <v>94</v>
      </c>
      <c r="J27" s="15"/>
    </row>
    <row r="28" spans="1:10" ht="18" x14ac:dyDescent="0.35">
      <c r="A28" s="66" t="s">
        <v>126</v>
      </c>
      <c r="B28" s="66"/>
      <c r="C28" s="66"/>
      <c r="D28" s="66"/>
      <c r="E28" s="66"/>
      <c r="F28" s="66"/>
      <c r="G28" s="66"/>
      <c r="H28" s="66"/>
      <c r="I28" s="66"/>
      <c r="J28" s="15"/>
    </row>
    <row r="29" spans="1:10" ht="24" x14ac:dyDescent="0.35">
      <c r="A29" s="20">
        <v>44202</v>
      </c>
      <c r="B29" s="21" t="s">
        <v>105</v>
      </c>
      <c r="C29" s="22" t="s">
        <v>106</v>
      </c>
      <c r="D29" s="21" t="s">
        <v>106</v>
      </c>
      <c r="E29" s="23" t="s">
        <v>107</v>
      </c>
      <c r="F29" s="24">
        <v>0</v>
      </c>
      <c r="G29" s="26">
        <v>-44996.36</v>
      </c>
      <c r="H29" s="26">
        <v>-44996.36</v>
      </c>
      <c r="I29" s="25" t="s">
        <v>80</v>
      </c>
      <c r="J29" s="15"/>
    </row>
    <row r="30" spans="1:10" ht="84" x14ac:dyDescent="0.35">
      <c r="A30" s="27">
        <v>44202</v>
      </c>
      <c r="B30" s="28" t="s">
        <v>82</v>
      </c>
      <c r="C30" s="29" t="s">
        <v>45</v>
      </c>
      <c r="D30" s="28" t="s">
        <v>106</v>
      </c>
      <c r="E30" s="30" t="s">
        <v>173</v>
      </c>
      <c r="F30" s="31">
        <v>15004</v>
      </c>
      <c r="G30" s="32">
        <v>0</v>
      </c>
      <c r="H30" s="31">
        <v>-29992.36</v>
      </c>
      <c r="I30" s="33" t="s">
        <v>80</v>
      </c>
      <c r="J30" s="34"/>
    </row>
    <row r="31" spans="1:10" ht="84" x14ac:dyDescent="0.35">
      <c r="A31" s="20">
        <v>44202</v>
      </c>
      <c r="B31" s="21" t="s">
        <v>82</v>
      </c>
      <c r="C31" s="22" t="s">
        <v>42</v>
      </c>
      <c r="D31" s="21" t="s">
        <v>106</v>
      </c>
      <c r="E31" s="23" t="s">
        <v>174</v>
      </c>
      <c r="F31" s="26">
        <v>15003.69</v>
      </c>
      <c r="G31" s="24">
        <v>0</v>
      </c>
      <c r="H31" s="26">
        <v>-14988.67</v>
      </c>
      <c r="I31" s="25" t="s">
        <v>80</v>
      </c>
      <c r="J31" s="15"/>
    </row>
    <row r="32" spans="1:10" ht="84" x14ac:dyDescent="0.35">
      <c r="A32" s="27">
        <v>44202</v>
      </c>
      <c r="B32" s="28" t="s">
        <v>82</v>
      </c>
      <c r="C32" s="29" t="s">
        <v>47</v>
      </c>
      <c r="D32" s="28" t="s">
        <v>106</v>
      </c>
      <c r="E32" s="30" t="s">
        <v>175</v>
      </c>
      <c r="F32" s="31">
        <v>15000</v>
      </c>
      <c r="G32" s="32">
        <v>0</v>
      </c>
      <c r="H32" s="32">
        <v>11.33</v>
      </c>
      <c r="I32" s="33" t="s">
        <v>94</v>
      </c>
      <c r="J32" s="34"/>
    </row>
    <row r="33" spans="1:10" ht="18" x14ac:dyDescent="0.35">
      <c r="A33" s="15"/>
      <c r="B33" s="15"/>
      <c r="C33" s="62" t="s">
        <v>108</v>
      </c>
      <c r="D33" s="62"/>
      <c r="E33" s="62"/>
      <c r="F33" s="62"/>
      <c r="G33" s="15"/>
      <c r="H33" s="15"/>
      <c r="I33" s="15"/>
      <c r="J33" s="15"/>
    </row>
    <row r="34" spans="1:10" ht="18" x14ac:dyDescent="0.35">
      <c r="A34" s="15"/>
      <c r="B34" s="15"/>
      <c r="C34" s="62" t="s">
        <v>109</v>
      </c>
      <c r="D34" s="62"/>
      <c r="E34" s="62"/>
      <c r="F34" s="62"/>
      <c r="G34" s="15"/>
      <c r="H34" s="15"/>
      <c r="I34" s="15"/>
      <c r="J34" s="15"/>
    </row>
  </sheetData>
  <mergeCells count="14">
    <mergeCell ref="C34:F34"/>
    <mergeCell ref="A19:B22"/>
    <mergeCell ref="C19:F20"/>
    <mergeCell ref="H19:I19"/>
    <mergeCell ref="H20:I20"/>
    <mergeCell ref="C21:F22"/>
    <mergeCell ref="H21:I21"/>
    <mergeCell ref="H22:I22"/>
    <mergeCell ref="C33:F33"/>
    <mergeCell ref="C23:F23"/>
    <mergeCell ref="H24:I24"/>
    <mergeCell ref="A25:J25"/>
    <mergeCell ref="A26:I26"/>
    <mergeCell ref="A28:I2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9A990-E01B-4374-91F5-64FEFBAD9E27}">
  <dimension ref="A3:AA38"/>
  <sheetViews>
    <sheetView workbookViewId="0">
      <selection activeCell="E15" sqref="E15"/>
    </sheetView>
  </sheetViews>
  <sheetFormatPr defaultRowHeight="14.5" x14ac:dyDescent="0.35"/>
  <cols>
    <col min="1" max="1" width="9.26953125" bestFit="1" customWidth="1"/>
    <col min="2" max="2" width="10.1796875" customWidth="1"/>
    <col min="3" max="3" width="11.453125" customWidth="1"/>
    <col min="12" max="12" width="13.7265625" customWidth="1"/>
    <col min="13" max="13" width="11.90625" customWidth="1"/>
    <col min="15" max="15" width="11.453125" customWidth="1"/>
    <col min="16" max="16" width="12" customWidth="1"/>
  </cols>
  <sheetData>
    <row r="3" spans="1:27" x14ac:dyDescent="0.35">
      <c r="D3" t="s">
        <v>40</v>
      </c>
    </row>
    <row r="4" spans="1:27" ht="42.5" thickBot="1" x14ac:dyDescent="0.4">
      <c r="A4" s="36" t="s">
        <v>5</v>
      </c>
      <c r="B4" s="36" t="s">
        <v>50</v>
      </c>
      <c r="C4" s="36" t="s">
        <v>51</v>
      </c>
      <c r="D4" s="36" t="s">
        <v>52</v>
      </c>
      <c r="E4" s="36" t="s">
        <v>53</v>
      </c>
      <c r="F4" s="36" t="s">
        <v>54</v>
      </c>
      <c r="G4" s="36" t="s">
        <v>55</v>
      </c>
      <c r="H4" s="36" t="s">
        <v>56</v>
      </c>
      <c r="I4" s="36" t="s">
        <v>57</v>
      </c>
      <c r="J4" s="36" t="s">
        <v>58</v>
      </c>
      <c r="K4" s="36" t="s">
        <v>59</v>
      </c>
      <c r="L4" s="36" t="s">
        <v>60</v>
      </c>
      <c r="M4" s="36" t="s">
        <v>61</v>
      </c>
      <c r="N4" s="36" t="s">
        <v>62</v>
      </c>
      <c r="O4" s="36" t="s">
        <v>63</v>
      </c>
      <c r="P4" s="36" t="s">
        <v>64</v>
      </c>
      <c r="Q4" s="36" t="s">
        <v>65</v>
      </c>
      <c r="R4" s="36" t="s">
        <v>7</v>
      </c>
      <c r="S4" s="36" t="s">
        <v>66</v>
      </c>
      <c r="T4" s="36" t="s">
        <v>67</v>
      </c>
      <c r="U4" s="36" t="s">
        <v>68</v>
      </c>
      <c r="V4" s="36" t="s">
        <v>69</v>
      </c>
      <c r="W4" s="36" t="s">
        <v>70</v>
      </c>
      <c r="X4" s="36" t="s">
        <v>71</v>
      </c>
      <c r="Y4" s="36" t="s">
        <v>72</v>
      </c>
      <c r="Z4" s="36" t="s">
        <v>73</v>
      </c>
      <c r="AA4" s="36" t="s">
        <v>74</v>
      </c>
    </row>
    <row r="5" spans="1:27" x14ac:dyDescent="0.35">
      <c r="A5" s="37"/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</row>
    <row r="6" spans="1:27" x14ac:dyDescent="0.35">
      <c r="A6" s="38"/>
      <c r="B6" s="38"/>
      <c r="C6" s="38"/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  <c r="AA6" s="38"/>
    </row>
    <row r="7" spans="1:27" ht="15" thickBot="1" x14ac:dyDescent="0.4">
      <c r="A7" s="56" t="s">
        <v>110</v>
      </c>
      <c r="B7" s="40">
        <v>44229</v>
      </c>
      <c r="C7" s="40">
        <v>44214</v>
      </c>
      <c r="D7" s="39" t="s">
        <v>127</v>
      </c>
      <c r="E7" s="39" t="s">
        <v>128</v>
      </c>
      <c r="F7" s="39" t="s">
        <v>129</v>
      </c>
      <c r="G7" s="39" t="s">
        <v>76</v>
      </c>
      <c r="H7" s="39">
        <v>620000</v>
      </c>
      <c r="I7" s="39" t="s">
        <v>130</v>
      </c>
      <c r="J7" s="39" t="s">
        <v>131</v>
      </c>
      <c r="K7" s="39" t="s">
        <v>132</v>
      </c>
      <c r="L7" s="39" t="s">
        <v>130</v>
      </c>
      <c r="M7" s="39" t="s">
        <v>111</v>
      </c>
      <c r="N7" s="39" t="s">
        <v>80</v>
      </c>
      <c r="O7" s="41">
        <v>0</v>
      </c>
      <c r="P7" s="41">
        <v>0.01</v>
      </c>
      <c r="Q7" s="41">
        <v>4.4400000000000004</v>
      </c>
      <c r="R7" s="39"/>
      <c r="S7" s="39"/>
      <c r="T7" s="39"/>
      <c r="U7" s="39" t="s">
        <v>133</v>
      </c>
      <c r="V7" s="39" t="s">
        <v>134</v>
      </c>
      <c r="W7" s="39"/>
      <c r="X7" s="39"/>
      <c r="Y7" s="39" t="s">
        <v>135</v>
      </c>
      <c r="Z7" s="39" t="s">
        <v>84</v>
      </c>
      <c r="AA7" s="39" t="s">
        <v>136</v>
      </c>
    </row>
    <row r="8" spans="1:27" ht="15" thickBot="1" x14ac:dyDescent="0.4">
      <c r="A8" s="57" t="s">
        <v>110</v>
      </c>
      <c r="B8" s="43">
        <v>44229</v>
      </c>
      <c r="C8" s="43">
        <v>44214</v>
      </c>
      <c r="D8" s="42" t="s">
        <v>127</v>
      </c>
      <c r="E8" s="42" t="s">
        <v>137</v>
      </c>
      <c r="F8" s="42" t="s">
        <v>129</v>
      </c>
      <c r="G8" s="42" t="s">
        <v>85</v>
      </c>
      <c r="H8" s="42">
        <v>110100</v>
      </c>
      <c r="I8" s="42" t="s">
        <v>92</v>
      </c>
      <c r="J8" s="42" t="s">
        <v>93</v>
      </c>
      <c r="K8" s="42" t="s">
        <v>117</v>
      </c>
      <c r="L8" s="42" t="s">
        <v>92</v>
      </c>
      <c r="M8" s="42" t="s">
        <v>111</v>
      </c>
      <c r="N8" s="42" t="s">
        <v>94</v>
      </c>
      <c r="O8" s="44">
        <v>0</v>
      </c>
      <c r="P8" s="44">
        <v>0.01</v>
      </c>
      <c r="Q8" s="44">
        <v>4.4400000000000004</v>
      </c>
      <c r="R8" s="42"/>
      <c r="S8" s="42"/>
      <c r="T8" s="42"/>
      <c r="U8" s="42" t="s">
        <v>133</v>
      </c>
      <c r="V8" s="42" t="s">
        <v>134</v>
      </c>
      <c r="W8" s="42"/>
      <c r="X8" s="42"/>
      <c r="Y8" s="42" t="s">
        <v>138</v>
      </c>
      <c r="Z8" s="42" t="s">
        <v>84</v>
      </c>
      <c r="AA8" s="42" t="s">
        <v>136</v>
      </c>
    </row>
    <row r="9" spans="1:27" ht="15" thickBot="1" x14ac:dyDescent="0.4">
      <c r="A9" s="58" t="s">
        <v>110</v>
      </c>
      <c r="B9" s="46">
        <v>44214</v>
      </c>
      <c r="C9" s="46">
        <v>44214</v>
      </c>
      <c r="D9" s="45" t="s">
        <v>139</v>
      </c>
      <c r="E9" s="45" t="s">
        <v>140</v>
      </c>
      <c r="F9" s="45" t="s">
        <v>75</v>
      </c>
      <c r="G9" s="45" t="s">
        <v>76</v>
      </c>
      <c r="H9" s="45">
        <v>610220</v>
      </c>
      <c r="I9" s="45" t="s">
        <v>77</v>
      </c>
      <c r="J9" s="45" t="s">
        <v>78</v>
      </c>
      <c r="K9" s="45" t="s">
        <v>116</v>
      </c>
      <c r="L9" s="45" t="s">
        <v>77</v>
      </c>
      <c r="M9" s="45" t="s">
        <v>111</v>
      </c>
      <c r="N9" s="45" t="s">
        <v>94</v>
      </c>
      <c r="O9" s="48">
        <v>3.69</v>
      </c>
      <c r="P9" s="48">
        <v>16.38</v>
      </c>
      <c r="Q9" s="48">
        <v>4.4400000000000004</v>
      </c>
      <c r="R9" s="45" t="s">
        <v>15</v>
      </c>
      <c r="S9" s="45"/>
      <c r="T9" s="45"/>
      <c r="U9" s="45" t="s">
        <v>81</v>
      </c>
      <c r="V9" s="45" t="s">
        <v>82</v>
      </c>
      <c r="W9" s="45"/>
      <c r="X9" s="45" t="s">
        <v>47</v>
      </c>
      <c r="Y9" s="45" t="s">
        <v>83</v>
      </c>
      <c r="Z9" s="45" t="s">
        <v>84</v>
      </c>
      <c r="AA9" s="45" t="s">
        <v>84</v>
      </c>
    </row>
    <row r="10" spans="1:27" ht="15" thickBot="1" x14ac:dyDescent="0.4">
      <c r="A10" s="57" t="s">
        <v>110</v>
      </c>
      <c r="B10" s="43">
        <v>44214</v>
      </c>
      <c r="C10" s="43">
        <v>44214</v>
      </c>
      <c r="D10" s="42" t="s">
        <v>139</v>
      </c>
      <c r="E10" s="42" t="s">
        <v>141</v>
      </c>
      <c r="F10" s="42" t="s">
        <v>75</v>
      </c>
      <c r="G10" s="42" t="s">
        <v>85</v>
      </c>
      <c r="H10" s="42">
        <v>111502</v>
      </c>
      <c r="I10" s="42" t="s">
        <v>86</v>
      </c>
      <c r="J10" s="42" t="s">
        <v>87</v>
      </c>
      <c r="K10" s="42" t="s">
        <v>142</v>
      </c>
      <c r="L10" s="42" t="s">
        <v>86</v>
      </c>
      <c r="M10" s="42" t="s">
        <v>111</v>
      </c>
      <c r="N10" s="42" t="s">
        <v>80</v>
      </c>
      <c r="O10" s="44">
        <v>3.69</v>
      </c>
      <c r="P10" s="44">
        <v>16.38</v>
      </c>
      <c r="Q10" s="44">
        <v>4.4400000000000004</v>
      </c>
      <c r="R10" s="42" t="s">
        <v>15</v>
      </c>
      <c r="S10" s="42"/>
      <c r="T10" s="42"/>
      <c r="U10" s="42" t="s">
        <v>81</v>
      </c>
      <c r="V10" s="42" t="s">
        <v>82</v>
      </c>
      <c r="W10" s="42"/>
      <c r="X10" s="42" t="s">
        <v>47</v>
      </c>
      <c r="Y10" s="42" t="s">
        <v>88</v>
      </c>
      <c r="Z10" s="42" t="s">
        <v>84</v>
      </c>
      <c r="AA10" s="42" t="s">
        <v>84</v>
      </c>
    </row>
    <row r="11" spans="1:27" ht="15" thickBot="1" x14ac:dyDescent="0.4">
      <c r="A11" s="58" t="s">
        <v>110</v>
      </c>
      <c r="B11" s="46">
        <v>44214</v>
      </c>
      <c r="C11" s="46">
        <v>44214</v>
      </c>
      <c r="D11" s="45" t="s">
        <v>139</v>
      </c>
      <c r="E11" s="45" t="s">
        <v>143</v>
      </c>
      <c r="F11" s="45" t="s">
        <v>75</v>
      </c>
      <c r="G11" s="45" t="s">
        <v>85</v>
      </c>
      <c r="H11" s="45">
        <v>80100</v>
      </c>
      <c r="I11" s="45" t="s">
        <v>89</v>
      </c>
      <c r="J11" s="45" t="s">
        <v>90</v>
      </c>
      <c r="K11" s="45" t="s">
        <v>144</v>
      </c>
      <c r="L11" s="45" t="s">
        <v>89</v>
      </c>
      <c r="M11" s="45" t="s">
        <v>111</v>
      </c>
      <c r="N11" s="45" t="s">
        <v>80</v>
      </c>
      <c r="O11" s="47">
        <v>15000</v>
      </c>
      <c r="P11" s="47">
        <v>66600</v>
      </c>
      <c r="Q11" s="48">
        <v>4.4400000000000004</v>
      </c>
      <c r="R11" s="45" t="s">
        <v>15</v>
      </c>
      <c r="S11" s="45"/>
      <c r="T11" s="45"/>
      <c r="U11" s="45" t="s">
        <v>81</v>
      </c>
      <c r="V11" s="45" t="s">
        <v>82</v>
      </c>
      <c r="W11" s="45"/>
      <c r="X11" s="45" t="s">
        <v>47</v>
      </c>
      <c r="Y11" s="45" t="s">
        <v>91</v>
      </c>
      <c r="Z11" s="45" t="s">
        <v>84</v>
      </c>
      <c r="AA11" s="45" t="s">
        <v>84</v>
      </c>
    </row>
    <row r="12" spans="1:27" ht="15" thickBot="1" x14ac:dyDescent="0.4">
      <c r="A12" s="57" t="s">
        <v>110</v>
      </c>
      <c r="B12" s="43">
        <v>44214</v>
      </c>
      <c r="C12" s="43">
        <v>44214</v>
      </c>
      <c r="D12" s="42" t="s">
        <v>139</v>
      </c>
      <c r="E12" s="42" t="s">
        <v>145</v>
      </c>
      <c r="F12" s="42" t="s">
        <v>75</v>
      </c>
      <c r="G12" s="42" t="s">
        <v>85</v>
      </c>
      <c r="H12" s="42">
        <v>110100</v>
      </c>
      <c r="I12" s="42" t="s">
        <v>92</v>
      </c>
      <c r="J12" s="42" t="s">
        <v>93</v>
      </c>
      <c r="K12" s="42" t="s">
        <v>117</v>
      </c>
      <c r="L12" s="42" t="s">
        <v>92</v>
      </c>
      <c r="M12" s="42" t="s">
        <v>111</v>
      </c>
      <c r="N12" s="42" t="s">
        <v>94</v>
      </c>
      <c r="O12" s="54">
        <v>15000</v>
      </c>
      <c r="P12" s="54">
        <v>66600</v>
      </c>
      <c r="Q12" s="44">
        <v>4.4400000000000004</v>
      </c>
      <c r="R12" s="42" t="s">
        <v>15</v>
      </c>
      <c r="S12" s="42"/>
      <c r="T12" s="42"/>
      <c r="U12" s="42" t="s">
        <v>81</v>
      </c>
      <c r="V12" s="42" t="s">
        <v>82</v>
      </c>
      <c r="W12" s="42"/>
      <c r="X12" s="42" t="s">
        <v>47</v>
      </c>
      <c r="Y12" s="42" t="s">
        <v>91</v>
      </c>
      <c r="Z12" s="42" t="s">
        <v>84</v>
      </c>
      <c r="AA12" s="42" t="s">
        <v>84</v>
      </c>
    </row>
    <row r="13" spans="1:27" ht="15" thickBot="1" x14ac:dyDescent="0.4">
      <c r="A13" s="58" t="s">
        <v>110</v>
      </c>
      <c r="B13" s="46">
        <v>44214</v>
      </c>
      <c r="C13" s="46">
        <v>44214</v>
      </c>
      <c r="D13" s="45" t="s">
        <v>146</v>
      </c>
      <c r="E13" s="45" t="s">
        <v>147</v>
      </c>
      <c r="F13" s="45" t="s">
        <v>75</v>
      </c>
      <c r="G13" s="45" t="s">
        <v>85</v>
      </c>
      <c r="H13" s="45">
        <v>111502</v>
      </c>
      <c r="I13" s="45" t="s">
        <v>86</v>
      </c>
      <c r="J13" s="45" t="s">
        <v>87</v>
      </c>
      <c r="K13" s="45" t="s">
        <v>148</v>
      </c>
      <c r="L13" s="45" t="s">
        <v>86</v>
      </c>
      <c r="M13" s="45" t="s">
        <v>111</v>
      </c>
      <c r="N13" s="45" t="s">
        <v>80</v>
      </c>
      <c r="O13" s="48">
        <v>3.69</v>
      </c>
      <c r="P13" s="48">
        <v>16.38</v>
      </c>
      <c r="Q13" s="48">
        <v>4.4400000000000004</v>
      </c>
      <c r="R13" s="45" t="s">
        <v>15</v>
      </c>
      <c r="S13" s="45"/>
      <c r="T13" s="45"/>
      <c r="U13" s="45" t="s">
        <v>81</v>
      </c>
      <c r="V13" s="45" t="s">
        <v>82</v>
      </c>
      <c r="W13" s="45"/>
      <c r="X13" s="45" t="s">
        <v>42</v>
      </c>
      <c r="Y13" s="45" t="s">
        <v>88</v>
      </c>
      <c r="Z13" s="45" t="s">
        <v>84</v>
      </c>
      <c r="AA13" s="45" t="s">
        <v>84</v>
      </c>
    </row>
    <row r="14" spans="1:27" ht="15" thickBot="1" x14ac:dyDescent="0.4">
      <c r="A14" s="57" t="s">
        <v>110</v>
      </c>
      <c r="B14" s="43">
        <v>44214</v>
      </c>
      <c r="C14" s="43">
        <v>44214</v>
      </c>
      <c r="D14" s="42" t="s">
        <v>146</v>
      </c>
      <c r="E14" s="42" t="s">
        <v>149</v>
      </c>
      <c r="F14" s="42" t="s">
        <v>75</v>
      </c>
      <c r="G14" s="42" t="s">
        <v>85</v>
      </c>
      <c r="H14" s="42">
        <v>80100</v>
      </c>
      <c r="I14" s="42" t="s">
        <v>89</v>
      </c>
      <c r="J14" s="42" t="s">
        <v>90</v>
      </c>
      <c r="K14" s="42" t="s">
        <v>150</v>
      </c>
      <c r="L14" s="42" t="s">
        <v>89</v>
      </c>
      <c r="M14" s="42" t="s">
        <v>111</v>
      </c>
      <c r="N14" s="42" t="s">
        <v>80</v>
      </c>
      <c r="O14" s="54">
        <v>15000</v>
      </c>
      <c r="P14" s="54">
        <v>66600</v>
      </c>
      <c r="Q14" s="44">
        <v>4.4400000000000004</v>
      </c>
      <c r="R14" s="42" t="s">
        <v>15</v>
      </c>
      <c r="S14" s="42"/>
      <c r="T14" s="42"/>
      <c r="U14" s="42" t="s">
        <v>81</v>
      </c>
      <c r="V14" s="42" t="s">
        <v>82</v>
      </c>
      <c r="W14" s="42"/>
      <c r="X14" s="42" t="s">
        <v>42</v>
      </c>
      <c r="Y14" s="42" t="s">
        <v>91</v>
      </c>
      <c r="Z14" s="42" t="s">
        <v>84</v>
      </c>
      <c r="AA14" s="42" t="s">
        <v>84</v>
      </c>
    </row>
    <row r="15" spans="1:27" ht="15" thickBot="1" x14ac:dyDescent="0.4">
      <c r="A15" s="58" t="s">
        <v>110</v>
      </c>
      <c r="B15" s="46">
        <v>44214</v>
      </c>
      <c r="C15" s="46">
        <v>44214</v>
      </c>
      <c r="D15" s="45" t="s">
        <v>146</v>
      </c>
      <c r="E15" s="45" t="s">
        <v>151</v>
      </c>
      <c r="F15" s="45" t="s">
        <v>75</v>
      </c>
      <c r="G15" s="45" t="s">
        <v>85</v>
      </c>
      <c r="H15" s="45">
        <v>110100</v>
      </c>
      <c r="I15" s="45" t="s">
        <v>92</v>
      </c>
      <c r="J15" s="45" t="s">
        <v>93</v>
      </c>
      <c r="K15" s="45" t="s">
        <v>117</v>
      </c>
      <c r="L15" s="45" t="s">
        <v>92</v>
      </c>
      <c r="M15" s="45" t="s">
        <v>111</v>
      </c>
      <c r="N15" s="45" t="s">
        <v>94</v>
      </c>
      <c r="O15" s="47">
        <v>15003.69</v>
      </c>
      <c r="P15" s="47">
        <v>66616.38</v>
      </c>
      <c r="Q15" s="48">
        <v>4.4400000000000004</v>
      </c>
      <c r="R15" s="45" t="s">
        <v>15</v>
      </c>
      <c r="S15" s="45"/>
      <c r="T15" s="45"/>
      <c r="U15" s="45" t="s">
        <v>81</v>
      </c>
      <c r="V15" s="45" t="s">
        <v>82</v>
      </c>
      <c r="W15" s="45"/>
      <c r="X15" s="45" t="s">
        <v>42</v>
      </c>
      <c r="Y15" s="45" t="s">
        <v>91</v>
      </c>
      <c r="Z15" s="45" t="s">
        <v>84</v>
      </c>
      <c r="AA15" s="45" t="s">
        <v>84</v>
      </c>
    </row>
    <row r="16" spans="1:27" ht="15" thickBot="1" x14ac:dyDescent="0.4">
      <c r="A16" s="57" t="s">
        <v>110</v>
      </c>
      <c r="B16" s="43">
        <v>44214</v>
      </c>
      <c r="C16" s="43">
        <v>44214</v>
      </c>
      <c r="D16" s="42" t="s">
        <v>152</v>
      </c>
      <c r="E16" s="42" t="s">
        <v>153</v>
      </c>
      <c r="F16" s="42" t="s">
        <v>75</v>
      </c>
      <c r="G16" s="42" t="s">
        <v>76</v>
      </c>
      <c r="H16" s="42">
        <v>610220</v>
      </c>
      <c r="I16" s="42" t="s">
        <v>77</v>
      </c>
      <c r="J16" s="42" t="s">
        <v>78</v>
      </c>
      <c r="K16" s="42" t="s">
        <v>116</v>
      </c>
      <c r="L16" s="42" t="s">
        <v>77</v>
      </c>
      <c r="M16" s="42" t="s">
        <v>111</v>
      </c>
      <c r="N16" s="42" t="s">
        <v>80</v>
      </c>
      <c r="O16" s="44">
        <v>0.31</v>
      </c>
      <c r="P16" s="44">
        <v>1.38</v>
      </c>
      <c r="Q16" s="44">
        <v>4.4400000000000004</v>
      </c>
      <c r="R16" s="42" t="s">
        <v>15</v>
      </c>
      <c r="S16" s="42"/>
      <c r="T16" s="42"/>
      <c r="U16" s="42" t="s">
        <v>81</v>
      </c>
      <c r="V16" s="42" t="s">
        <v>82</v>
      </c>
      <c r="W16" s="42"/>
      <c r="X16" s="42" t="s">
        <v>45</v>
      </c>
      <c r="Y16" s="42" t="s">
        <v>83</v>
      </c>
      <c r="Z16" s="42" t="s">
        <v>84</v>
      </c>
      <c r="AA16" s="42" t="s">
        <v>84</v>
      </c>
    </row>
    <row r="17" spans="1:27" ht="15" thickBot="1" x14ac:dyDescent="0.4">
      <c r="A17" s="58" t="s">
        <v>110</v>
      </c>
      <c r="B17" s="46">
        <v>44214</v>
      </c>
      <c r="C17" s="46">
        <v>44214</v>
      </c>
      <c r="D17" s="45" t="s">
        <v>152</v>
      </c>
      <c r="E17" s="45" t="s">
        <v>154</v>
      </c>
      <c r="F17" s="45" t="s">
        <v>75</v>
      </c>
      <c r="G17" s="45" t="s">
        <v>85</v>
      </c>
      <c r="H17" s="45">
        <v>111502</v>
      </c>
      <c r="I17" s="45" t="s">
        <v>86</v>
      </c>
      <c r="J17" s="45" t="s">
        <v>87</v>
      </c>
      <c r="K17" s="45" t="s">
        <v>155</v>
      </c>
      <c r="L17" s="45" t="s">
        <v>86</v>
      </c>
      <c r="M17" s="45" t="s">
        <v>111</v>
      </c>
      <c r="N17" s="45" t="s">
        <v>80</v>
      </c>
      <c r="O17" s="48">
        <v>3.69</v>
      </c>
      <c r="P17" s="48">
        <v>16.38</v>
      </c>
      <c r="Q17" s="48">
        <v>4.4400000000000004</v>
      </c>
      <c r="R17" s="45" t="s">
        <v>15</v>
      </c>
      <c r="S17" s="45"/>
      <c r="T17" s="45"/>
      <c r="U17" s="45" t="s">
        <v>81</v>
      </c>
      <c r="V17" s="45" t="s">
        <v>82</v>
      </c>
      <c r="W17" s="45"/>
      <c r="X17" s="45" t="s">
        <v>45</v>
      </c>
      <c r="Y17" s="45" t="s">
        <v>88</v>
      </c>
      <c r="Z17" s="45" t="s">
        <v>84</v>
      </c>
      <c r="AA17" s="45" t="s">
        <v>84</v>
      </c>
    </row>
    <row r="18" spans="1:27" ht="15" thickBot="1" x14ac:dyDescent="0.4">
      <c r="A18" s="59" t="s">
        <v>110</v>
      </c>
      <c r="B18" s="50">
        <v>44214</v>
      </c>
      <c r="C18" s="50">
        <v>44214</v>
      </c>
      <c r="D18" s="49" t="s">
        <v>152</v>
      </c>
      <c r="E18" s="49" t="s">
        <v>156</v>
      </c>
      <c r="F18" s="49" t="s">
        <v>75</v>
      </c>
      <c r="G18" s="49" t="s">
        <v>85</v>
      </c>
      <c r="H18" s="49">
        <v>80100</v>
      </c>
      <c r="I18" s="49" t="s">
        <v>89</v>
      </c>
      <c r="J18" s="49" t="s">
        <v>90</v>
      </c>
      <c r="K18" s="49" t="s">
        <v>157</v>
      </c>
      <c r="L18" s="49" t="s">
        <v>89</v>
      </c>
      <c r="M18" s="49" t="s">
        <v>111</v>
      </c>
      <c r="N18" s="49" t="s">
        <v>80</v>
      </c>
      <c r="O18" s="51">
        <v>15000</v>
      </c>
      <c r="P18" s="51">
        <v>66600</v>
      </c>
      <c r="Q18" s="52">
        <v>4.4400000000000004</v>
      </c>
      <c r="R18" s="49" t="s">
        <v>15</v>
      </c>
      <c r="S18" s="49"/>
      <c r="T18" s="49"/>
      <c r="U18" s="49" t="s">
        <v>81</v>
      </c>
      <c r="V18" s="49" t="s">
        <v>82</v>
      </c>
      <c r="W18" s="49"/>
      <c r="X18" s="49" t="s">
        <v>45</v>
      </c>
      <c r="Y18" s="49" t="s">
        <v>91</v>
      </c>
      <c r="Z18" s="49" t="s">
        <v>84</v>
      </c>
      <c r="AA18" s="49" t="s">
        <v>84</v>
      </c>
    </row>
    <row r="19" spans="1:27" ht="15" thickBot="1" x14ac:dyDescent="0.4">
      <c r="A19" s="58" t="s">
        <v>110</v>
      </c>
      <c r="B19" s="46">
        <v>44214</v>
      </c>
      <c r="C19" s="46">
        <v>44214</v>
      </c>
      <c r="D19" s="45" t="s">
        <v>152</v>
      </c>
      <c r="E19" s="45" t="s">
        <v>158</v>
      </c>
      <c r="F19" s="45" t="s">
        <v>75</v>
      </c>
      <c r="G19" s="45" t="s">
        <v>85</v>
      </c>
      <c r="H19" s="45">
        <v>110100</v>
      </c>
      <c r="I19" s="45" t="s">
        <v>92</v>
      </c>
      <c r="J19" s="45" t="s">
        <v>93</v>
      </c>
      <c r="K19" s="45" t="s">
        <v>117</v>
      </c>
      <c r="L19" s="45" t="s">
        <v>92</v>
      </c>
      <c r="M19" s="45" t="s">
        <v>111</v>
      </c>
      <c r="N19" s="45" t="s">
        <v>94</v>
      </c>
      <c r="O19" s="47">
        <v>15004</v>
      </c>
      <c r="P19" s="47">
        <v>66617.759999999995</v>
      </c>
      <c r="Q19" s="48">
        <v>4.4400000000000004</v>
      </c>
      <c r="R19" s="45" t="s">
        <v>15</v>
      </c>
      <c r="S19" s="45"/>
      <c r="T19" s="45"/>
      <c r="U19" s="45" t="s">
        <v>81</v>
      </c>
      <c r="V19" s="45" t="s">
        <v>82</v>
      </c>
      <c r="W19" s="45"/>
      <c r="X19" s="45" t="s">
        <v>45</v>
      </c>
      <c r="Y19" s="45" t="s">
        <v>91</v>
      </c>
      <c r="Z19" s="45" t="s">
        <v>84</v>
      </c>
      <c r="AA19" s="45" t="s">
        <v>84</v>
      </c>
    </row>
    <row r="20" spans="1:27" x14ac:dyDescent="0.35">
      <c r="A20" s="55"/>
      <c r="B20" s="55"/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</row>
    <row r="21" spans="1:27" x14ac:dyDescent="0.35">
      <c r="A21" s="53"/>
    </row>
    <row r="22" spans="1:27" x14ac:dyDescent="0.35">
      <c r="A22" s="35"/>
    </row>
    <row r="23" spans="1:27" ht="19" x14ac:dyDescent="0.35">
      <c r="A23" s="67"/>
      <c r="B23" s="67"/>
      <c r="C23" s="63" t="s">
        <v>122</v>
      </c>
      <c r="D23" s="63"/>
      <c r="E23" s="63"/>
      <c r="F23" s="63"/>
      <c r="G23" s="14" t="s">
        <v>95</v>
      </c>
      <c r="H23" s="68">
        <v>45068.725289351853</v>
      </c>
      <c r="I23" s="68"/>
      <c r="J23" s="15"/>
    </row>
    <row r="24" spans="1:27" ht="19" x14ac:dyDescent="0.35">
      <c r="A24" s="67"/>
      <c r="B24" s="67"/>
      <c r="C24" s="63"/>
      <c r="D24" s="63"/>
      <c r="E24" s="63"/>
      <c r="F24" s="63"/>
      <c r="G24" s="14" t="s">
        <v>96</v>
      </c>
      <c r="H24" s="69">
        <v>44229</v>
      </c>
      <c r="I24" s="69"/>
      <c r="J24" s="15"/>
    </row>
    <row r="25" spans="1:27" ht="19" x14ac:dyDescent="0.35">
      <c r="A25" s="67"/>
      <c r="B25" s="67"/>
      <c r="C25" s="63" t="s">
        <v>159</v>
      </c>
      <c r="D25" s="63"/>
      <c r="E25" s="63"/>
      <c r="F25" s="63"/>
      <c r="G25" s="14" t="s">
        <v>97</v>
      </c>
      <c r="H25" s="70" t="s">
        <v>123</v>
      </c>
      <c r="I25" s="70"/>
      <c r="J25" s="15"/>
    </row>
    <row r="26" spans="1:27" ht="19" x14ac:dyDescent="0.35">
      <c r="A26" s="67"/>
      <c r="B26" s="67"/>
      <c r="C26" s="63"/>
      <c r="D26" s="63"/>
      <c r="E26" s="63"/>
      <c r="F26" s="63"/>
      <c r="G26" s="14" t="s">
        <v>98</v>
      </c>
      <c r="H26" s="70" t="s">
        <v>79</v>
      </c>
      <c r="I26" s="70"/>
      <c r="J26" s="15"/>
    </row>
    <row r="27" spans="1:27" ht="26" customHeight="1" x14ac:dyDescent="0.35">
      <c r="A27" s="15"/>
      <c r="B27" s="15"/>
      <c r="C27" s="63" t="s">
        <v>124</v>
      </c>
      <c r="D27" s="63"/>
      <c r="E27" s="63"/>
      <c r="F27" s="63"/>
      <c r="G27" s="15"/>
      <c r="H27" s="15"/>
      <c r="I27" s="15"/>
      <c r="J27" s="15"/>
    </row>
    <row r="28" spans="1:27" ht="26" x14ac:dyDescent="0.35">
      <c r="A28" s="16" t="s">
        <v>51</v>
      </c>
      <c r="B28" s="16" t="s">
        <v>69</v>
      </c>
      <c r="C28" s="16" t="s">
        <v>99</v>
      </c>
      <c r="D28" s="17" t="s">
        <v>100</v>
      </c>
      <c r="E28" s="18" t="s">
        <v>101</v>
      </c>
      <c r="F28" s="19" t="s">
        <v>102</v>
      </c>
      <c r="G28" s="19" t="s">
        <v>103</v>
      </c>
      <c r="H28" s="64" t="s">
        <v>104</v>
      </c>
      <c r="I28" s="64"/>
      <c r="J28" s="15"/>
    </row>
    <row r="29" spans="1:27" x14ac:dyDescent="0.35">
      <c r="A29" s="65"/>
      <c r="B29" s="65"/>
      <c r="C29" s="65"/>
      <c r="D29" s="65"/>
      <c r="E29" s="65"/>
      <c r="F29" s="65"/>
      <c r="G29" s="65"/>
      <c r="H29" s="65"/>
      <c r="I29" s="65"/>
      <c r="J29" s="65"/>
    </row>
    <row r="30" spans="1:27" ht="18" x14ac:dyDescent="0.35">
      <c r="A30" s="66" t="s">
        <v>125</v>
      </c>
      <c r="B30" s="66"/>
      <c r="C30" s="66"/>
      <c r="D30" s="66"/>
      <c r="E30" s="66"/>
      <c r="F30" s="66"/>
      <c r="G30" s="66"/>
      <c r="H30" s="66"/>
      <c r="I30" s="66"/>
      <c r="J30" s="15"/>
    </row>
    <row r="31" spans="1:27" ht="24" x14ac:dyDescent="0.35">
      <c r="A31" s="20">
        <v>44214</v>
      </c>
      <c r="B31" s="21" t="s">
        <v>105</v>
      </c>
      <c r="C31" s="22" t="s">
        <v>106</v>
      </c>
      <c r="D31" s="21" t="s">
        <v>106</v>
      </c>
      <c r="E31" s="23" t="s">
        <v>107</v>
      </c>
      <c r="F31" s="24">
        <v>0</v>
      </c>
      <c r="G31" s="24">
        <v>0</v>
      </c>
      <c r="H31" s="24">
        <v>0</v>
      </c>
      <c r="I31" s="25" t="s">
        <v>94</v>
      </c>
      <c r="J31" s="15"/>
    </row>
    <row r="32" spans="1:27" ht="18" x14ac:dyDescent="0.35">
      <c r="A32" s="66" t="s">
        <v>126</v>
      </c>
      <c r="B32" s="66"/>
      <c r="C32" s="66"/>
      <c r="D32" s="66"/>
      <c r="E32" s="66"/>
      <c r="F32" s="66"/>
      <c r="G32" s="66"/>
      <c r="H32" s="66"/>
      <c r="I32" s="66"/>
      <c r="J32" s="15"/>
    </row>
    <row r="33" spans="1:10" ht="24" x14ac:dyDescent="0.35">
      <c r="A33" s="20">
        <v>44214</v>
      </c>
      <c r="B33" s="21" t="s">
        <v>105</v>
      </c>
      <c r="C33" s="22" t="s">
        <v>106</v>
      </c>
      <c r="D33" s="21" t="s">
        <v>106</v>
      </c>
      <c r="E33" s="23" t="s">
        <v>107</v>
      </c>
      <c r="F33" s="24">
        <v>0</v>
      </c>
      <c r="G33" s="26">
        <v>-44996.36</v>
      </c>
      <c r="H33" s="26">
        <v>-44996.36</v>
      </c>
      <c r="I33" s="25" t="s">
        <v>80</v>
      </c>
      <c r="J33" s="15"/>
    </row>
    <row r="34" spans="1:10" ht="84" x14ac:dyDescent="0.35">
      <c r="A34" s="27">
        <v>44214</v>
      </c>
      <c r="B34" s="28" t="s">
        <v>82</v>
      </c>
      <c r="C34" s="29" t="s">
        <v>45</v>
      </c>
      <c r="D34" s="28" t="s">
        <v>106</v>
      </c>
      <c r="E34" s="30" t="s">
        <v>160</v>
      </c>
      <c r="F34" s="31">
        <v>15004</v>
      </c>
      <c r="G34" s="32">
        <v>0</v>
      </c>
      <c r="H34" s="31">
        <v>-29992.36</v>
      </c>
      <c r="I34" s="33" t="s">
        <v>80</v>
      </c>
      <c r="J34" s="34"/>
    </row>
    <row r="35" spans="1:10" ht="84" x14ac:dyDescent="0.35">
      <c r="A35" s="20">
        <v>44214</v>
      </c>
      <c r="B35" s="21" t="s">
        <v>82</v>
      </c>
      <c r="C35" s="22" t="s">
        <v>42</v>
      </c>
      <c r="D35" s="21" t="s">
        <v>106</v>
      </c>
      <c r="E35" s="23" t="s">
        <v>161</v>
      </c>
      <c r="F35" s="26">
        <v>15003.69</v>
      </c>
      <c r="G35" s="24">
        <v>0</v>
      </c>
      <c r="H35" s="26">
        <v>-14988.67</v>
      </c>
      <c r="I35" s="25" t="s">
        <v>80</v>
      </c>
      <c r="J35" s="15"/>
    </row>
    <row r="36" spans="1:10" ht="84" x14ac:dyDescent="0.35">
      <c r="A36" s="27">
        <v>44214</v>
      </c>
      <c r="B36" s="28" t="s">
        <v>82</v>
      </c>
      <c r="C36" s="29" t="s">
        <v>47</v>
      </c>
      <c r="D36" s="28" t="s">
        <v>106</v>
      </c>
      <c r="E36" s="30" t="s">
        <v>162</v>
      </c>
      <c r="F36" s="31">
        <v>15000</v>
      </c>
      <c r="G36" s="32">
        <v>0</v>
      </c>
      <c r="H36" s="32">
        <v>11.33</v>
      </c>
      <c r="I36" s="33" t="s">
        <v>94</v>
      </c>
      <c r="J36" s="34"/>
    </row>
    <row r="37" spans="1:10" ht="18" x14ac:dyDescent="0.35">
      <c r="A37" s="15"/>
      <c r="B37" s="15"/>
      <c r="C37" s="62" t="s">
        <v>108</v>
      </c>
      <c r="D37" s="62"/>
      <c r="E37" s="62"/>
      <c r="F37" s="62"/>
      <c r="G37" s="15"/>
      <c r="H37" s="15"/>
      <c r="I37" s="15"/>
      <c r="J37" s="15"/>
    </row>
    <row r="38" spans="1:10" ht="18" x14ac:dyDescent="0.35">
      <c r="A38" s="15"/>
      <c r="B38" s="15"/>
      <c r="C38" s="62" t="s">
        <v>109</v>
      </c>
      <c r="D38" s="62"/>
      <c r="E38" s="62"/>
      <c r="F38" s="62"/>
      <c r="G38" s="15"/>
      <c r="H38" s="15"/>
      <c r="I38" s="15"/>
      <c r="J38" s="15"/>
    </row>
  </sheetData>
  <mergeCells count="14">
    <mergeCell ref="C38:F38"/>
    <mergeCell ref="C27:F27"/>
    <mergeCell ref="H28:I28"/>
    <mergeCell ref="A29:J29"/>
    <mergeCell ref="A30:I30"/>
    <mergeCell ref="A32:I32"/>
    <mergeCell ref="C37:F37"/>
    <mergeCell ref="A23:B26"/>
    <mergeCell ref="C23:F24"/>
    <mergeCell ref="H23:I23"/>
    <mergeCell ref="H24:I24"/>
    <mergeCell ref="C25:F26"/>
    <mergeCell ref="H25:I25"/>
    <mergeCell ref="H26:I26"/>
  </mergeCells>
  <hyperlinks>
    <hyperlink ref="A21" r:id="rId1" location="alerts" display="https://52.172.235.137:6447/ - alerts" xr:uid="{85A4AEEA-0C51-4CE7-ADBF-78A7CA39458B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CurrentDate Full withdrawal</vt:lpstr>
      <vt:lpstr>BackDate Full withdrawal</vt:lpstr>
      <vt:lpstr>FutureDate Full withdrawal</vt:lpstr>
      <vt:lpstr>Current reports</vt:lpstr>
      <vt:lpstr>Back Reports</vt:lpstr>
      <vt:lpstr>Future reports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vinoth p</dc:creator>
  <cp:lastModifiedBy>vinoth p</cp:lastModifiedBy>
  <dcterms:created xsi:type="dcterms:W3CDTF">2023-05-04T08:13:05Z</dcterms:created>
  <dcterms:modified xsi:type="dcterms:W3CDTF">2023-06-02T06:39:24Z</dcterms:modified>
</cp:coreProperties>
</file>