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Multi Currency\"/>
    </mc:Choice>
  </mc:AlternateContent>
  <xr:revisionPtr revIDLastSave="0" documentId="13_ncr:1_{F7D2278E-D921-45C8-86B5-844BBBFF0F06}" xr6:coauthVersionLast="47" xr6:coauthVersionMax="47" xr10:uidLastSave="{00000000-0000-0000-0000-000000000000}"/>
  <bookViews>
    <workbookView xWindow="-110" yWindow="-110" windowWidth="19420" windowHeight="10300" firstSheet="2" activeTab="3" xr2:uid="{98D5D70A-4C4D-42B9-B098-4134B45BE26C}"/>
  </bookViews>
  <sheets>
    <sheet name="CurrentDate Partial withdrawal" sheetId="2" r:id="rId1"/>
    <sheet name="BackDate Partial withdrawal" sheetId="5" r:id="rId2"/>
    <sheet name="FutureDate Partial withdrawal" sheetId="6" r:id="rId3"/>
    <sheet name="Current Reports" sheetId="1" r:id="rId4"/>
    <sheet name="Back reports" sheetId="3" r:id="rId5"/>
    <sheet name="Future Repor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6" l="1"/>
  <c r="Q12" i="6"/>
  <c r="P37" i="2"/>
  <c r="P17" i="2"/>
  <c r="P38" i="5" l="1"/>
  <c r="P18" i="5"/>
  <c r="D32" i="5"/>
  <c r="D12" i="5"/>
  <c r="M32" i="6"/>
  <c r="K32" i="6"/>
  <c r="K30" i="6"/>
  <c r="M30" i="6" s="1"/>
  <c r="D30" i="6"/>
  <c r="D34" i="6" s="1"/>
  <c r="C30" i="6"/>
  <c r="K12" i="6"/>
  <c r="M12" i="6" s="1"/>
  <c r="O12" i="6" s="1"/>
  <c r="K10" i="6"/>
  <c r="M10" i="6" s="1"/>
  <c r="D10" i="6"/>
  <c r="D14" i="6" s="1"/>
  <c r="C10" i="6"/>
  <c r="D32" i="6" l="1"/>
  <c r="D38" i="6" s="1"/>
  <c r="L12" i="6"/>
  <c r="C27" i="6"/>
  <c r="O32" i="6"/>
  <c r="H30" i="6"/>
  <c r="H10" i="6"/>
  <c r="D12" i="6"/>
  <c r="D18" i="6" s="1"/>
  <c r="C7" i="6"/>
  <c r="L38" i="5" l="1"/>
  <c r="N38" i="5" s="1"/>
  <c r="K32" i="5"/>
  <c r="L32" i="5" s="1"/>
  <c r="H32" i="5"/>
  <c r="C32" i="5"/>
  <c r="K18" i="5"/>
  <c r="L18" i="5" s="1"/>
  <c r="N18" i="5" s="1"/>
  <c r="K12" i="5"/>
  <c r="L12" i="5" s="1"/>
  <c r="D17" i="5"/>
  <c r="C8" i="5" s="1"/>
  <c r="D18" i="5" s="1"/>
  <c r="C12" i="5"/>
  <c r="D37" i="5" l="1"/>
  <c r="C28" i="5" s="1"/>
  <c r="D38" i="5" s="1"/>
  <c r="H12" i="5"/>
  <c r="L37" i="2" l="1"/>
  <c r="N37" i="2" s="1"/>
  <c r="K31" i="2"/>
  <c r="L31" i="2" s="1"/>
  <c r="D31" i="2"/>
  <c r="D36" i="2" s="1"/>
  <c r="C31" i="2"/>
  <c r="C27" i="2"/>
  <c r="D37" i="2" s="1"/>
  <c r="K17" i="2"/>
  <c r="L17" i="2" s="1"/>
  <c r="N17" i="2" s="1"/>
  <c r="K11" i="2"/>
  <c r="L11" i="2" s="1"/>
  <c r="D11" i="2"/>
  <c r="D16" i="2" s="1"/>
  <c r="C11" i="2"/>
  <c r="C7" i="2"/>
  <c r="D17" i="2" s="1"/>
  <c r="H31" i="2" l="1"/>
  <c r="H11" i="2"/>
</calcChain>
</file>

<file path=xl/sharedStrings.xml><?xml version="1.0" encoding="utf-8"?>
<sst xmlns="http://schemas.openxmlformats.org/spreadsheetml/2006/main" count="1259" uniqueCount="206">
  <si>
    <t xml:space="preserve">Current Dated </t>
  </si>
  <si>
    <t xml:space="preserve">Portfolio </t>
  </si>
  <si>
    <t>Portfolio Current Date</t>
  </si>
  <si>
    <t>Verification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</si>
  <si>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</si>
  <si>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</si>
  <si>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</si>
  <si>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</si>
  <si>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</si>
  <si>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</si>
  <si>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</si>
  <si>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</si>
  <si>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</si>
  <si>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</si>
  <si>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</si>
  <si>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</si>
  <si>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</si>
  <si>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</si>
  <si>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</si>
  <si>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</si>
  <si>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</si>
  <si>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</si>
  <si>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Portfolio,Counterpartyparty,Debit</t>
  </si>
  <si>
    <t>ABMB-HQ_FD</t>
  </si>
  <si>
    <t>Full Withdrawal/Maturity(Full maturity)</t>
  </si>
  <si>
    <t>ABMB-HQ_MM</t>
  </si>
  <si>
    <t>Run Freeze upto maturity date</t>
  </si>
  <si>
    <t>Bulk Deposit Maturity - Perform Fullwithdrawal/Maturity</t>
  </si>
  <si>
    <t>Rollover Amount</t>
  </si>
  <si>
    <t>Adjust Amount</t>
  </si>
  <si>
    <t xml:space="preserve">No change in interest </t>
  </si>
  <si>
    <t>change in interest</t>
  </si>
  <si>
    <t>Full maturity</t>
  </si>
  <si>
    <t>3a.</t>
  </si>
  <si>
    <t>No change in interest</t>
  </si>
  <si>
    <t>3b.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</si>
  <si>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</si>
  <si>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</si>
  <si>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</si>
  <si>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</si>
  <si>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</si>
  <si>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</si>
  <si>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</si>
  <si>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</si>
  <si>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</si>
  <si>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</si>
  <si>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</si>
  <si>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</si>
  <si>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</si>
  <si>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</si>
  <si>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</si>
  <si>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</si>
  <si>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</si>
  <si>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</si>
  <si>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</si>
  <si>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</si>
  <si>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</si>
  <si>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</si>
  <si>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</si>
  <si>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</si>
  <si>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</si>
  <si>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DEPO_TRAN</t>
  </si>
  <si>
    <t>AST</t>
  </si>
  <si>
    <t>Cash At Bank</t>
  </si>
  <si>
    <t>CURRENTBACCOUNT</t>
  </si>
  <si>
    <t>MYR</t>
  </si>
  <si>
    <t>Cr</t>
  </si>
  <si>
    <t>INV</t>
  </si>
  <si>
    <t>CALDEP</t>
  </si>
  <si>
    <t>Deposits Placement of REP</t>
  </si>
  <si>
    <t>N</t>
  </si>
  <si>
    <t>Deposits With Financial Inst</t>
  </si>
  <si>
    <t>DEPOINVEST</t>
  </si>
  <si>
    <t>Dr</t>
  </si>
  <si>
    <t>Run Date &amp; Time :</t>
  </si>
  <si>
    <t>Business Date :</t>
  </si>
  <si>
    <t>User ID / Report ID :</t>
  </si>
  <si>
    <t>Portfolio Currency :</t>
  </si>
  <si>
    <t>CParty/Broker</t>
  </si>
  <si>
    <t>Payment Mode</t>
  </si>
  <si>
    <t>Details</t>
  </si>
  <si>
    <t>Debit</t>
  </si>
  <si>
    <t>Credit</t>
  </si>
  <si>
    <t>Balance</t>
  </si>
  <si>
    <t>OPBAL</t>
  </si>
  <si>
    <t>NA</t>
  </si>
  <si>
    <t>opening balance</t>
  </si>
  <si>
    <t>*** End of Report ***</t>
  </si>
  <si>
    <t>Page 1 / 1</t>
  </si>
  <si>
    <t>BULK_DEPO_MAT</t>
  </si>
  <si>
    <t>Interest Receivable-Deposits</t>
  </si>
  <si>
    <t>INTERESTDEPREC</t>
  </si>
  <si>
    <t>CLAMAT</t>
  </si>
  <si>
    <t>Exces Income Accrual Credit</t>
  </si>
  <si>
    <t>Call Deposit Maturity</t>
  </si>
  <si>
    <t>INC</t>
  </si>
  <si>
    <t>Interest Income - Deposits</t>
  </si>
  <si>
    <t>INTINCOMEDEP</t>
  </si>
  <si>
    <t>Call Deposit Interest Reversal of null</t>
  </si>
  <si>
    <t>DEPO_ACC</t>
  </si>
  <si>
    <t>MMACCC</t>
  </si>
  <si>
    <t>Deposits Income Accrual</t>
  </si>
  <si>
    <t>Y</t>
  </si>
  <si>
    <t xml:space="preserve">Back Dated </t>
  </si>
  <si>
    <t>Rebuild NAV for same day</t>
  </si>
  <si>
    <t>Full Withdrawal/Maturity(full maturity)</t>
  </si>
  <si>
    <t>Rebuild NAV upto maturity date</t>
  </si>
  <si>
    <t xml:space="preserve">change in interest </t>
  </si>
  <si>
    <t>Full Maturity</t>
  </si>
  <si>
    <t>3b</t>
  </si>
  <si>
    <t>AFFIN_I</t>
  </si>
  <si>
    <t>AFFINHW_INV</t>
  </si>
  <si>
    <t>Interest Amount</t>
  </si>
  <si>
    <t>Interest Received Tcy</t>
  </si>
  <si>
    <t xml:space="preserve">Future Dated </t>
  </si>
  <si>
    <t>Early Full Withdrawal/Maturity(full maturity)</t>
  </si>
  <si>
    <t>AFFN CONV</t>
  </si>
  <si>
    <t>Portfolio,Module Ref,Amount Pcy,Asset Class,Trans code,Counterparty,Accural int</t>
  </si>
  <si>
    <t>Coupon Rate</t>
  </si>
  <si>
    <t>HAXAGONMYR</t>
  </si>
  <si>
    <t>Exchange Rate</t>
  </si>
  <si>
    <t>USD</t>
  </si>
  <si>
    <t>Portfolio Ccy</t>
  </si>
  <si>
    <t>DP2102818300000024</t>
  </si>
  <si>
    <t>DP210281830000002402</t>
  </si>
  <si>
    <t>110100-YESUSD-USD</t>
  </si>
  <si>
    <t>DP210281830000002401</t>
  </si>
  <si>
    <t>080100-REP-ABMB-HQ_FD-USD</t>
  </si>
  <si>
    <t>DP2102818300000023</t>
  </si>
  <si>
    <t>DP210281830000002302</t>
  </si>
  <si>
    <t>DP210281830000002301</t>
  </si>
  <si>
    <t>080100-REP-ABMB IS-HQ_FD-USD</t>
  </si>
  <si>
    <t>Hexagram Global Fintech Services</t>
  </si>
  <si>
    <t>Bank Transaction From 06-Jan-2021 To 06-Jan-2021</t>
  </si>
  <si>
    <t>USER01 / BNKTRNMYSQL</t>
  </si>
  <si>
    <t>Portfolio : HAXAGONMYR - HAXAGON MYR FUND</t>
  </si>
  <si>
    <t>- 9868575657 - MYR</t>
  </si>
  <si>
    <t>- 96654353457 - USD</t>
  </si>
  <si>
    <t>Call Deposit Maturity, Ref : BK2102818290000021</t>
  </si>
  <si>
    <t>Call Deposit Maturity, Ref : BK2102818290000022</t>
  </si>
  <si>
    <t>Deposits Placement of REP, Ref : DP2102818300000023</t>
  </si>
  <si>
    <t>Deposits Placement of REP, Ref : DP2102818300000024</t>
  </si>
  <si>
    <t>02-Feb-2021</t>
  </si>
  <si>
    <t>12-Jan-2021</t>
  </si>
  <si>
    <t>DP2102818300000035</t>
  </si>
  <si>
    <t>DP210281830000003502</t>
  </si>
  <si>
    <t>110100</t>
  </si>
  <si>
    <t/>
  </si>
  <si>
    <t>DP210281830000003501</t>
  </si>
  <si>
    <t>080100</t>
  </si>
  <si>
    <t>DP2102818300000034</t>
  </si>
  <si>
    <t>DP210281830000003402</t>
  </si>
  <si>
    <t>DP210281830000003401</t>
  </si>
  <si>
    <t>BK2102818290000027</t>
  </si>
  <si>
    <t>BK210281829000002703</t>
  </si>
  <si>
    <t>111502</t>
  </si>
  <si>
    <t>111502-REP-REP-ABMB IS-HQ_FD-USD</t>
  </si>
  <si>
    <t>BK210281829000002702</t>
  </si>
  <si>
    <t>BK210281829000002701</t>
  </si>
  <si>
    <t>BK2102818290000026</t>
  </si>
  <si>
    <t>BK210281829000002604</t>
  </si>
  <si>
    <t>610220</t>
  </si>
  <si>
    <t>610220-REP-INVEST-USD</t>
  </si>
  <si>
    <t>BK210281829000002603</t>
  </si>
  <si>
    <t>111502-REP-REP-ABMB-HQ_FD-USD</t>
  </si>
  <si>
    <t>BK210281829000002602</t>
  </si>
  <si>
    <t>BK210281829000002601</t>
  </si>
  <si>
    <t>IC210281830000004701</t>
  </si>
  <si>
    <t>IC2102818300000047</t>
  </si>
  <si>
    <t>IC210281830000004702</t>
  </si>
  <si>
    <t>IC210281830000004801</t>
  </si>
  <si>
    <t>IC2102818300000048</t>
  </si>
  <si>
    <t>IC210281830000004802</t>
  </si>
  <si>
    <t>Bank Transaction From 12-Jan-2021 To 12-Jan-2021</t>
  </si>
  <si>
    <t>Call Deposit Maturity, Ref : BK2102818290000026</t>
  </si>
  <si>
    <t>Call Deposit Maturity, Ref : BK2102818290000027</t>
  </si>
  <si>
    <t>Deposits Placement of REP, Ref : DP2102818300000034</t>
  </si>
  <si>
    <t>Deposits Placement of REP, Ref : DP2102818300000035</t>
  </si>
  <si>
    <t xml:space="preserve">Intra/Freeze up to trans date of Deposit Placement </t>
  </si>
  <si>
    <t>Intra/Freeze up to trans date of Bulk Deposit Maturity</t>
  </si>
  <si>
    <t>13-Jan-2021</t>
  </si>
  <si>
    <t>DP2102818300000047</t>
  </si>
  <si>
    <t>DP210281830000004702</t>
  </si>
  <si>
    <t>DP210281830000004701</t>
  </si>
  <si>
    <t>DP2102818300000046</t>
  </si>
  <si>
    <t>DP210281830000004602</t>
  </si>
  <si>
    <t>DP210281830000004601</t>
  </si>
  <si>
    <t>IC210281830000007101</t>
  </si>
  <si>
    <t>IC2102818300000071</t>
  </si>
  <si>
    <t>IC210281830000007102</t>
  </si>
  <si>
    <t>IC210281830000007201</t>
  </si>
  <si>
    <t>IC2102818300000072</t>
  </si>
  <si>
    <t>IC210281830000007202</t>
  </si>
  <si>
    <t>BK2102818290000033</t>
  </si>
  <si>
    <t>BK210281829000003303</t>
  </si>
  <si>
    <t>BK210281829000003302</t>
  </si>
  <si>
    <t>BK210281829000003301</t>
  </si>
  <si>
    <t>BK2102818290000032</t>
  </si>
  <si>
    <t>BK210281829000003204</t>
  </si>
  <si>
    <t>BK210281829000003203</t>
  </si>
  <si>
    <t>BK210281829000003202</t>
  </si>
  <si>
    <t>BK210281829000003201</t>
  </si>
  <si>
    <t>Call Deposit Maturity, Ref : BK2102818290000032</t>
  </si>
  <si>
    <t>Call Deposit Maturity, Ref : BK2102818290000033</t>
  </si>
  <si>
    <t>Deposits Placement of REP, Ref : DP2102818300000046</t>
  </si>
  <si>
    <t>Deposits Placement of REP, Ref : DP2102818300000047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</si>
</sst>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\ hh:mm:ss"/>
    <numFmt numFmtId="165" formatCode="dd\-mmm\-yyyy"/>
    <numFmt numFmtId="166" formatCode="#,##0.00;\(#,##0.00\)"/>
  </numFmts>
  <fonts count="2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6"/>
      <color indexed="8"/>
      <name val="Roboto"/>
    </font>
    <font>
      <b/>
      <sz val="10"/>
      <color indexed="8"/>
      <name val="Roboto"/>
    </font>
    <font>
      <sz val="7"/>
      <color indexed="8"/>
      <name val="Roboto"/>
    </font>
    <font>
      <b/>
      <sz val="9"/>
      <color indexed="8"/>
      <name val="Roboto"/>
    </font>
    <font>
      <sz val="8"/>
      <color indexed="8"/>
      <name val="Arial"/>
      <family val="2"/>
    </font>
    <font>
      <sz val="9"/>
      <color indexed="8"/>
      <name val="Roboto"/>
    </font>
    <font>
      <b/>
      <sz val="9"/>
      <color indexed="8"/>
      <name val="Roboto Condensed"/>
    </font>
    <font>
      <b/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3" fillId="0" borderId="0"/>
  </cellStyleXfs>
  <cellXfs count="10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/>
    <xf numFmtId="0" fontId="0" fillId="3" borderId="1" xfId="0" applyFill="1" applyBorder="1"/>
    <xf numFmtId="0" fontId="0" fillId="0" borderId="2" xfId="0" applyBorder="1"/>
    <xf numFmtId="0" fontId="0" fillId="4" borderId="2" xfId="0" applyFill="1" applyBorder="1"/>
    <xf numFmtId="0" fontId="0" fillId="4" borderId="3" xfId="0" applyFill="1" applyBorder="1"/>
    <xf numFmtId="14" fontId="0" fillId="0" borderId="2" xfId="0" applyNumberFormat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3" fillId="11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horizontal="left" vertical="center" wrapText="1" indent="1"/>
    </xf>
    <xf numFmtId="0" fontId="3" fillId="11" borderId="0" xfId="0" applyFont="1" applyFill="1" applyAlignment="1">
      <alignment horizontal="right" vertical="center" wrapText="1"/>
    </xf>
    <xf numFmtId="15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15" fontId="8" fillId="11" borderId="0" xfId="0" applyNumberFormat="1" applyFont="1" applyFill="1" applyAlignment="1">
      <alignment horizontal="left" vertical="center" wrapText="1"/>
    </xf>
    <xf numFmtId="0" fontId="8" fillId="11" borderId="0" xfId="0" applyFont="1" applyFill="1" applyAlignment="1">
      <alignment horizontal="left" vertical="center" wrapText="1"/>
    </xf>
    <xf numFmtId="0" fontId="8" fillId="11" borderId="0" xfId="0" applyFont="1" applyFill="1" applyAlignment="1">
      <alignment horizontal="left" vertical="top" wrapText="1"/>
    </xf>
    <xf numFmtId="0" fontId="8" fillId="11" borderId="0" xfId="0" applyFont="1" applyFill="1" applyAlignment="1">
      <alignment horizontal="left" vertical="center" wrapText="1" indent="1"/>
    </xf>
    <xf numFmtId="0" fontId="8" fillId="11" borderId="0" xfId="0" applyFont="1" applyFill="1" applyAlignment="1">
      <alignment horizontal="right" vertical="center" wrapText="1"/>
    </xf>
    <xf numFmtId="4" fontId="8" fillId="11" borderId="0" xfId="0" applyNumberFormat="1" applyFont="1" applyFill="1" applyAlignment="1">
      <alignment horizontal="right" vertical="center" wrapText="1"/>
    </xf>
    <xf numFmtId="0" fontId="8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vertical="center" wrapText="1"/>
    </xf>
    <xf numFmtId="4" fontId="8" fillId="0" borderId="0" xfId="0" applyNumberFormat="1" applyFont="1" applyAlignment="1">
      <alignment horizontal="right" vertical="center" wrapText="1"/>
    </xf>
    <xf numFmtId="0" fontId="0" fillId="3" borderId="0" xfId="0" applyFill="1"/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 indent="1"/>
    </xf>
    <xf numFmtId="0" fontId="10" fillId="0" borderId="0" xfId="0" applyFont="1" applyAlignment="1">
      <alignment horizontal="center" vertical="center" wrapText="1"/>
    </xf>
    <xf numFmtId="0" fontId="11" fillId="6" borderId="0" xfId="0" applyFont="1" applyFill="1" applyAlignment="1">
      <alignment vertical="center"/>
    </xf>
    <xf numFmtId="15" fontId="11" fillId="7" borderId="0" xfId="0" applyNumberFormat="1" applyFont="1" applyFill="1" applyAlignment="1">
      <alignment vertical="center"/>
    </xf>
    <xf numFmtId="0" fontId="11" fillId="7" borderId="0" xfId="0" applyFont="1" applyFill="1" applyAlignment="1">
      <alignment vertical="center"/>
    </xf>
    <xf numFmtId="4" fontId="11" fillId="7" borderId="0" xfId="0" applyNumberFormat="1" applyFont="1" applyFill="1" applyAlignment="1">
      <alignment horizontal="right" vertical="center"/>
    </xf>
    <xf numFmtId="0" fontId="11" fillId="7" borderId="0" xfId="0" applyFont="1" applyFill="1" applyAlignment="1">
      <alignment horizontal="right" vertical="center"/>
    </xf>
    <xf numFmtId="0" fontId="11" fillId="12" borderId="6" xfId="0" applyFont="1" applyFill="1" applyBorder="1" applyAlignment="1">
      <alignment vertical="center"/>
    </xf>
    <xf numFmtId="15" fontId="11" fillId="10" borderId="6" xfId="0" applyNumberFormat="1" applyFont="1" applyFill="1" applyBorder="1" applyAlignment="1">
      <alignment vertical="center"/>
    </xf>
    <xf numFmtId="0" fontId="11" fillId="10" borderId="6" xfId="0" applyFont="1" applyFill="1" applyBorder="1" applyAlignment="1">
      <alignment vertical="center"/>
    </xf>
    <xf numFmtId="4" fontId="11" fillId="10" borderId="6" xfId="0" applyNumberFormat="1" applyFont="1" applyFill="1" applyBorder="1" applyAlignment="1">
      <alignment horizontal="right" vertical="center"/>
    </xf>
    <xf numFmtId="0" fontId="11" fillId="10" borderId="6" xfId="0" applyFont="1" applyFill="1" applyBorder="1" applyAlignment="1">
      <alignment horizontal="right" vertical="center"/>
    </xf>
    <xf numFmtId="0" fontId="11" fillId="6" borderId="6" xfId="0" applyFont="1" applyFill="1" applyBorder="1" applyAlignment="1">
      <alignment vertical="center"/>
    </xf>
    <xf numFmtId="15" fontId="11" fillId="7" borderId="6" xfId="0" applyNumberFormat="1" applyFont="1" applyFill="1" applyBorder="1" applyAlignment="1">
      <alignment vertical="center"/>
    </xf>
    <xf numFmtId="0" fontId="11" fillId="7" borderId="6" xfId="0" applyFont="1" applyFill="1" applyBorder="1" applyAlignment="1">
      <alignment vertical="center"/>
    </xf>
    <xf numFmtId="4" fontId="11" fillId="7" borderId="6" xfId="0" applyNumberFormat="1" applyFont="1" applyFill="1" applyBorder="1" applyAlignment="1">
      <alignment horizontal="right" vertical="center"/>
    </xf>
    <xf numFmtId="0" fontId="11" fillId="7" borderId="6" xfId="0" applyFont="1" applyFill="1" applyBorder="1" applyAlignment="1">
      <alignment horizontal="right" vertical="center"/>
    </xf>
    <xf numFmtId="0" fontId="11" fillId="8" borderId="6" xfId="0" applyFont="1" applyFill="1" applyBorder="1" applyAlignment="1">
      <alignment vertical="center"/>
    </xf>
    <xf numFmtId="15" fontId="11" fillId="9" borderId="6" xfId="0" applyNumberFormat="1" applyFont="1" applyFill="1" applyBorder="1" applyAlignment="1">
      <alignment vertical="center"/>
    </xf>
    <xf numFmtId="0" fontId="11" fillId="9" borderId="6" xfId="0" applyFont="1" applyFill="1" applyBorder="1" applyAlignment="1">
      <alignment vertical="center"/>
    </xf>
    <xf numFmtId="4" fontId="11" fillId="9" borderId="6" xfId="0" applyNumberFormat="1" applyFont="1" applyFill="1" applyBorder="1" applyAlignment="1">
      <alignment horizontal="right" vertical="center"/>
    </xf>
    <xf numFmtId="0" fontId="11" fillId="9" borderId="6" xfId="0" applyFont="1" applyFill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3" fillId="0" borderId="0" xfId="1"/>
    <xf numFmtId="0" fontId="14" fillId="0" borderId="0" xfId="1" applyFont="1" applyAlignment="1">
      <alignment horizontal="left" vertical="top" wrapText="1"/>
    </xf>
    <xf numFmtId="0" fontId="16" fillId="0" borderId="0" xfId="1" applyFont="1" applyAlignment="1">
      <alignment horizontal="right" vertical="center" wrapText="1"/>
    </xf>
    <xf numFmtId="0" fontId="15" fillId="13" borderId="0" xfId="1" applyFont="1" applyFill="1" applyAlignment="1">
      <alignment horizontal="left" vertical="center" wrapText="1"/>
    </xf>
    <xf numFmtId="0" fontId="17" fillId="13" borderId="0" xfId="1" applyFont="1" applyFill="1" applyAlignment="1">
      <alignment horizontal="left" vertical="center" wrapText="1"/>
    </xf>
    <xf numFmtId="0" fontId="15" fillId="13" borderId="0" xfId="1" applyFont="1" applyFill="1" applyAlignment="1">
      <alignment horizontal="right" vertical="center" wrapText="1"/>
    </xf>
    <xf numFmtId="165" fontId="19" fillId="0" borderId="0" xfId="1" applyNumberFormat="1" applyFont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0" xfId="1" applyFont="1" applyAlignment="1">
      <alignment horizontal="left" vertical="top" wrapText="1"/>
    </xf>
    <xf numFmtId="166" fontId="19" fillId="0" borderId="0" xfId="1" applyNumberFormat="1" applyFont="1" applyAlignment="1">
      <alignment horizontal="right" vertical="center" wrapText="1"/>
    </xf>
    <xf numFmtId="0" fontId="19" fillId="0" borderId="0" xfId="1" applyFont="1" applyAlignment="1">
      <alignment horizontal="center" vertical="center" wrapText="1"/>
    </xf>
    <xf numFmtId="165" fontId="19" fillId="13" borderId="0" xfId="1" applyNumberFormat="1" applyFont="1" applyFill="1" applyAlignment="1">
      <alignment horizontal="left" vertical="center" wrapText="1"/>
    </xf>
    <xf numFmtId="0" fontId="19" fillId="13" borderId="0" xfId="1" applyFont="1" applyFill="1" applyAlignment="1">
      <alignment horizontal="left" vertical="center" wrapText="1"/>
    </xf>
    <xf numFmtId="0" fontId="19" fillId="13" borderId="0" xfId="1" applyFont="1" applyFill="1" applyAlignment="1">
      <alignment horizontal="left" vertical="top" wrapText="1"/>
    </xf>
    <xf numFmtId="166" fontId="19" fillId="13" borderId="0" xfId="1" applyNumberFormat="1" applyFont="1" applyFill="1" applyAlignment="1">
      <alignment horizontal="right" vertical="center" wrapText="1"/>
    </xf>
    <xf numFmtId="0" fontId="19" fillId="13" borderId="0" xfId="1" applyFont="1" applyFill="1" applyAlignment="1">
      <alignment horizontal="center" vertical="center" wrapText="1"/>
    </xf>
    <xf numFmtId="0" fontId="13" fillId="13" borderId="0" xfId="1" applyFill="1"/>
    <xf numFmtId="0" fontId="21" fillId="0" borderId="0" xfId="0" applyFont="1" applyAlignment="1">
      <alignment horizontal="center" vertical="center"/>
    </xf>
    <xf numFmtId="165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166" fontId="19" fillId="0" borderId="0" xfId="0" applyNumberFormat="1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165" fontId="19" fillId="13" borderId="0" xfId="0" applyNumberFormat="1" applyFont="1" applyFill="1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19" fillId="13" borderId="0" xfId="0" applyFont="1" applyFill="1" applyAlignment="1">
      <alignment horizontal="left" vertical="top" wrapText="1"/>
    </xf>
    <xf numFmtId="166" fontId="19" fillId="13" borderId="0" xfId="0" applyNumberFormat="1" applyFont="1" applyFill="1" applyAlignment="1">
      <alignment horizontal="right" vertical="center" wrapText="1"/>
    </xf>
    <xf numFmtId="0" fontId="19" fillId="13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1" applyFont="1" applyAlignment="1">
      <alignment horizontal="center" vertical="top" wrapText="1"/>
    </xf>
    <xf numFmtId="0" fontId="15" fillId="0" borderId="0" xfId="1" applyFont="1" applyAlignment="1">
      <alignment horizontal="center" vertical="center" wrapText="1"/>
    </xf>
    <xf numFmtId="0" fontId="15" fillId="13" borderId="0" xfId="1" applyFont="1" applyFill="1" applyAlignment="1">
      <alignment horizontal="right" vertical="center" wrapText="1"/>
    </xf>
    <xf numFmtId="0" fontId="18" fillId="0" borderId="0" xfId="1" applyFont="1" applyAlignment="1">
      <alignment horizontal="left" vertical="top" wrapText="1"/>
    </xf>
    <xf numFmtId="0" fontId="17" fillId="0" borderId="0" xfId="1" applyFont="1" applyAlignment="1">
      <alignment horizontal="left" vertical="top" wrapText="1"/>
    </xf>
    <xf numFmtId="164" fontId="16" fillId="0" borderId="0" xfId="1" applyNumberFormat="1" applyFont="1" applyAlignment="1">
      <alignment horizontal="left" vertical="center" wrapText="1"/>
    </xf>
    <xf numFmtId="165" fontId="16" fillId="0" borderId="0" xfId="1" applyNumberFormat="1" applyFont="1" applyAlignment="1">
      <alignment horizontal="left" vertical="center" wrapText="1"/>
    </xf>
    <xf numFmtId="0" fontId="16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15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3" fillId="11" borderId="0" xfId="0" applyFont="1" applyFill="1" applyAlignment="1">
      <alignment horizontal="right" vertical="center" wrapText="1" indent="1"/>
    </xf>
    <xf numFmtId="0" fontId="2" fillId="0" borderId="0" xfId="0" applyFont="1" applyAlignment="1">
      <alignment horizontal="left" vertical="top" wrapText="1"/>
    </xf>
    <xf numFmtId="22" fontId="4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C5622869-5884-4956-ACD0-ACFE62986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D8C8-8409-482E-BE84-24EA4BFD09BB}">
  <dimension ref="A1:Q41"/>
  <sheetViews>
    <sheetView topLeftCell="D10" workbookViewId="0">
      <selection activeCell="O12" sqref="O12"/>
    </sheetView>
  </sheetViews>
  <sheetFormatPr defaultRowHeight="14.5" x14ac:dyDescent="0.35"/>
  <cols>
    <col min="2" max="2" width="53.36328125" bestFit="1" customWidth="1"/>
    <col min="3" max="3" width="13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1.81640625" bestFit="1" customWidth="1"/>
    <col min="12" max="12" width="15.26953125" bestFit="1" customWidth="1"/>
    <col min="13" max="13" width="15.26953125" customWidth="1"/>
    <col min="14" max="14" width="14.90625" bestFit="1" customWidth="1"/>
    <col min="15" max="15" width="13" customWidth="1"/>
    <col min="16" max="16" width="10.7265625" customWidth="1"/>
  </cols>
  <sheetData>
    <row r="1" spans="1:17" x14ac:dyDescent="0.35">
      <c r="B1" s="1" t="s">
        <v>0</v>
      </c>
    </row>
    <row r="3" spans="1:17" x14ac:dyDescent="0.35">
      <c r="A3">
        <v>3</v>
      </c>
      <c r="B3" t="s">
        <v>32</v>
      </c>
    </row>
    <row r="4" spans="1:17" x14ac:dyDescent="0.35">
      <c r="A4" s="2" t="s">
        <v>33</v>
      </c>
      <c r="B4" s="13" t="s">
        <v>34</v>
      </c>
    </row>
    <row r="5" spans="1:17" x14ac:dyDescent="0.35">
      <c r="A5" s="10"/>
      <c r="B5" t="s">
        <v>1</v>
      </c>
      <c r="C5" t="s">
        <v>119</v>
      </c>
      <c r="L5" t="s">
        <v>47</v>
      </c>
      <c r="M5" t="s">
        <v>121</v>
      </c>
    </row>
    <row r="6" spans="1:17" x14ac:dyDescent="0.35">
      <c r="B6" t="s">
        <v>2</v>
      </c>
      <c r="C6" s="3">
        <v>44205</v>
      </c>
      <c r="L6" t="s">
        <v>122</v>
      </c>
      <c r="M6" t="s">
        <v>65</v>
      </c>
    </row>
    <row r="7" spans="1:17" x14ac:dyDescent="0.35">
      <c r="B7" t="s">
        <v>24</v>
      </c>
      <c r="C7" s="3">
        <f>C6+3</f>
        <v>44208</v>
      </c>
    </row>
    <row r="9" spans="1:17" x14ac:dyDescent="0.35">
      <c r="K9" s="4" t="s">
        <v>3</v>
      </c>
      <c r="L9" s="3"/>
      <c r="M9" s="3"/>
      <c r="N9" s="3"/>
    </row>
    <row r="10" spans="1:17" x14ac:dyDescent="0.35">
      <c r="A10" s="5"/>
      <c r="B10" s="5"/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10</v>
      </c>
      <c r="J10" s="6" t="s">
        <v>11</v>
      </c>
      <c r="K10" s="7" t="s">
        <v>10</v>
      </c>
      <c r="L10" s="7" t="s">
        <v>12</v>
      </c>
      <c r="M10" s="12" t="s">
        <v>29</v>
      </c>
      <c r="N10" s="12" t="s">
        <v>28</v>
      </c>
      <c r="O10" s="12" t="s">
        <v>120</v>
      </c>
      <c r="P10" s="12" t="s">
        <v>50</v>
      </c>
    </row>
    <row r="11" spans="1:17" x14ac:dyDescent="0.35">
      <c r="A11" s="5">
        <v>1</v>
      </c>
      <c r="B11" s="5" t="s">
        <v>13</v>
      </c>
      <c r="C11" s="5" t="str">
        <f>C5</f>
        <v>HAXAGONMYR</v>
      </c>
      <c r="D11" s="8">
        <f>C6</f>
        <v>44205</v>
      </c>
      <c r="E11" s="5" t="s">
        <v>14</v>
      </c>
      <c r="F11" s="11" t="s">
        <v>25</v>
      </c>
      <c r="G11" s="5">
        <v>3</v>
      </c>
      <c r="H11" s="8">
        <f>D11+3</f>
        <v>44208</v>
      </c>
      <c r="I11" s="5">
        <v>3</v>
      </c>
      <c r="J11" s="5">
        <v>15000</v>
      </c>
      <c r="K11">
        <f>J11*(I11/100)*(3/365)</f>
        <v>3.6986301369863011</v>
      </c>
      <c r="L11">
        <f>J11+K11</f>
        <v>15003.698630136987</v>
      </c>
    </row>
    <row r="12" spans="1:17" x14ac:dyDescent="0.35">
      <c r="A12" s="5">
        <v>2</v>
      </c>
      <c r="B12" s="5" t="s">
        <v>16</v>
      </c>
      <c r="C12" s="5"/>
      <c r="D12" s="5"/>
      <c r="E12" s="5"/>
      <c r="F12" s="5"/>
      <c r="G12" s="5"/>
      <c r="H12" s="5"/>
      <c r="I12" s="5"/>
      <c r="J12" s="5"/>
      <c r="K12" s="3"/>
      <c r="L12" s="3"/>
      <c r="M12" s="3"/>
    </row>
    <row r="13" spans="1:17" x14ac:dyDescent="0.35">
      <c r="A13" s="5">
        <v>3</v>
      </c>
      <c r="B13" s="5" t="s">
        <v>17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18</v>
      </c>
      <c r="C14" s="5"/>
      <c r="D14" s="5"/>
      <c r="E14" s="5"/>
      <c r="F14" s="5"/>
      <c r="G14" s="5"/>
      <c r="H14" s="5"/>
      <c r="I14" s="5"/>
      <c r="J14" s="5"/>
      <c r="K14" s="88" t="s">
        <v>19</v>
      </c>
      <c r="L14" s="89"/>
      <c r="M14" s="89"/>
      <c r="N14" s="89"/>
      <c r="O14" s="89"/>
      <c r="P14" s="89"/>
      <c r="Q14" s="89"/>
    </row>
    <row r="15" spans="1:17" x14ac:dyDescent="0.35">
      <c r="A15" s="5">
        <v>5</v>
      </c>
      <c r="B15" s="5" t="s">
        <v>20</v>
      </c>
      <c r="C15" s="5"/>
      <c r="D15" s="5"/>
      <c r="E15" s="5"/>
      <c r="F15" s="5"/>
      <c r="G15" s="5"/>
      <c r="H15" s="5"/>
      <c r="I15" s="5"/>
      <c r="J15" s="5"/>
      <c r="K15" s="88" t="s">
        <v>21</v>
      </c>
      <c r="L15" s="89"/>
      <c r="M15" s="89"/>
      <c r="N15" s="89"/>
    </row>
    <row r="16" spans="1:17" x14ac:dyDescent="0.35">
      <c r="A16" s="5">
        <v>6</v>
      </c>
      <c r="B16" s="5" t="s">
        <v>26</v>
      </c>
      <c r="C16" s="5"/>
      <c r="D16" s="8">
        <f>D11+3</f>
        <v>44208</v>
      </c>
      <c r="E16" s="5"/>
      <c r="F16" s="5"/>
      <c r="G16" s="5"/>
      <c r="H16" s="5"/>
      <c r="I16" s="5"/>
      <c r="J16" s="5"/>
    </row>
    <row r="17" spans="1:16" x14ac:dyDescent="0.35">
      <c r="A17" s="5">
        <v>7</v>
      </c>
      <c r="B17" s="5" t="s">
        <v>27</v>
      </c>
      <c r="C17" s="5"/>
      <c r="D17" s="8">
        <f>C7</f>
        <v>44208</v>
      </c>
      <c r="E17" s="5"/>
      <c r="F17" s="5"/>
      <c r="G17" s="5"/>
      <c r="H17" s="5"/>
      <c r="I17" s="5">
        <v>3.5</v>
      </c>
      <c r="J17" s="5"/>
      <c r="K17">
        <f>J11*(I11/100)*(3/365)</f>
        <v>3.6986301369863011</v>
      </c>
      <c r="L17">
        <f>J11+K17</f>
        <v>15003.698630136987</v>
      </c>
      <c r="M17">
        <v>2000</v>
      </c>
      <c r="N17">
        <f>L17-M17</f>
        <v>13003.698630136987</v>
      </c>
      <c r="O17">
        <v>4.4400000000000004</v>
      </c>
      <c r="P17">
        <f>N17*O17</f>
        <v>57736.421917808228</v>
      </c>
    </row>
    <row r="18" spans="1:16" x14ac:dyDescent="0.35">
      <c r="A18" s="5">
        <v>8</v>
      </c>
      <c r="B18" s="5" t="s">
        <v>16</v>
      </c>
      <c r="C18" s="5"/>
      <c r="D18" s="5"/>
      <c r="E18" s="5"/>
      <c r="F18" s="5"/>
      <c r="G18" s="5"/>
      <c r="H18" s="5"/>
      <c r="I18" s="5"/>
      <c r="J18" s="5"/>
      <c r="K18" s="3"/>
    </row>
    <row r="19" spans="1:16" x14ac:dyDescent="0.35">
      <c r="A19" s="5">
        <v>9</v>
      </c>
      <c r="B19" s="5" t="s">
        <v>17</v>
      </c>
      <c r="C19" s="5"/>
      <c r="D19" s="5"/>
      <c r="E19" s="5"/>
      <c r="F19" s="5"/>
      <c r="G19" s="5"/>
      <c r="H19" s="5"/>
      <c r="I19" s="5"/>
      <c r="J19" s="5"/>
    </row>
    <row r="20" spans="1:16" x14ac:dyDescent="0.35">
      <c r="A20" s="5">
        <v>10</v>
      </c>
      <c r="B20" s="5" t="s">
        <v>18</v>
      </c>
      <c r="C20" s="5"/>
      <c r="D20" s="5"/>
      <c r="E20" s="5"/>
      <c r="F20" s="5"/>
      <c r="G20" s="5"/>
      <c r="H20" s="5"/>
      <c r="I20" s="5"/>
      <c r="J20" s="5"/>
      <c r="K20" s="9" t="s">
        <v>117</v>
      </c>
    </row>
    <row r="21" spans="1:16" x14ac:dyDescent="0.35">
      <c r="A21" s="5">
        <v>11</v>
      </c>
      <c r="B21" s="5" t="s">
        <v>20</v>
      </c>
      <c r="C21" s="5"/>
      <c r="D21" s="5"/>
      <c r="E21" s="5"/>
      <c r="F21" s="5"/>
      <c r="G21" s="5"/>
      <c r="H21" s="5"/>
      <c r="I21" s="5"/>
      <c r="J21" s="5"/>
      <c r="K21" s="88" t="s">
        <v>22</v>
      </c>
      <c r="L21" s="89"/>
      <c r="M21" s="89"/>
      <c r="N21" s="89"/>
    </row>
    <row r="24" spans="1:16" x14ac:dyDescent="0.35">
      <c r="A24" s="2" t="s">
        <v>35</v>
      </c>
      <c r="B24" s="13" t="s">
        <v>31</v>
      </c>
    </row>
    <row r="25" spans="1:16" x14ac:dyDescent="0.35">
      <c r="A25" s="10"/>
      <c r="B25" t="s">
        <v>1</v>
      </c>
      <c r="C25" t="s">
        <v>119</v>
      </c>
    </row>
    <row r="26" spans="1:16" x14ac:dyDescent="0.35">
      <c r="B26" t="s">
        <v>2</v>
      </c>
      <c r="C26" s="3">
        <v>44205</v>
      </c>
    </row>
    <row r="27" spans="1:16" x14ac:dyDescent="0.35">
      <c r="B27" t="s">
        <v>24</v>
      </c>
      <c r="C27" s="3">
        <f>C26+3</f>
        <v>44208</v>
      </c>
    </row>
    <row r="29" spans="1:16" x14ac:dyDescent="0.35">
      <c r="K29" s="4" t="s">
        <v>3</v>
      </c>
      <c r="L29" s="3"/>
      <c r="M29" s="3"/>
      <c r="N29" s="3"/>
    </row>
    <row r="30" spans="1:16" x14ac:dyDescent="0.35">
      <c r="A30" s="5"/>
      <c r="B30" s="5"/>
      <c r="C30" s="6" t="s">
        <v>4</v>
      </c>
      <c r="D30" s="6" t="s">
        <v>5</v>
      </c>
      <c r="E30" s="6" t="s">
        <v>6</v>
      </c>
      <c r="F30" s="6" t="s">
        <v>7</v>
      </c>
      <c r="G30" s="6" t="s">
        <v>8</v>
      </c>
      <c r="H30" s="6" t="s">
        <v>9</v>
      </c>
      <c r="I30" s="6" t="s">
        <v>10</v>
      </c>
      <c r="J30" s="6" t="s">
        <v>11</v>
      </c>
      <c r="K30" s="7" t="s">
        <v>10</v>
      </c>
      <c r="L30" s="7" t="s">
        <v>12</v>
      </c>
      <c r="M30" s="12" t="s">
        <v>29</v>
      </c>
      <c r="N30" s="12" t="s">
        <v>28</v>
      </c>
      <c r="O30" s="12" t="s">
        <v>120</v>
      </c>
      <c r="P30" s="12" t="s">
        <v>50</v>
      </c>
    </row>
    <row r="31" spans="1:16" x14ac:dyDescent="0.35">
      <c r="A31" s="5">
        <v>1</v>
      </c>
      <c r="B31" s="5" t="s">
        <v>13</v>
      </c>
      <c r="C31" s="5" t="str">
        <f>C25</f>
        <v>HAXAGONMYR</v>
      </c>
      <c r="D31" s="8">
        <f>C26</f>
        <v>44205</v>
      </c>
      <c r="E31" s="5" t="s">
        <v>14</v>
      </c>
      <c r="F31" s="11" t="s">
        <v>25</v>
      </c>
      <c r="G31" s="5">
        <v>3</v>
      </c>
      <c r="H31" s="8">
        <f>D31+3</f>
        <v>44208</v>
      </c>
      <c r="I31" s="5">
        <v>3</v>
      </c>
      <c r="J31" s="5">
        <v>15000</v>
      </c>
      <c r="K31">
        <f>J31*(I31/100)*(3/365)</f>
        <v>3.6986301369863011</v>
      </c>
      <c r="L31">
        <f>J31+K31</f>
        <v>15003.698630136987</v>
      </c>
    </row>
    <row r="32" spans="1:16" x14ac:dyDescent="0.35">
      <c r="A32" s="5">
        <v>2</v>
      </c>
      <c r="B32" s="5" t="s">
        <v>16</v>
      </c>
      <c r="C32" s="5"/>
      <c r="D32" s="5"/>
      <c r="E32" s="5"/>
      <c r="F32" s="5"/>
      <c r="G32" s="5"/>
      <c r="H32" s="5"/>
      <c r="I32" s="5"/>
      <c r="J32" s="5"/>
      <c r="K32" s="3"/>
      <c r="L32" s="3"/>
      <c r="M32" s="3"/>
    </row>
    <row r="33" spans="1:17" x14ac:dyDescent="0.35">
      <c r="A33" s="5">
        <v>3</v>
      </c>
      <c r="B33" s="5" t="s">
        <v>17</v>
      </c>
      <c r="C33" s="5"/>
      <c r="D33" s="5"/>
      <c r="E33" s="5"/>
      <c r="F33" s="5"/>
      <c r="G33" s="5"/>
      <c r="H33" s="5"/>
      <c r="I33" s="5"/>
      <c r="J33" s="5"/>
    </row>
    <row r="34" spans="1:17" x14ac:dyDescent="0.35">
      <c r="A34" s="5">
        <v>4</v>
      </c>
      <c r="B34" s="5" t="s">
        <v>18</v>
      </c>
      <c r="C34" s="5"/>
      <c r="D34" s="5"/>
      <c r="E34" s="5"/>
      <c r="F34" s="5"/>
      <c r="G34" s="5"/>
      <c r="H34" s="5"/>
      <c r="I34" s="5"/>
      <c r="J34" s="5"/>
      <c r="K34" s="88" t="s">
        <v>19</v>
      </c>
      <c r="L34" s="89"/>
      <c r="M34" s="89"/>
      <c r="N34" s="89"/>
      <c r="O34" s="89"/>
      <c r="P34" s="89"/>
      <c r="Q34" s="89"/>
    </row>
    <row r="35" spans="1:17" x14ac:dyDescent="0.35">
      <c r="A35" s="5">
        <v>5</v>
      </c>
      <c r="B35" s="5" t="s">
        <v>20</v>
      </c>
      <c r="C35" s="5"/>
      <c r="D35" s="5"/>
      <c r="E35" s="5"/>
      <c r="F35" s="5"/>
      <c r="G35" s="5"/>
      <c r="H35" s="5"/>
      <c r="I35" s="5"/>
      <c r="J35" s="5"/>
      <c r="K35" s="88" t="s">
        <v>21</v>
      </c>
      <c r="L35" s="89"/>
      <c r="M35" s="89"/>
      <c r="N35" s="89"/>
    </row>
    <row r="36" spans="1:17" x14ac:dyDescent="0.35">
      <c r="A36" s="5">
        <v>6</v>
      </c>
      <c r="B36" s="5" t="s">
        <v>26</v>
      </c>
      <c r="C36" s="5"/>
      <c r="D36" s="8">
        <f>D31+3</f>
        <v>44208</v>
      </c>
      <c r="E36" s="5"/>
      <c r="F36" s="5"/>
      <c r="G36" s="5"/>
      <c r="H36" s="5"/>
      <c r="I36" s="5"/>
      <c r="J36" s="5"/>
    </row>
    <row r="37" spans="1:17" x14ac:dyDescent="0.35">
      <c r="A37" s="5">
        <v>7</v>
      </c>
      <c r="B37" s="5" t="s">
        <v>27</v>
      </c>
      <c r="C37" s="5"/>
      <c r="D37" s="8">
        <f>C27</f>
        <v>44208</v>
      </c>
      <c r="E37" s="5"/>
      <c r="F37" s="5"/>
      <c r="G37" s="5"/>
      <c r="H37" s="5"/>
      <c r="I37" s="5">
        <v>3.5</v>
      </c>
      <c r="J37" s="5"/>
      <c r="K37">
        <v>4</v>
      </c>
      <c r="L37">
        <f>J31+K37</f>
        <v>15004</v>
      </c>
      <c r="M37">
        <v>2000</v>
      </c>
      <c r="N37">
        <f>L37-M37</f>
        <v>13004</v>
      </c>
      <c r="O37">
        <v>4.4400000000000004</v>
      </c>
      <c r="P37">
        <f>N37*O37</f>
        <v>57737.760000000002</v>
      </c>
    </row>
    <row r="38" spans="1:17" x14ac:dyDescent="0.35">
      <c r="A38" s="5">
        <v>8</v>
      </c>
      <c r="B38" s="5" t="s">
        <v>16</v>
      </c>
      <c r="C38" s="5"/>
      <c r="D38" s="5"/>
      <c r="E38" s="5"/>
      <c r="F38" s="5"/>
      <c r="G38" s="5"/>
      <c r="H38" s="5"/>
      <c r="I38" s="5"/>
      <c r="J38" s="5"/>
      <c r="K38" s="3"/>
    </row>
    <row r="39" spans="1:17" x14ac:dyDescent="0.35">
      <c r="A39" s="5">
        <v>9</v>
      </c>
      <c r="B39" s="5" t="s">
        <v>17</v>
      </c>
      <c r="C39" s="5"/>
      <c r="D39" s="5"/>
      <c r="E39" s="5"/>
      <c r="F39" s="5"/>
      <c r="G39" s="5"/>
      <c r="H39" s="5"/>
      <c r="I39" s="5"/>
      <c r="J39" s="5"/>
    </row>
    <row r="40" spans="1:17" x14ac:dyDescent="0.35">
      <c r="A40" s="5">
        <v>10</v>
      </c>
      <c r="B40" s="5" t="s">
        <v>18</v>
      </c>
      <c r="C40" s="5"/>
      <c r="D40" s="5"/>
      <c r="E40" s="5"/>
      <c r="F40" s="5"/>
      <c r="G40" s="5"/>
      <c r="H40" s="5"/>
      <c r="I40" s="5"/>
      <c r="J40" s="5"/>
      <c r="K40" s="9" t="s">
        <v>117</v>
      </c>
    </row>
    <row r="41" spans="1:17" x14ac:dyDescent="0.35">
      <c r="A41" s="5">
        <v>11</v>
      </c>
      <c r="B41" s="5" t="s">
        <v>20</v>
      </c>
      <c r="C41" s="5"/>
      <c r="D41" s="5"/>
      <c r="E41" s="5"/>
      <c r="F41" s="5"/>
      <c r="G41" s="5"/>
      <c r="H41" s="5"/>
      <c r="I41" s="5"/>
      <c r="J41" s="5"/>
      <c r="K41" s="88" t="s">
        <v>22</v>
      </c>
      <c r="L41" s="89"/>
      <c r="M41" s="89"/>
      <c r="N41" s="89"/>
    </row>
  </sheetData>
  <mergeCells count="6">
    <mergeCell ref="K35:N35"/>
    <mergeCell ref="K41:N41"/>
    <mergeCell ref="K34:Q34"/>
    <mergeCell ref="K14:Q14"/>
    <mergeCell ref="K15:N15"/>
    <mergeCell ref="K21:N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765F-8398-4C81-8462-C97DB30F2BFF}">
  <dimension ref="A1:P42"/>
  <sheetViews>
    <sheetView workbookViewId="0">
      <selection activeCell="H7" sqref="H7"/>
    </sheetView>
  </sheetViews>
  <sheetFormatPr defaultRowHeight="14.5" x14ac:dyDescent="0.35"/>
  <cols>
    <col min="2" max="2" width="53.36328125" bestFit="1" customWidth="1"/>
    <col min="3" max="3" width="13.4531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3" width="15.26953125" bestFit="1" customWidth="1"/>
    <col min="14" max="14" width="14.90625" bestFit="1" customWidth="1"/>
    <col min="15" max="15" width="13" customWidth="1"/>
    <col min="16" max="16" width="10.81640625" customWidth="1"/>
  </cols>
  <sheetData>
    <row r="1" spans="1:16" x14ac:dyDescent="0.35">
      <c r="B1" s="1" t="s">
        <v>103</v>
      </c>
    </row>
    <row r="4" spans="1:16" x14ac:dyDescent="0.35">
      <c r="A4" s="2">
        <v>3</v>
      </c>
      <c r="B4" t="s">
        <v>108</v>
      </c>
    </row>
    <row r="5" spans="1:16" x14ac:dyDescent="0.35">
      <c r="A5" s="2" t="s">
        <v>33</v>
      </c>
      <c r="B5" s="13" t="s">
        <v>34</v>
      </c>
      <c r="K5" t="s">
        <v>47</v>
      </c>
      <c r="L5" t="s">
        <v>121</v>
      </c>
    </row>
    <row r="6" spans="1:16" x14ac:dyDescent="0.35">
      <c r="A6" s="10"/>
      <c r="B6" t="s">
        <v>1</v>
      </c>
      <c r="C6" t="s">
        <v>119</v>
      </c>
      <c r="K6" t="s">
        <v>122</v>
      </c>
      <c r="L6" t="s">
        <v>65</v>
      </c>
    </row>
    <row r="7" spans="1:16" x14ac:dyDescent="0.35">
      <c r="B7" t="s">
        <v>2</v>
      </c>
      <c r="C7" s="3">
        <v>44205</v>
      </c>
    </row>
    <row r="8" spans="1:16" x14ac:dyDescent="0.35">
      <c r="B8" t="s">
        <v>105</v>
      </c>
      <c r="C8" s="3">
        <f>D17</f>
        <v>44202</v>
      </c>
    </row>
    <row r="10" spans="1:16" x14ac:dyDescent="0.35">
      <c r="K10" s="4" t="s">
        <v>3</v>
      </c>
      <c r="L10" s="3"/>
      <c r="M10" s="3"/>
    </row>
    <row r="11" spans="1:16" x14ac:dyDescent="0.35">
      <c r="A11" s="5"/>
      <c r="B11" s="5"/>
      <c r="C11" s="6" t="s">
        <v>4</v>
      </c>
      <c r="D11" s="6" t="s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7" t="s">
        <v>112</v>
      </c>
      <c r="L11" s="7" t="s">
        <v>12</v>
      </c>
      <c r="M11" s="7" t="s">
        <v>29</v>
      </c>
      <c r="N11" s="7" t="s">
        <v>28</v>
      </c>
      <c r="O11" s="12" t="s">
        <v>120</v>
      </c>
      <c r="P11" s="12" t="s">
        <v>50</v>
      </c>
    </row>
    <row r="12" spans="1:16" x14ac:dyDescent="0.35">
      <c r="A12" s="5">
        <v>1</v>
      </c>
      <c r="B12" s="5" t="s">
        <v>13</v>
      </c>
      <c r="C12" s="5" t="str">
        <f>C6</f>
        <v>HAXAGONMYR</v>
      </c>
      <c r="D12" s="8">
        <f>C7-6</f>
        <v>44199</v>
      </c>
      <c r="E12" s="5" t="s">
        <v>14</v>
      </c>
      <c r="F12" s="11" t="s">
        <v>110</v>
      </c>
      <c r="G12" s="5">
        <v>3</v>
      </c>
      <c r="H12" s="8">
        <f>D12+3</f>
        <v>44202</v>
      </c>
      <c r="I12" s="5">
        <v>3</v>
      </c>
      <c r="J12" s="5">
        <v>15000</v>
      </c>
      <c r="K12">
        <f>J12*(I12/100)*(3/365)</f>
        <v>3.6986301369863011</v>
      </c>
      <c r="L12">
        <f>J12+K12</f>
        <v>15003.698630136987</v>
      </c>
    </row>
    <row r="13" spans="1:16" x14ac:dyDescent="0.35">
      <c r="A13" s="5">
        <v>2</v>
      </c>
      <c r="B13" s="5" t="s">
        <v>16</v>
      </c>
      <c r="C13" s="5"/>
      <c r="D13" s="5"/>
      <c r="E13" s="5"/>
      <c r="F13" s="5"/>
      <c r="G13" s="5"/>
      <c r="H13" s="5"/>
      <c r="I13" s="5"/>
      <c r="J13" s="5"/>
      <c r="K13" s="3"/>
      <c r="L13" s="3"/>
    </row>
    <row r="14" spans="1:16" x14ac:dyDescent="0.35">
      <c r="A14" s="5">
        <v>3</v>
      </c>
      <c r="B14" s="5" t="s">
        <v>104</v>
      </c>
      <c r="C14" s="5"/>
      <c r="D14" s="5"/>
      <c r="E14" s="5"/>
      <c r="F14" s="5"/>
      <c r="G14" s="5"/>
      <c r="H14" s="5"/>
      <c r="I14" s="5"/>
      <c r="J14" s="5"/>
    </row>
    <row r="15" spans="1:16" x14ac:dyDescent="0.35">
      <c r="A15" s="5">
        <v>4</v>
      </c>
      <c r="B15" s="5" t="s">
        <v>18</v>
      </c>
      <c r="C15" s="5"/>
      <c r="D15" s="5"/>
      <c r="E15" s="5"/>
      <c r="F15" s="5"/>
      <c r="G15" s="5"/>
      <c r="H15" s="5"/>
      <c r="I15" s="5"/>
      <c r="J15" s="5"/>
      <c r="K15" s="88" t="s">
        <v>19</v>
      </c>
      <c r="L15" s="89"/>
      <c r="M15" s="89"/>
      <c r="N15" s="89"/>
      <c r="O15" s="89"/>
      <c r="P15" s="89"/>
    </row>
    <row r="16" spans="1:16" x14ac:dyDescent="0.35">
      <c r="A16" s="5">
        <v>5</v>
      </c>
      <c r="B16" s="5" t="s">
        <v>20</v>
      </c>
      <c r="C16" s="5"/>
      <c r="D16" s="5"/>
      <c r="E16" s="5"/>
      <c r="F16" s="5"/>
      <c r="G16" s="5"/>
      <c r="H16" s="5"/>
      <c r="I16" s="5"/>
      <c r="J16" s="5"/>
      <c r="K16" s="88" t="s">
        <v>21</v>
      </c>
      <c r="L16" s="89"/>
      <c r="M16" s="89"/>
    </row>
    <row r="17" spans="1:16" x14ac:dyDescent="0.35">
      <c r="A17" s="5">
        <v>6</v>
      </c>
      <c r="B17" s="5" t="s">
        <v>106</v>
      </c>
      <c r="C17" s="5"/>
      <c r="D17" s="8">
        <f>D12+3</f>
        <v>44202</v>
      </c>
      <c r="E17" s="5"/>
      <c r="F17" s="5"/>
      <c r="G17" s="5"/>
      <c r="H17" s="5"/>
      <c r="I17" s="5"/>
      <c r="J17" s="5"/>
    </row>
    <row r="18" spans="1:16" x14ac:dyDescent="0.35">
      <c r="A18" s="5">
        <v>7</v>
      </c>
      <c r="B18" s="5" t="s">
        <v>27</v>
      </c>
      <c r="C18" s="5"/>
      <c r="D18" s="8">
        <f>C8</f>
        <v>44202</v>
      </c>
      <c r="E18" s="5"/>
      <c r="F18" s="5"/>
      <c r="G18" s="5"/>
      <c r="H18" s="5"/>
      <c r="I18" s="5">
        <v>3.5</v>
      </c>
      <c r="J18" s="5"/>
      <c r="K18">
        <f>J12*(I12/100)*(3/365)</f>
        <v>3.6986301369863011</v>
      </c>
      <c r="L18">
        <f>J12+K18</f>
        <v>15003.698630136987</v>
      </c>
      <c r="M18">
        <v>2000</v>
      </c>
      <c r="N18">
        <f>L18-M18</f>
        <v>13003.698630136987</v>
      </c>
      <c r="O18">
        <v>4.4400000000000004</v>
      </c>
      <c r="P18">
        <f>N18*O18</f>
        <v>57736.421917808228</v>
      </c>
    </row>
    <row r="19" spans="1:16" x14ac:dyDescent="0.35">
      <c r="A19" s="5">
        <v>8</v>
      </c>
      <c r="B19" s="5" t="s">
        <v>16</v>
      </c>
      <c r="C19" s="5"/>
      <c r="D19" s="5"/>
      <c r="E19" s="5"/>
      <c r="F19" s="5"/>
      <c r="G19" s="5"/>
      <c r="H19" s="5"/>
      <c r="I19" s="5"/>
      <c r="J19" s="5"/>
      <c r="K19" s="3"/>
    </row>
    <row r="20" spans="1:16" x14ac:dyDescent="0.35">
      <c r="A20" s="5">
        <v>9</v>
      </c>
      <c r="B20" s="5" t="s">
        <v>104</v>
      </c>
      <c r="C20" s="5"/>
      <c r="D20" s="5"/>
      <c r="E20" s="5"/>
      <c r="F20" s="5"/>
      <c r="G20" s="5"/>
      <c r="H20" s="5"/>
      <c r="I20" s="5"/>
      <c r="J20" s="5"/>
    </row>
    <row r="21" spans="1:16" x14ac:dyDescent="0.35">
      <c r="A21" s="5">
        <v>10</v>
      </c>
      <c r="B21" s="5" t="s">
        <v>18</v>
      </c>
      <c r="C21" s="5"/>
      <c r="D21" s="5"/>
      <c r="E21" s="5"/>
      <c r="F21" s="5"/>
      <c r="G21" s="5"/>
      <c r="H21" s="5"/>
      <c r="I21" s="5"/>
      <c r="J21" s="5"/>
      <c r="K21" s="9" t="s">
        <v>19</v>
      </c>
    </row>
    <row r="22" spans="1:16" x14ac:dyDescent="0.35">
      <c r="A22" s="5">
        <v>11</v>
      </c>
      <c r="B22" s="5" t="s">
        <v>20</v>
      </c>
      <c r="C22" s="5"/>
      <c r="D22" s="5"/>
      <c r="E22" s="5"/>
      <c r="F22" s="5"/>
      <c r="G22" s="5"/>
      <c r="H22" s="5"/>
      <c r="I22" s="5"/>
      <c r="J22" s="5"/>
      <c r="K22" s="88" t="s">
        <v>22</v>
      </c>
      <c r="L22" s="89"/>
      <c r="M22" s="89"/>
    </row>
    <row r="25" spans="1:16" x14ac:dyDescent="0.35">
      <c r="A25" s="2" t="s">
        <v>109</v>
      </c>
      <c r="B25" s="13" t="s">
        <v>31</v>
      </c>
    </row>
    <row r="26" spans="1:16" x14ac:dyDescent="0.35">
      <c r="A26" s="10"/>
      <c r="B26" t="s">
        <v>1</v>
      </c>
      <c r="C26" t="s">
        <v>119</v>
      </c>
    </row>
    <row r="27" spans="1:16" x14ac:dyDescent="0.35">
      <c r="B27" t="s">
        <v>2</v>
      </c>
      <c r="C27" s="3">
        <v>44205</v>
      </c>
    </row>
    <row r="28" spans="1:16" x14ac:dyDescent="0.35">
      <c r="B28" t="s">
        <v>105</v>
      </c>
      <c r="C28" s="3">
        <f>D37</f>
        <v>44202</v>
      </c>
    </row>
    <row r="30" spans="1:16" x14ac:dyDescent="0.35">
      <c r="K30" s="4" t="s">
        <v>3</v>
      </c>
      <c r="L30" s="3"/>
      <c r="M30" s="3"/>
    </row>
    <row r="31" spans="1:16" x14ac:dyDescent="0.35">
      <c r="A31" s="5"/>
      <c r="B31" s="5"/>
      <c r="C31" s="6" t="s">
        <v>4</v>
      </c>
      <c r="D31" s="6" t="s">
        <v>5</v>
      </c>
      <c r="E31" s="6" t="s">
        <v>6</v>
      </c>
      <c r="F31" s="6" t="s">
        <v>7</v>
      </c>
      <c r="G31" s="6" t="s">
        <v>8</v>
      </c>
      <c r="H31" s="6" t="s">
        <v>9</v>
      </c>
      <c r="I31" s="6" t="s">
        <v>10</v>
      </c>
      <c r="J31" s="6" t="s">
        <v>11</v>
      </c>
      <c r="K31" s="7" t="s">
        <v>112</v>
      </c>
      <c r="L31" s="7" t="s">
        <v>12</v>
      </c>
      <c r="M31" s="7" t="s">
        <v>29</v>
      </c>
      <c r="N31" s="7" t="s">
        <v>28</v>
      </c>
      <c r="O31" s="12" t="s">
        <v>120</v>
      </c>
      <c r="P31" s="12" t="s">
        <v>50</v>
      </c>
    </row>
    <row r="32" spans="1:16" x14ac:dyDescent="0.35">
      <c r="A32" s="5">
        <v>1</v>
      </c>
      <c r="B32" s="5" t="s">
        <v>13</v>
      </c>
      <c r="C32" s="5" t="str">
        <f>C26</f>
        <v>HAXAGONMYR</v>
      </c>
      <c r="D32" s="8">
        <f>C27-6</f>
        <v>44199</v>
      </c>
      <c r="E32" s="5" t="s">
        <v>14</v>
      </c>
      <c r="F32" s="11" t="s">
        <v>111</v>
      </c>
      <c r="G32" s="5">
        <v>3</v>
      </c>
      <c r="H32" s="8">
        <f>D32+3</f>
        <v>44202</v>
      </c>
      <c r="I32" s="5">
        <v>3</v>
      </c>
      <c r="J32" s="5">
        <v>15000</v>
      </c>
      <c r="K32">
        <f>J32*(I32/100)*(3/365)</f>
        <v>3.6986301369863011</v>
      </c>
      <c r="L32">
        <f>J32+K32</f>
        <v>15003.698630136987</v>
      </c>
    </row>
    <row r="33" spans="1:16" x14ac:dyDescent="0.35">
      <c r="A33" s="5">
        <v>2</v>
      </c>
      <c r="B33" s="5" t="s">
        <v>16</v>
      </c>
      <c r="C33" s="5"/>
      <c r="D33" s="5"/>
      <c r="E33" s="5"/>
      <c r="F33" s="5"/>
      <c r="G33" s="5"/>
      <c r="H33" s="5"/>
      <c r="I33" s="5"/>
      <c r="J33" s="5"/>
      <c r="K33" s="3"/>
      <c r="L33" s="3"/>
    </row>
    <row r="34" spans="1:16" x14ac:dyDescent="0.35">
      <c r="A34" s="5">
        <v>3</v>
      </c>
      <c r="B34" s="5" t="s">
        <v>104</v>
      </c>
      <c r="C34" s="5"/>
      <c r="D34" s="5"/>
      <c r="E34" s="5"/>
      <c r="F34" s="5"/>
      <c r="G34" s="5"/>
      <c r="H34" s="5"/>
      <c r="I34" s="5"/>
      <c r="J34" s="5"/>
    </row>
    <row r="35" spans="1:16" x14ac:dyDescent="0.35">
      <c r="A35" s="5">
        <v>4</v>
      </c>
      <c r="B35" s="5" t="s">
        <v>18</v>
      </c>
      <c r="C35" s="5"/>
      <c r="D35" s="5"/>
      <c r="E35" s="5"/>
      <c r="F35" s="5"/>
      <c r="G35" s="5"/>
      <c r="H35" s="5"/>
      <c r="I35" s="5"/>
      <c r="J35" s="5"/>
      <c r="K35" s="88" t="s">
        <v>19</v>
      </c>
      <c r="L35" s="89"/>
      <c r="M35" s="89"/>
      <c r="N35" s="89"/>
      <c r="O35" s="89"/>
      <c r="P35" s="89"/>
    </row>
    <row r="36" spans="1:16" x14ac:dyDescent="0.35">
      <c r="A36" s="5">
        <v>5</v>
      </c>
      <c r="B36" s="5" t="s">
        <v>20</v>
      </c>
      <c r="C36" s="5"/>
      <c r="D36" s="5"/>
      <c r="E36" s="5"/>
      <c r="F36" s="5"/>
      <c r="G36" s="5"/>
      <c r="H36" s="5"/>
      <c r="I36" s="5"/>
      <c r="J36" s="5"/>
      <c r="K36" s="88" t="s">
        <v>21</v>
      </c>
      <c r="L36" s="89"/>
      <c r="M36" s="89"/>
    </row>
    <row r="37" spans="1:16" x14ac:dyDescent="0.35">
      <c r="A37" s="5">
        <v>6</v>
      </c>
      <c r="B37" s="5" t="s">
        <v>106</v>
      </c>
      <c r="C37" s="5"/>
      <c r="D37" s="8">
        <f>D32+3</f>
        <v>44202</v>
      </c>
      <c r="E37" s="5"/>
      <c r="F37" s="5"/>
      <c r="G37" s="5"/>
      <c r="H37" s="5"/>
      <c r="I37" s="5"/>
      <c r="J37" s="5"/>
    </row>
    <row r="38" spans="1:16" x14ac:dyDescent="0.35">
      <c r="A38" s="5">
        <v>7</v>
      </c>
      <c r="B38" s="5" t="s">
        <v>27</v>
      </c>
      <c r="C38" s="5"/>
      <c r="D38" s="8">
        <f>C28</f>
        <v>44202</v>
      </c>
      <c r="E38" s="5"/>
      <c r="F38" s="5"/>
      <c r="G38" s="5"/>
      <c r="H38" s="5"/>
      <c r="I38" s="5">
        <v>3.5</v>
      </c>
      <c r="J38" s="5"/>
      <c r="K38">
        <v>4</v>
      </c>
      <c r="L38">
        <f>J32+K38</f>
        <v>15004</v>
      </c>
      <c r="M38">
        <v>2000</v>
      </c>
      <c r="N38">
        <f>L38-M38</f>
        <v>13004</v>
      </c>
      <c r="O38">
        <v>4.4400000000000004</v>
      </c>
      <c r="P38">
        <f>N38*O38</f>
        <v>57737.760000000002</v>
      </c>
    </row>
    <row r="39" spans="1:16" x14ac:dyDescent="0.35">
      <c r="A39" s="5">
        <v>8</v>
      </c>
      <c r="B39" s="5" t="s">
        <v>16</v>
      </c>
      <c r="C39" s="5"/>
      <c r="D39" s="5"/>
      <c r="E39" s="5"/>
      <c r="F39" s="5"/>
      <c r="G39" s="5"/>
      <c r="H39" s="5"/>
      <c r="I39" s="5"/>
      <c r="J39" s="5"/>
      <c r="K39" s="3"/>
    </row>
    <row r="40" spans="1:16" x14ac:dyDescent="0.35">
      <c r="A40" s="5">
        <v>9</v>
      </c>
      <c r="B40" s="5" t="s">
        <v>104</v>
      </c>
      <c r="C40" s="5"/>
      <c r="D40" s="5"/>
      <c r="E40" s="5"/>
      <c r="F40" s="5"/>
      <c r="G40" s="5"/>
      <c r="H40" s="5"/>
      <c r="I40" s="5"/>
      <c r="J40" s="5"/>
    </row>
    <row r="41" spans="1:16" x14ac:dyDescent="0.35">
      <c r="A41" s="5">
        <v>10</v>
      </c>
      <c r="B41" s="5" t="s">
        <v>18</v>
      </c>
      <c r="C41" s="5"/>
      <c r="D41" s="5"/>
      <c r="E41" s="5"/>
      <c r="F41" s="5"/>
      <c r="G41" s="5"/>
      <c r="H41" s="5"/>
      <c r="I41" s="5"/>
      <c r="J41" s="5"/>
      <c r="K41" s="9" t="s">
        <v>19</v>
      </c>
    </row>
    <row r="42" spans="1:16" x14ac:dyDescent="0.35">
      <c r="A42" s="5">
        <v>11</v>
      </c>
      <c r="B42" s="5" t="s">
        <v>20</v>
      </c>
      <c r="C42" s="5"/>
      <c r="D42" s="5"/>
      <c r="E42" s="5"/>
      <c r="F42" s="5"/>
      <c r="G42" s="5"/>
      <c r="H42" s="5"/>
      <c r="I42" s="5"/>
      <c r="J42" s="5"/>
      <c r="K42" s="88" t="s">
        <v>22</v>
      </c>
      <c r="L42" s="89"/>
      <c r="M42" s="89"/>
    </row>
  </sheetData>
  <mergeCells count="6">
    <mergeCell ref="K36:M36"/>
    <mergeCell ref="K42:M42"/>
    <mergeCell ref="K35:P35"/>
    <mergeCell ref="K15:P15"/>
    <mergeCell ref="K16:M16"/>
    <mergeCell ref="K22:M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758D-C321-4F88-A70C-D0BAA85FAAD8}">
  <dimension ref="A1:Q41"/>
  <sheetViews>
    <sheetView topLeftCell="A14" workbookViewId="0">
      <selection activeCell="B38" sqref="B38"/>
    </sheetView>
  </sheetViews>
  <sheetFormatPr defaultRowHeight="14.5" x14ac:dyDescent="0.35"/>
  <cols>
    <col min="2" max="2" width="55.36328125" customWidth="1"/>
    <col min="3" max="3" width="13.0898437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  <col min="16" max="16" width="13.81640625" customWidth="1"/>
    <col min="17" max="17" width="10" customWidth="1"/>
  </cols>
  <sheetData>
    <row r="1" spans="1:17" x14ac:dyDescent="0.35">
      <c r="B1" s="1" t="s">
        <v>114</v>
      </c>
    </row>
    <row r="3" spans="1:17" x14ac:dyDescent="0.35">
      <c r="A3" s="2">
        <v>3</v>
      </c>
      <c r="B3" t="s">
        <v>108</v>
      </c>
      <c r="K3" s="2"/>
      <c r="L3" s="2"/>
      <c r="M3" s="2"/>
      <c r="N3" s="2"/>
    </row>
    <row r="4" spans="1:17" x14ac:dyDescent="0.35">
      <c r="A4" s="2" t="s">
        <v>33</v>
      </c>
      <c r="B4" s="13" t="s">
        <v>30</v>
      </c>
      <c r="K4" t="s">
        <v>47</v>
      </c>
      <c r="L4" t="s">
        <v>121</v>
      </c>
    </row>
    <row r="5" spans="1:17" x14ac:dyDescent="0.35">
      <c r="A5" s="2"/>
      <c r="B5" t="s">
        <v>1</v>
      </c>
      <c r="C5" t="s">
        <v>119</v>
      </c>
      <c r="K5" t="s">
        <v>122</v>
      </c>
      <c r="L5" t="s">
        <v>65</v>
      </c>
    </row>
    <row r="6" spans="1:17" x14ac:dyDescent="0.35">
      <c r="B6" t="s">
        <v>2</v>
      </c>
      <c r="C6" s="3">
        <v>44205</v>
      </c>
    </row>
    <row r="7" spans="1:17" x14ac:dyDescent="0.35">
      <c r="B7" t="s">
        <v>115</v>
      </c>
      <c r="C7" s="3">
        <f>D10+3</f>
        <v>44209</v>
      </c>
    </row>
    <row r="8" spans="1:17" x14ac:dyDescent="0.35">
      <c r="K8" s="4" t="s">
        <v>3</v>
      </c>
      <c r="L8" s="35"/>
      <c r="M8" s="3"/>
      <c r="N8" s="3"/>
    </row>
    <row r="9" spans="1:17" x14ac:dyDescent="0.35">
      <c r="A9" s="5"/>
      <c r="B9" s="5"/>
      <c r="C9" s="6" t="s">
        <v>4</v>
      </c>
      <c r="D9" s="6" t="s">
        <v>5</v>
      </c>
      <c r="E9" s="6" t="s">
        <v>6</v>
      </c>
      <c r="F9" s="6" t="s">
        <v>7</v>
      </c>
      <c r="G9" s="6" t="s">
        <v>8</v>
      </c>
      <c r="H9" s="6" t="s">
        <v>9</v>
      </c>
      <c r="I9" s="6" t="s">
        <v>118</v>
      </c>
      <c r="J9" s="6" t="s">
        <v>11</v>
      </c>
      <c r="K9" s="7" t="s">
        <v>112</v>
      </c>
      <c r="L9" s="7" t="s">
        <v>113</v>
      </c>
      <c r="M9" s="7" t="s">
        <v>12</v>
      </c>
      <c r="N9" s="7" t="s">
        <v>29</v>
      </c>
      <c r="O9" s="7" t="s">
        <v>28</v>
      </c>
      <c r="P9" s="12" t="s">
        <v>120</v>
      </c>
      <c r="Q9" s="12" t="s">
        <v>50</v>
      </c>
    </row>
    <row r="10" spans="1:17" x14ac:dyDescent="0.35">
      <c r="A10" s="5">
        <v>1</v>
      </c>
      <c r="B10" s="5" t="s">
        <v>13</v>
      </c>
      <c r="C10" s="5" t="str">
        <f>C5</f>
        <v>HAXAGONMYR</v>
      </c>
      <c r="D10" s="8">
        <f>C6+1</f>
        <v>44206</v>
      </c>
      <c r="E10" s="5" t="s">
        <v>14</v>
      </c>
      <c r="F10" s="5" t="s">
        <v>116</v>
      </c>
      <c r="G10" s="5">
        <v>3</v>
      </c>
      <c r="H10" s="8">
        <f>D10+3</f>
        <v>44209</v>
      </c>
      <c r="I10" s="5">
        <v>3</v>
      </c>
      <c r="J10" s="5">
        <v>15000</v>
      </c>
      <c r="K10">
        <f>J10*(I10/100)*(3/365)</f>
        <v>3.6986301369863011</v>
      </c>
      <c r="M10">
        <f>J10+K10</f>
        <v>15003.698630136987</v>
      </c>
    </row>
    <row r="11" spans="1:17" x14ac:dyDescent="0.35">
      <c r="A11" s="5">
        <v>2</v>
      </c>
      <c r="B11" s="5" t="s">
        <v>16</v>
      </c>
      <c r="C11" s="5"/>
      <c r="D11" s="5"/>
      <c r="E11" s="5"/>
      <c r="F11" s="5"/>
      <c r="G11" s="5"/>
      <c r="H11" s="5"/>
      <c r="I11" s="5"/>
      <c r="J11" s="5"/>
      <c r="K11" s="3"/>
      <c r="L11" s="3"/>
      <c r="M11" s="3"/>
    </row>
    <row r="12" spans="1:17" x14ac:dyDescent="0.35">
      <c r="A12" s="5">
        <v>3</v>
      </c>
      <c r="B12" s="5" t="s">
        <v>27</v>
      </c>
      <c r="C12" s="5"/>
      <c r="D12" s="8">
        <f>D10+3</f>
        <v>44209</v>
      </c>
      <c r="E12" s="5"/>
      <c r="F12" s="5"/>
      <c r="G12" s="5"/>
      <c r="H12" s="5"/>
      <c r="I12" s="5">
        <v>3.5</v>
      </c>
      <c r="J12" s="5"/>
      <c r="K12">
        <f>J10*(I10/100)*(3/365)</f>
        <v>3.6986301369863011</v>
      </c>
      <c r="L12">
        <f>K12</f>
        <v>3.6986301369863011</v>
      </c>
      <c r="M12">
        <f>J10+K12</f>
        <v>15003.698630136987</v>
      </c>
      <c r="N12">
        <v>2000</v>
      </c>
      <c r="O12">
        <f>M12-N12</f>
        <v>13003.698630136987</v>
      </c>
      <c r="P12">
        <v>4.4400000000000004</v>
      </c>
      <c r="Q12">
        <f>O12*P12</f>
        <v>57736.421917808228</v>
      </c>
    </row>
    <row r="13" spans="1:17" x14ac:dyDescent="0.35">
      <c r="A13" s="5">
        <v>4</v>
      </c>
      <c r="B13" s="5" t="s">
        <v>16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5</v>
      </c>
      <c r="B14" s="5" t="s">
        <v>178</v>
      </c>
      <c r="C14" s="5"/>
      <c r="D14" s="8">
        <f>D10</f>
        <v>44206</v>
      </c>
      <c r="E14" s="5"/>
      <c r="F14" s="5"/>
      <c r="G14" s="5"/>
      <c r="H14" s="5"/>
      <c r="I14" s="5"/>
      <c r="J14" s="5"/>
    </row>
    <row r="15" spans="1:17" x14ac:dyDescent="0.35">
      <c r="A15" s="5">
        <v>6</v>
      </c>
      <c r="B15" s="5" t="s">
        <v>17</v>
      </c>
      <c r="C15" s="5"/>
      <c r="D15" s="5"/>
      <c r="E15" s="5"/>
      <c r="F15" s="5"/>
      <c r="G15" s="5"/>
      <c r="H15" s="5"/>
      <c r="I15" s="5"/>
      <c r="J15" s="5"/>
      <c r="K15" s="2"/>
      <c r="L15" s="2"/>
      <c r="M15" s="2"/>
      <c r="N15" s="2"/>
    </row>
    <row r="16" spans="1:17" x14ac:dyDescent="0.35">
      <c r="A16" s="5">
        <v>7</v>
      </c>
      <c r="B16" s="5" t="s">
        <v>18</v>
      </c>
      <c r="C16" s="5"/>
      <c r="D16" s="8"/>
      <c r="E16" s="5"/>
      <c r="F16" s="5"/>
      <c r="G16" s="5"/>
      <c r="H16" s="5"/>
      <c r="I16" s="5"/>
      <c r="J16" s="5"/>
      <c r="K16" s="88" t="s">
        <v>19</v>
      </c>
      <c r="L16" s="89"/>
      <c r="M16" s="89"/>
      <c r="N16" s="89"/>
      <c r="O16" s="89"/>
      <c r="P16" s="89"/>
      <c r="Q16" s="89"/>
    </row>
    <row r="17" spans="1:17" x14ac:dyDescent="0.35">
      <c r="A17" s="5">
        <v>8</v>
      </c>
      <c r="B17" s="5" t="s">
        <v>20</v>
      </c>
      <c r="C17" s="5"/>
      <c r="D17" s="8"/>
      <c r="E17" s="5"/>
      <c r="F17" s="5"/>
      <c r="G17" s="5"/>
      <c r="H17" s="5"/>
      <c r="I17" s="5"/>
      <c r="J17" s="5"/>
      <c r="K17" s="88" t="s">
        <v>21</v>
      </c>
      <c r="L17" s="89"/>
      <c r="M17" s="89"/>
      <c r="N17" s="89"/>
    </row>
    <row r="18" spans="1:17" x14ac:dyDescent="0.35">
      <c r="A18" s="5">
        <v>9</v>
      </c>
      <c r="B18" s="5" t="s">
        <v>179</v>
      </c>
      <c r="C18" s="5"/>
      <c r="D18" s="8">
        <f>D12</f>
        <v>44209</v>
      </c>
      <c r="E18" s="5"/>
      <c r="F18" s="5"/>
      <c r="G18" s="5"/>
      <c r="H18" s="5"/>
      <c r="I18" s="5"/>
      <c r="J18" s="5"/>
      <c r="K18" s="3"/>
      <c r="L18" s="3"/>
    </row>
    <row r="19" spans="1:17" x14ac:dyDescent="0.35">
      <c r="A19" s="5">
        <v>10</v>
      </c>
      <c r="B19" s="5" t="s">
        <v>17</v>
      </c>
      <c r="C19" s="5"/>
      <c r="D19" s="5"/>
      <c r="E19" s="5"/>
      <c r="F19" s="5"/>
      <c r="G19" s="5"/>
      <c r="H19" s="5"/>
      <c r="I19" s="5"/>
      <c r="J19" s="5"/>
    </row>
    <row r="20" spans="1:17" x14ac:dyDescent="0.35">
      <c r="A20" s="5">
        <v>11</v>
      </c>
      <c r="B20" s="5" t="s">
        <v>18</v>
      </c>
      <c r="C20" s="5"/>
      <c r="D20" s="5"/>
      <c r="E20" s="5"/>
      <c r="F20" s="5"/>
      <c r="G20" s="5"/>
      <c r="H20" s="5"/>
      <c r="I20" s="5"/>
      <c r="J20" s="5"/>
      <c r="K20" s="9" t="s">
        <v>19</v>
      </c>
    </row>
    <row r="21" spans="1:17" x14ac:dyDescent="0.35">
      <c r="A21" s="5">
        <v>12</v>
      </c>
      <c r="B21" s="5" t="s">
        <v>20</v>
      </c>
      <c r="C21" s="5"/>
      <c r="D21" s="5"/>
      <c r="E21" s="5"/>
      <c r="F21" s="5"/>
      <c r="G21" s="5"/>
      <c r="H21" s="5"/>
      <c r="I21" s="5"/>
      <c r="J21" s="5"/>
      <c r="K21" s="88" t="s">
        <v>22</v>
      </c>
      <c r="L21" s="89"/>
      <c r="M21" s="89"/>
      <c r="N21" s="89"/>
    </row>
    <row r="24" spans="1:17" x14ac:dyDescent="0.35">
      <c r="A24" s="2" t="s">
        <v>35</v>
      </c>
      <c r="B24" s="13" t="s">
        <v>107</v>
      </c>
    </row>
    <row r="25" spans="1:17" x14ac:dyDescent="0.35">
      <c r="A25" s="2"/>
      <c r="B25" t="s">
        <v>1</v>
      </c>
      <c r="C25" t="s">
        <v>119</v>
      </c>
    </row>
    <row r="26" spans="1:17" x14ac:dyDescent="0.35">
      <c r="B26" t="s">
        <v>2</v>
      </c>
      <c r="C26" s="3">
        <v>44205</v>
      </c>
    </row>
    <row r="27" spans="1:17" x14ac:dyDescent="0.35">
      <c r="B27" t="s">
        <v>115</v>
      </c>
      <c r="C27" s="3">
        <f>D30+3</f>
        <v>44209</v>
      </c>
    </row>
    <row r="28" spans="1:17" x14ac:dyDescent="0.35">
      <c r="K28" s="4" t="s">
        <v>3</v>
      </c>
      <c r="L28" s="35"/>
      <c r="M28" s="3"/>
      <c r="N28" s="3"/>
    </row>
    <row r="29" spans="1:17" x14ac:dyDescent="0.35">
      <c r="A29" s="5"/>
      <c r="B29" s="5"/>
      <c r="C29" s="6" t="s">
        <v>4</v>
      </c>
      <c r="D29" s="6" t="s">
        <v>5</v>
      </c>
      <c r="E29" s="6" t="s">
        <v>6</v>
      </c>
      <c r="F29" s="6" t="s">
        <v>7</v>
      </c>
      <c r="G29" s="6" t="s">
        <v>8</v>
      </c>
      <c r="H29" s="6" t="s">
        <v>9</v>
      </c>
      <c r="I29" s="6" t="s">
        <v>118</v>
      </c>
      <c r="J29" s="6" t="s">
        <v>11</v>
      </c>
      <c r="K29" s="7" t="s">
        <v>112</v>
      </c>
      <c r="L29" s="7" t="s">
        <v>113</v>
      </c>
      <c r="M29" s="7" t="s">
        <v>12</v>
      </c>
      <c r="N29" s="7" t="s">
        <v>29</v>
      </c>
      <c r="O29" s="7" t="s">
        <v>28</v>
      </c>
      <c r="P29" s="12" t="s">
        <v>120</v>
      </c>
      <c r="Q29" s="12" t="s">
        <v>50</v>
      </c>
    </row>
    <row r="30" spans="1:17" x14ac:dyDescent="0.35">
      <c r="A30" s="5">
        <v>1</v>
      </c>
      <c r="B30" s="5" t="s">
        <v>13</v>
      </c>
      <c r="C30" s="5" t="str">
        <f>C25</f>
        <v>HAXAGONMYR</v>
      </c>
      <c r="D30" s="8">
        <f>C26+1</f>
        <v>44206</v>
      </c>
      <c r="E30" s="5" t="s">
        <v>14</v>
      </c>
      <c r="F30" s="5" t="s">
        <v>116</v>
      </c>
      <c r="G30" s="5">
        <v>3</v>
      </c>
      <c r="H30" s="8">
        <f>D30+3</f>
        <v>44209</v>
      </c>
      <c r="I30" s="5">
        <v>3</v>
      </c>
      <c r="J30" s="5">
        <v>15000</v>
      </c>
      <c r="K30">
        <f>J30*(I30/100)*(3/365)</f>
        <v>3.6986301369863011</v>
      </c>
      <c r="M30">
        <f>J30+K30</f>
        <v>15003.698630136987</v>
      </c>
    </row>
    <row r="31" spans="1:17" x14ac:dyDescent="0.35">
      <c r="A31" s="5">
        <v>2</v>
      </c>
      <c r="B31" s="5" t="s">
        <v>16</v>
      </c>
      <c r="C31" s="5"/>
      <c r="D31" s="5"/>
      <c r="E31" s="5"/>
      <c r="F31" s="5"/>
      <c r="G31" s="5"/>
      <c r="H31" s="5"/>
      <c r="I31" s="5"/>
      <c r="J31" s="5"/>
      <c r="K31" s="3"/>
      <c r="L31" s="3"/>
      <c r="M31" s="3"/>
    </row>
    <row r="32" spans="1:17" x14ac:dyDescent="0.35">
      <c r="A32" s="5">
        <v>3</v>
      </c>
      <c r="B32" s="5" t="s">
        <v>27</v>
      </c>
      <c r="C32" s="5"/>
      <c r="D32" s="8">
        <f>D30+3</f>
        <v>44209</v>
      </c>
      <c r="E32" s="5"/>
      <c r="F32" s="5"/>
      <c r="G32" s="5"/>
      <c r="H32" s="5"/>
      <c r="I32" s="5">
        <v>3.5</v>
      </c>
      <c r="J32" s="5"/>
      <c r="K32">
        <f>J30*(I30/100)*(3/365)</f>
        <v>3.6986301369863011</v>
      </c>
      <c r="L32">
        <v>4</v>
      </c>
      <c r="M32">
        <f>J30+L32</f>
        <v>15004</v>
      </c>
      <c r="N32">
        <v>2000</v>
      </c>
      <c r="O32">
        <f>M32-N32</f>
        <v>13004</v>
      </c>
      <c r="P32">
        <v>4.4400000000000004</v>
      </c>
      <c r="Q32">
        <f>O32*P32</f>
        <v>57737.760000000002</v>
      </c>
    </row>
    <row r="33" spans="1:17" x14ac:dyDescent="0.35">
      <c r="A33" s="5">
        <v>4</v>
      </c>
      <c r="B33" s="5" t="s">
        <v>16</v>
      </c>
      <c r="C33" s="5"/>
      <c r="D33" s="5"/>
      <c r="E33" s="5"/>
      <c r="F33" s="5"/>
      <c r="G33" s="5"/>
      <c r="H33" s="5"/>
      <c r="I33" s="5"/>
      <c r="J33" s="5"/>
    </row>
    <row r="34" spans="1:17" x14ac:dyDescent="0.35">
      <c r="A34" s="5">
        <v>5</v>
      </c>
      <c r="B34" s="5" t="s">
        <v>178</v>
      </c>
      <c r="C34" s="5"/>
      <c r="D34" s="8">
        <f>D30</f>
        <v>44206</v>
      </c>
      <c r="E34" s="5"/>
      <c r="F34" s="5"/>
      <c r="G34" s="5"/>
      <c r="H34" s="5"/>
      <c r="I34" s="5"/>
      <c r="J34" s="5"/>
    </row>
    <row r="35" spans="1:17" x14ac:dyDescent="0.35">
      <c r="A35" s="5">
        <v>6</v>
      </c>
      <c r="B35" s="5" t="s">
        <v>17</v>
      </c>
      <c r="C35" s="5"/>
      <c r="D35" s="5"/>
      <c r="E35" s="5"/>
      <c r="F35" s="5"/>
      <c r="G35" s="5"/>
      <c r="H35" s="5"/>
      <c r="I35" s="5"/>
      <c r="J35" s="5"/>
      <c r="K35" s="2"/>
      <c r="L35" s="2"/>
      <c r="M35" s="2"/>
      <c r="N35" s="2"/>
    </row>
    <row r="36" spans="1:17" x14ac:dyDescent="0.35">
      <c r="A36" s="5">
        <v>7</v>
      </c>
      <c r="B36" s="5" t="s">
        <v>18</v>
      </c>
      <c r="C36" s="5"/>
      <c r="D36" s="8"/>
      <c r="E36" s="5"/>
      <c r="F36" s="5"/>
      <c r="G36" s="5"/>
      <c r="H36" s="5"/>
      <c r="I36" s="5"/>
      <c r="J36" s="5"/>
      <c r="K36" s="88" t="s">
        <v>19</v>
      </c>
      <c r="L36" s="89"/>
      <c r="M36" s="89"/>
      <c r="N36" s="89"/>
      <c r="O36" s="89"/>
      <c r="P36" s="89"/>
      <c r="Q36" s="89"/>
    </row>
    <row r="37" spans="1:17" x14ac:dyDescent="0.35">
      <c r="A37" s="5">
        <v>8</v>
      </c>
      <c r="B37" s="5" t="s">
        <v>20</v>
      </c>
      <c r="C37" s="5"/>
      <c r="D37" s="8"/>
      <c r="E37" s="5"/>
      <c r="F37" s="5"/>
      <c r="G37" s="5"/>
      <c r="H37" s="5"/>
      <c r="I37" s="5"/>
      <c r="J37" s="5"/>
      <c r="K37" s="88" t="s">
        <v>21</v>
      </c>
      <c r="L37" s="89"/>
      <c r="M37" s="89"/>
      <c r="N37" s="89"/>
    </row>
    <row r="38" spans="1:17" x14ac:dyDescent="0.35">
      <c r="A38" s="5">
        <v>9</v>
      </c>
      <c r="B38" s="5" t="s">
        <v>179</v>
      </c>
      <c r="C38" s="5"/>
      <c r="D38" s="8">
        <f>D32</f>
        <v>44209</v>
      </c>
      <c r="E38" s="5"/>
      <c r="F38" s="5"/>
      <c r="G38" s="5"/>
      <c r="H38" s="5"/>
      <c r="I38" s="5"/>
      <c r="J38" s="5"/>
      <c r="K38" s="3"/>
      <c r="L38" s="3"/>
    </row>
    <row r="39" spans="1:17" x14ac:dyDescent="0.35">
      <c r="A39" s="5">
        <v>10</v>
      </c>
      <c r="B39" s="5" t="s">
        <v>17</v>
      </c>
      <c r="C39" s="5"/>
      <c r="D39" s="5"/>
      <c r="E39" s="5"/>
      <c r="F39" s="5"/>
      <c r="G39" s="5"/>
      <c r="H39" s="5"/>
      <c r="I39" s="5"/>
      <c r="J39" s="5"/>
    </row>
    <row r="40" spans="1:17" x14ac:dyDescent="0.35">
      <c r="A40" s="5">
        <v>11</v>
      </c>
      <c r="B40" s="5" t="s">
        <v>18</v>
      </c>
      <c r="C40" s="5"/>
      <c r="D40" s="5"/>
      <c r="E40" s="5"/>
      <c r="F40" s="5"/>
      <c r="G40" s="5"/>
      <c r="H40" s="5"/>
      <c r="I40" s="5"/>
      <c r="J40" s="5"/>
      <c r="K40" s="9" t="s">
        <v>19</v>
      </c>
    </row>
    <row r="41" spans="1:17" x14ac:dyDescent="0.35">
      <c r="A41" s="5">
        <v>12</v>
      </c>
      <c r="B41" s="5" t="s">
        <v>20</v>
      </c>
      <c r="C41" s="5"/>
      <c r="D41" s="5"/>
      <c r="E41" s="5"/>
      <c r="F41" s="5"/>
      <c r="G41" s="5"/>
      <c r="H41" s="5"/>
      <c r="I41" s="5"/>
      <c r="J41" s="5"/>
      <c r="K41" s="88" t="s">
        <v>22</v>
      </c>
      <c r="L41" s="89"/>
      <c r="M41" s="89"/>
      <c r="N41" s="89"/>
    </row>
  </sheetData>
  <mergeCells count="6">
    <mergeCell ref="K41:N41"/>
    <mergeCell ref="K16:Q16"/>
    <mergeCell ref="K17:N17"/>
    <mergeCell ref="K21:N21"/>
    <mergeCell ref="K36:Q36"/>
    <mergeCell ref="K37:N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335D-CFF3-483D-A8FA-7FFC3882001D}">
  <dimension ref="A1:AA39"/>
  <sheetViews>
    <sheetView tabSelected="1" topLeftCell="H1" workbookViewId="0">
      <selection activeCell="P3" sqref="P3"/>
    </sheetView>
  </sheetViews>
  <sheetFormatPr defaultRowHeight="14.5" x14ac:dyDescent="0.35"/>
  <cols>
    <col min="1" max="1" width="9.90625" bestFit="1" customWidth="1"/>
    <col min="3" max="3" width="9.90625" bestFit="1" customWidth="1"/>
    <col min="4" max="4" width="19.26953125" bestFit="1" customWidth="1"/>
    <col min="6" max="6" width="18.54296875" bestFit="1" customWidth="1"/>
    <col min="7" max="7" width="10.6328125" customWidth="1"/>
    <col min="8" max="8" width="9.90625" customWidth="1"/>
    <col min="15" max="15" width="11.7265625" customWidth="1"/>
    <col min="16" max="16" width="12.36328125" customWidth="1"/>
    <col min="24" max="24" width="14.36328125" bestFit="1" customWidth="1"/>
  </cols>
  <sheetData>
    <row r="1" spans="1:27" x14ac:dyDescent="0.35">
      <c r="A1" s="59" t="s">
        <v>4</v>
      </c>
      <c r="B1" s="59" t="s">
        <v>36</v>
      </c>
      <c r="C1" s="59" t="s">
        <v>37</v>
      </c>
      <c r="D1" s="59" t="s">
        <v>38</v>
      </c>
      <c r="E1" s="59" t="s">
        <v>39</v>
      </c>
      <c r="F1" s="59" t="s">
        <v>40</v>
      </c>
      <c r="G1" s="59" t="s">
        <v>41</v>
      </c>
      <c r="H1" s="59" t="s">
        <v>42</v>
      </c>
      <c r="I1" s="59" t="s">
        <v>43</v>
      </c>
      <c r="J1" s="59" t="s">
        <v>44</v>
      </c>
      <c r="K1" s="59" t="s">
        <v>45</v>
      </c>
      <c r="L1" s="59" t="s">
        <v>46</v>
      </c>
      <c r="M1" s="59" t="s">
        <v>47</v>
      </c>
      <c r="N1" s="59" t="s">
        <v>48</v>
      </c>
      <c r="O1" s="59" t="s">
        <v>49</v>
      </c>
      <c r="P1" s="59" t="s">
        <v>50</v>
      </c>
      <c r="Q1" s="59" t="s">
        <v>51</v>
      </c>
      <c r="R1" s="59" t="s">
        <v>6</v>
      </c>
      <c r="S1" s="59" t="s">
        <v>52</v>
      </c>
      <c r="T1" s="59" t="s">
        <v>53</v>
      </c>
      <c r="U1" s="59" t="s">
        <v>54</v>
      </c>
      <c r="V1" s="59" t="s">
        <v>55</v>
      </c>
      <c r="W1" s="59" t="s">
        <v>56</v>
      </c>
      <c r="X1" s="59" t="s">
        <v>57</v>
      </c>
      <c r="Y1" s="59" t="s">
        <v>58</v>
      </c>
      <c r="Z1" s="59" t="s">
        <v>59</v>
      </c>
      <c r="AA1" s="59" t="s">
        <v>60</v>
      </c>
    </row>
    <row r="2" spans="1:27" x14ac:dyDescent="0.35">
      <c r="A2" t="s">
        <v>119</v>
      </c>
      <c r="B2" t="s">
        <v>142</v>
      </c>
      <c r="C2" t="s">
        <v>143</v>
      </c>
      <c r="D2" t="s">
        <v>144</v>
      </c>
      <c r="E2" t="s">
        <v>145</v>
      </c>
      <c r="F2" t="s">
        <v>61</v>
      </c>
      <c r="G2" t="s">
        <v>62</v>
      </c>
      <c r="H2" t="s">
        <v>146</v>
      </c>
      <c r="I2" t="s">
        <v>63</v>
      </c>
      <c r="J2" t="s">
        <v>64</v>
      </c>
      <c r="K2" t="s">
        <v>125</v>
      </c>
      <c r="L2" t="s">
        <v>63</v>
      </c>
      <c r="M2" t="s">
        <v>121</v>
      </c>
      <c r="N2" t="s">
        <v>66</v>
      </c>
      <c r="O2">
        <v>13003.69</v>
      </c>
      <c r="P2">
        <v>57736.38</v>
      </c>
      <c r="Q2">
        <v>4.4400000000000004</v>
      </c>
      <c r="R2" t="s">
        <v>14</v>
      </c>
      <c r="S2" t="s">
        <v>147</v>
      </c>
      <c r="T2" t="s">
        <v>147</v>
      </c>
      <c r="U2" t="s">
        <v>67</v>
      </c>
      <c r="V2" t="s">
        <v>68</v>
      </c>
      <c r="W2" t="s">
        <v>147</v>
      </c>
      <c r="X2" t="s">
        <v>15</v>
      </c>
      <c r="Y2" t="s">
        <v>69</v>
      </c>
      <c r="Z2" t="s">
        <v>70</v>
      </c>
      <c r="AA2" t="s">
        <v>102</v>
      </c>
    </row>
    <row r="3" spans="1:27" x14ac:dyDescent="0.35">
      <c r="A3" t="s">
        <v>119</v>
      </c>
      <c r="B3" t="s">
        <v>142</v>
      </c>
      <c r="C3" t="s">
        <v>143</v>
      </c>
      <c r="D3" t="s">
        <v>144</v>
      </c>
      <c r="E3" t="s">
        <v>148</v>
      </c>
      <c r="F3" t="s">
        <v>61</v>
      </c>
      <c r="G3" t="s">
        <v>62</v>
      </c>
      <c r="H3" t="s">
        <v>149</v>
      </c>
      <c r="I3" t="s">
        <v>71</v>
      </c>
      <c r="J3" t="s">
        <v>72</v>
      </c>
      <c r="K3" t="s">
        <v>131</v>
      </c>
      <c r="L3" t="s">
        <v>71</v>
      </c>
      <c r="M3" t="s">
        <v>121</v>
      </c>
      <c r="N3" t="s">
        <v>73</v>
      </c>
      <c r="O3">
        <v>13003.69</v>
      </c>
      <c r="P3">
        <v>57736.38</v>
      </c>
      <c r="Q3">
        <v>4.4400000000000004</v>
      </c>
      <c r="R3" t="s">
        <v>14</v>
      </c>
      <c r="S3" t="s">
        <v>147</v>
      </c>
      <c r="T3" t="s">
        <v>147</v>
      </c>
      <c r="U3" t="s">
        <v>67</v>
      </c>
      <c r="V3" t="s">
        <v>68</v>
      </c>
      <c r="W3" t="s">
        <v>147</v>
      </c>
      <c r="X3" t="s">
        <v>15</v>
      </c>
      <c r="Y3" t="s">
        <v>69</v>
      </c>
      <c r="Z3" t="s">
        <v>70</v>
      </c>
      <c r="AA3" t="s">
        <v>102</v>
      </c>
    </row>
    <row r="4" spans="1:27" x14ac:dyDescent="0.35">
      <c r="A4" t="s">
        <v>119</v>
      </c>
      <c r="B4" t="s">
        <v>142</v>
      </c>
      <c r="C4" t="s">
        <v>143</v>
      </c>
      <c r="D4" t="s">
        <v>150</v>
      </c>
      <c r="E4" t="s">
        <v>151</v>
      </c>
      <c r="F4" t="s">
        <v>61</v>
      </c>
      <c r="G4" t="s">
        <v>62</v>
      </c>
      <c r="H4" t="s">
        <v>146</v>
      </c>
      <c r="I4" t="s">
        <v>63</v>
      </c>
      <c r="J4" t="s">
        <v>64</v>
      </c>
      <c r="K4" t="s">
        <v>125</v>
      </c>
      <c r="L4" t="s">
        <v>63</v>
      </c>
      <c r="M4" t="s">
        <v>121</v>
      </c>
      <c r="N4" t="s">
        <v>66</v>
      </c>
      <c r="O4">
        <v>13004</v>
      </c>
      <c r="P4">
        <v>57737.760000000002</v>
      </c>
      <c r="Q4">
        <v>4.4400000000000004</v>
      </c>
      <c r="R4" t="s">
        <v>14</v>
      </c>
      <c r="S4" t="s">
        <v>147</v>
      </c>
      <c r="T4" t="s">
        <v>147</v>
      </c>
      <c r="U4" t="s">
        <v>67</v>
      </c>
      <c r="V4" t="s">
        <v>68</v>
      </c>
      <c r="W4" t="s">
        <v>147</v>
      </c>
      <c r="X4" t="s">
        <v>23</v>
      </c>
      <c r="Y4" t="s">
        <v>69</v>
      </c>
      <c r="Z4" t="s">
        <v>70</v>
      </c>
      <c r="AA4" t="s">
        <v>102</v>
      </c>
    </row>
    <row r="5" spans="1:27" x14ac:dyDescent="0.35">
      <c r="A5" t="s">
        <v>119</v>
      </c>
      <c r="B5" t="s">
        <v>142</v>
      </c>
      <c r="C5" t="s">
        <v>143</v>
      </c>
      <c r="D5" t="s">
        <v>150</v>
      </c>
      <c r="E5" t="s">
        <v>152</v>
      </c>
      <c r="F5" t="s">
        <v>61</v>
      </c>
      <c r="G5" t="s">
        <v>62</v>
      </c>
      <c r="H5" t="s">
        <v>149</v>
      </c>
      <c r="I5" t="s">
        <v>71</v>
      </c>
      <c r="J5" t="s">
        <v>72</v>
      </c>
      <c r="K5" t="s">
        <v>127</v>
      </c>
      <c r="L5" t="s">
        <v>71</v>
      </c>
      <c r="M5" t="s">
        <v>121</v>
      </c>
      <c r="N5" t="s">
        <v>73</v>
      </c>
      <c r="O5">
        <v>13004</v>
      </c>
      <c r="P5">
        <v>57737.760000000002</v>
      </c>
      <c r="Q5">
        <v>4.4400000000000004</v>
      </c>
      <c r="R5" t="s">
        <v>14</v>
      </c>
      <c r="S5" t="s">
        <v>147</v>
      </c>
      <c r="T5" t="s">
        <v>147</v>
      </c>
      <c r="U5" t="s">
        <v>67</v>
      </c>
      <c r="V5" t="s">
        <v>68</v>
      </c>
      <c r="W5" t="s">
        <v>147</v>
      </c>
      <c r="X5" t="s">
        <v>23</v>
      </c>
      <c r="Y5" t="s">
        <v>69</v>
      </c>
      <c r="Z5" t="s">
        <v>70</v>
      </c>
      <c r="AA5" t="s">
        <v>102</v>
      </c>
    </row>
    <row r="7" spans="1:27" x14ac:dyDescent="0.35">
      <c r="A7" t="s">
        <v>119</v>
      </c>
      <c r="B7" t="s">
        <v>143</v>
      </c>
      <c r="C7" t="s">
        <v>143</v>
      </c>
      <c r="D7" t="s">
        <v>153</v>
      </c>
      <c r="E7" t="s">
        <v>154</v>
      </c>
      <c r="F7" t="s">
        <v>89</v>
      </c>
      <c r="G7" t="s">
        <v>62</v>
      </c>
      <c r="H7" t="s">
        <v>155</v>
      </c>
      <c r="I7" t="s">
        <v>90</v>
      </c>
      <c r="J7" t="s">
        <v>91</v>
      </c>
      <c r="K7" t="s">
        <v>156</v>
      </c>
      <c r="L7" t="s">
        <v>90</v>
      </c>
      <c r="M7" t="s">
        <v>121</v>
      </c>
      <c r="N7" t="s">
        <v>66</v>
      </c>
      <c r="O7">
        <v>3.69</v>
      </c>
      <c r="P7">
        <v>16.38</v>
      </c>
      <c r="Q7">
        <v>4.4400000000000004</v>
      </c>
      <c r="R7" t="s">
        <v>14</v>
      </c>
      <c r="S7" t="s">
        <v>147</v>
      </c>
      <c r="T7" t="s">
        <v>147</v>
      </c>
      <c r="U7" t="s">
        <v>67</v>
      </c>
      <c r="V7" t="s">
        <v>92</v>
      </c>
      <c r="W7" t="s">
        <v>147</v>
      </c>
      <c r="X7" t="s">
        <v>15</v>
      </c>
      <c r="Y7" t="s">
        <v>93</v>
      </c>
      <c r="Z7" t="s">
        <v>70</v>
      </c>
      <c r="AA7" t="s">
        <v>70</v>
      </c>
    </row>
    <row r="8" spans="1:27" x14ac:dyDescent="0.35">
      <c r="A8" t="s">
        <v>119</v>
      </c>
      <c r="B8" t="s">
        <v>143</v>
      </c>
      <c r="C8" t="s">
        <v>143</v>
      </c>
      <c r="D8" t="s">
        <v>153</v>
      </c>
      <c r="E8" t="s">
        <v>157</v>
      </c>
      <c r="F8" t="s">
        <v>89</v>
      </c>
      <c r="G8" t="s">
        <v>62</v>
      </c>
      <c r="H8" t="s">
        <v>149</v>
      </c>
      <c r="I8" t="s">
        <v>71</v>
      </c>
      <c r="J8" t="s">
        <v>72</v>
      </c>
      <c r="K8" t="s">
        <v>131</v>
      </c>
      <c r="L8" t="s">
        <v>71</v>
      </c>
      <c r="M8" t="s">
        <v>121</v>
      </c>
      <c r="N8" t="s">
        <v>66</v>
      </c>
      <c r="O8">
        <v>15000</v>
      </c>
      <c r="P8">
        <v>66600</v>
      </c>
      <c r="Q8">
        <v>4.4400000000000004</v>
      </c>
      <c r="R8" t="s">
        <v>14</v>
      </c>
      <c r="S8" t="s">
        <v>147</v>
      </c>
      <c r="T8" t="s">
        <v>147</v>
      </c>
      <c r="U8" t="s">
        <v>67</v>
      </c>
      <c r="V8" t="s">
        <v>92</v>
      </c>
      <c r="W8" t="s">
        <v>147</v>
      </c>
      <c r="X8" t="s">
        <v>15</v>
      </c>
      <c r="Y8" t="s">
        <v>94</v>
      </c>
      <c r="Z8" t="s">
        <v>70</v>
      </c>
      <c r="AA8" t="s">
        <v>70</v>
      </c>
    </row>
    <row r="9" spans="1:27" x14ac:dyDescent="0.35">
      <c r="A9" t="s">
        <v>119</v>
      </c>
      <c r="B9" t="s">
        <v>143</v>
      </c>
      <c r="C9" t="s">
        <v>143</v>
      </c>
      <c r="D9" t="s">
        <v>153</v>
      </c>
      <c r="E9" t="s">
        <v>158</v>
      </c>
      <c r="F9" t="s">
        <v>89</v>
      </c>
      <c r="G9" t="s">
        <v>62</v>
      </c>
      <c r="H9" t="s">
        <v>146</v>
      </c>
      <c r="I9" t="s">
        <v>63</v>
      </c>
      <c r="J9" t="s">
        <v>64</v>
      </c>
      <c r="K9" t="s">
        <v>125</v>
      </c>
      <c r="L9" t="s">
        <v>63</v>
      </c>
      <c r="M9" t="s">
        <v>121</v>
      </c>
      <c r="N9" t="s">
        <v>73</v>
      </c>
      <c r="O9">
        <v>15003.69</v>
      </c>
      <c r="P9">
        <v>66616.38</v>
      </c>
      <c r="Q9">
        <v>4.4400000000000004</v>
      </c>
      <c r="R9" t="s">
        <v>14</v>
      </c>
      <c r="S9" t="s">
        <v>147</v>
      </c>
      <c r="T9" t="s">
        <v>147</v>
      </c>
      <c r="U9" t="s">
        <v>67</v>
      </c>
      <c r="V9" t="s">
        <v>92</v>
      </c>
      <c r="W9" t="s">
        <v>147</v>
      </c>
      <c r="X9" t="s">
        <v>15</v>
      </c>
      <c r="Y9" t="s">
        <v>94</v>
      </c>
      <c r="Z9" t="s">
        <v>70</v>
      </c>
      <c r="AA9" t="s">
        <v>70</v>
      </c>
    </row>
    <row r="10" spans="1:27" x14ac:dyDescent="0.35">
      <c r="A10" t="s">
        <v>119</v>
      </c>
      <c r="B10" t="s">
        <v>143</v>
      </c>
      <c r="C10" t="s">
        <v>143</v>
      </c>
      <c r="D10" t="s">
        <v>159</v>
      </c>
      <c r="E10" t="s">
        <v>160</v>
      </c>
      <c r="F10" t="s">
        <v>89</v>
      </c>
      <c r="G10" t="s">
        <v>95</v>
      </c>
      <c r="H10" t="s">
        <v>161</v>
      </c>
      <c r="I10" t="s">
        <v>96</v>
      </c>
      <c r="J10" t="s">
        <v>97</v>
      </c>
      <c r="K10" t="s">
        <v>162</v>
      </c>
      <c r="L10" t="s">
        <v>96</v>
      </c>
      <c r="M10" t="s">
        <v>121</v>
      </c>
      <c r="N10" t="s">
        <v>66</v>
      </c>
      <c r="O10">
        <v>0.31</v>
      </c>
      <c r="P10">
        <v>1.38</v>
      </c>
      <c r="Q10">
        <v>4.4400000000000004</v>
      </c>
      <c r="R10" t="s">
        <v>14</v>
      </c>
      <c r="S10" t="s">
        <v>147</v>
      </c>
      <c r="T10" t="s">
        <v>147</v>
      </c>
      <c r="U10" t="s">
        <v>67</v>
      </c>
      <c r="V10" t="s">
        <v>92</v>
      </c>
      <c r="W10" t="s">
        <v>147</v>
      </c>
      <c r="X10" t="s">
        <v>23</v>
      </c>
      <c r="Y10" t="s">
        <v>98</v>
      </c>
      <c r="Z10" t="s">
        <v>70</v>
      </c>
      <c r="AA10" t="s">
        <v>70</v>
      </c>
    </row>
    <row r="11" spans="1:27" x14ac:dyDescent="0.35">
      <c r="A11" t="s">
        <v>119</v>
      </c>
      <c r="B11" t="s">
        <v>143</v>
      </c>
      <c r="C11" t="s">
        <v>143</v>
      </c>
      <c r="D11" t="s">
        <v>159</v>
      </c>
      <c r="E11" t="s">
        <v>163</v>
      </c>
      <c r="F11" t="s">
        <v>89</v>
      </c>
      <c r="G11" t="s">
        <v>62</v>
      </c>
      <c r="H11" t="s">
        <v>155</v>
      </c>
      <c r="I11" t="s">
        <v>90</v>
      </c>
      <c r="J11" t="s">
        <v>91</v>
      </c>
      <c r="K11" t="s">
        <v>164</v>
      </c>
      <c r="L11" t="s">
        <v>90</v>
      </c>
      <c r="M11" t="s">
        <v>121</v>
      </c>
      <c r="N11" t="s">
        <v>66</v>
      </c>
      <c r="O11">
        <v>3.69</v>
      </c>
      <c r="P11">
        <v>16.38</v>
      </c>
      <c r="Q11">
        <v>4.4400000000000004</v>
      </c>
      <c r="R11" t="s">
        <v>14</v>
      </c>
      <c r="S11" t="s">
        <v>147</v>
      </c>
      <c r="T11" t="s">
        <v>147</v>
      </c>
      <c r="U11" t="s">
        <v>67</v>
      </c>
      <c r="V11" t="s">
        <v>92</v>
      </c>
      <c r="W11" t="s">
        <v>147</v>
      </c>
      <c r="X11" t="s">
        <v>23</v>
      </c>
      <c r="Y11" t="s">
        <v>93</v>
      </c>
      <c r="Z11" t="s">
        <v>70</v>
      </c>
      <c r="AA11" t="s">
        <v>70</v>
      </c>
    </row>
    <row r="12" spans="1:27" x14ac:dyDescent="0.35">
      <c r="A12" t="s">
        <v>119</v>
      </c>
      <c r="B12" t="s">
        <v>143</v>
      </c>
      <c r="C12" t="s">
        <v>143</v>
      </c>
      <c r="D12" t="s">
        <v>159</v>
      </c>
      <c r="E12" t="s">
        <v>165</v>
      </c>
      <c r="F12" t="s">
        <v>89</v>
      </c>
      <c r="G12" t="s">
        <v>62</v>
      </c>
      <c r="H12" t="s">
        <v>149</v>
      </c>
      <c r="I12" t="s">
        <v>71</v>
      </c>
      <c r="J12" t="s">
        <v>72</v>
      </c>
      <c r="K12" t="s">
        <v>127</v>
      </c>
      <c r="L12" t="s">
        <v>71</v>
      </c>
      <c r="M12" t="s">
        <v>121</v>
      </c>
      <c r="N12" t="s">
        <v>66</v>
      </c>
      <c r="O12">
        <v>15000</v>
      </c>
      <c r="P12">
        <v>66600</v>
      </c>
      <c r="Q12">
        <v>4.4400000000000004</v>
      </c>
      <c r="R12" t="s">
        <v>14</v>
      </c>
      <c r="S12" t="s">
        <v>147</v>
      </c>
      <c r="T12" t="s">
        <v>147</v>
      </c>
      <c r="U12" t="s">
        <v>67</v>
      </c>
      <c r="V12" t="s">
        <v>92</v>
      </c>
      <c r="W12" t="s">
        <v>147</v>
      </c>
      <c r="X12" t="s">
        <v>23</v>
      </c>
      <c r="Y12" t="s">
        <v>94</v>
      </c>
      <c r="Z12" t="s">
        <v>70</v>
      </c>
      <c r="AA12" t="s">
        <v>70</v>
      </c>
    </row>
    <row r="13" spans="1:27" x14ac:dyDescent="0.35">
      <c r="A13" t="s">
        <v>119</v>
      </c>
      <c r="B13" t="s">
        <v>143</v>
      </c>
      <c r="C13" t="s">
        <v>143</v>
      </c>
      <c r="D13" t="s">
        <v>159</v>
      </c>
      <c r="E13" t="s">
        <v>166</v>
      </c>
      <c r="F13" t="s">
        <v>89</v>
      </c>
      <c r="G13" t="s">
        <v>62</v>
      </c>
      <c r="H13" t="s">
        <v>146</v>
      </c>
      <c r="I13" t="s">
        <v>63</v>
      </c>
      <c r="J13" t="s">
        <v>64</v>
      </c>
      <c r="K13" t="s">
        <v>125</v>
      </c>
      <c r="L13" t="s">
        <v>63</v>
      </c>
      <c r="M13" t="s">
        <v>121</v>
      </c>
      <c r="N13" t="s">
        <v>73</v>
      </c>
      <c r="O13">
        <v>15004</v>
      </c>
      <c r="P13">
        <v>66617.759999999995</v>
      </c>
      <c r="Q13">
        <v>4.4400000000000004</v>
      </c>
      <c r="R13" t="s">
        <v>14</v>
      </c>
      <c r="S13" t="s">
        <v>147</v>
      </c>
      <c r="T13" t="s">
        <v>147</v>
      </c>
      <c r="U13" t="s">
        <v>67</v>
      </c>
      <c r="V13" t="s">
        <v>92</v>
      </c>
      <c r="W13" t="s">
        <v>147</v>
      </c>
      <c r="X13" t="s">
        <v>23</v>
      </c>
      <c r="Y13" t="s">
        <v>94</v>
      </c>
      <c r="Z13" t="s">
        <v>70</v>
      </c>
      <c r="AA13" t="s">
        <v>70</v>
      </c>
    </row>
    <row r="15" spans="1:27" x14ac:dyDescent="0.35">
      <c r="A15" t="s">
        <v>119</v>
      </c>
      <c r="B15" t="s">
        <v>142</v>
      </c>
      <c r="C15" t="s">
        <v>143</v>
      </c>
      <c r="D15" t="s">
        <v>171</v>
      </c>
      <c r="E15" t="s">
        <v>172</v>
      </c>
      <c r="F15" t="s">
        <v>99</v>
      </c>
      <c r="G15" t="s">
        <v>95</v>
      </c>
      <c r="H15" t="s">
        <v>161</v>
      </c>
      <c r="I15" t="s">
        <v>96</v>
      </c>
      <c r="J15" t="s">
        <v>97</v>
      </c>
      <c r="K15" t="s">
        <v>162</v>
      </c>
      <c r="L15" t="s">
        <v>96</v>
      </c>
      <c r="M15" t="s">
        <v>121</v>
      </c>
      <c r="N15" t="s">
        <v>66</v>
      </c>
      <c r="O15">
        <v>1.24</v>
      </c>
      <c r="P15">
        <v>5.51</v>
      </c>
      <c r="Q15">
        <v>4.4400000000000004</v>
      </c>
      <c r="R15" t="s">
        <v>14</v>
      </c>
      <c r="S15" t="s">
        <v>147</v>
      </c>
      <c r="T15" t="s">
        <v>147</v>
      </c>
      <c r="U15" t="s">
        <v>67</v>
      </c>
      <c r="V15" t="s">
        <v>100</v>
      </c>
      <c r="W15" t="s">
        <v>147</v>
      </c>
      <c r="X15" t="s">
        <v>15</v>
      </c>
      <c r="Y15" t="s">
        <v>101</v>
      </c>
      <c r="Z15" t="s">
        <v>70</v>
      </c>
      <c r="AA15" t="s">
        <v>102</v>
      </c>
    </row>
    <row r="16" spans="1:27" x14ac:dyDescent="0.35">
      <c r="A16" t="s">
        <v>119</v>
      </c>
      <c r="B16" t="s">
        <v>142</v>
      </c>
      <c r="C16" t="s">
        <v>143</v>
      </c>
      <c r="D16" t="s">
        <v>171</v>
      </c>
      <c r="E16" t="s">
        <v>170</v>
      </c>
      <c r="F16" t="s">
        <v>99</v>
      </c>
      <c r="G16" t="s">
        <v>62</v>
      </c>
      <c r="H16" t="s">
        <v>155</v>
      </c>
      <c r="I16" t="s">
        <v>90</v>
      </c>
      <c r="J16" t="s">
        <v>91</v>
      </c>
      <c r="K16" t="s">
        <v>156</v>
      </c>
      <c r="L16" t="s">
        <v>90</v>
      </c>
      <c r="M16" t="s">
        <v>121</v>
      </c>
      <c r="N16" t="s">
        <v>73</v>
      </c>
      <c r="O16">
        <v>1.24</v>
      </c>
      <c r="P16">
        <v>5.51</v>
      </c>
      <c r="Q16">
        <v>4.4400000000000004</v>
      </c>
      <c r="R16" t="s">
        <v>14</v>
      </c>
      <c r="S16" t="s">
        <v>147</v>
      </c>
      <c r="T16" t="s">
        <v>147</v>
      </c>
      <c r="U16" t="s">
        <v>67</v>
      </c>
      <c r="V16" t="s">
        <v>100</v>
      </c>
      <c r="W16" t="s">
        <v>147</v>
      </c>
      <c r="X16" t="s">
        <v>15</v>
      </c>
      <c r="Y16" t="s">
        <v>101</v>
      </c>
      <c r="Z16" t="s">
        <v>70</v>
      </c>
      <c r="AA16" t="s">
        <v>102</v>
      </c>
    </row>
    <row r="17" spans="1:27" x14ac:dyDescent="0.35">
      <c r="A17" t="s">
        <v>119</v>
      </c>
      <c r="B17" t="s">
        <v>142</v>
      </c>
      <c r="C17" t="s">
        <v>143</v>
      </c>
      <c r="D17" t="s">
        <v>168</v>
      </c>
      <c r="E17" t="s">
        <v>169</v>
      </c>
      <c r="F17" t="s">
        <v>99</v>
      </c>
      <c r="G17" t="s">
        <v>95</v>
      </c>
      <c r="H17" t="s">
        <v>161</v>
      </c>
      <c r="I17" t="s">
        <v>96</v>
      </c>
      <c r="J17" t="s">
        <v>97</v>
      </c>
      <c r="K17" t="s">
        <v>162</v>
      </c>
      <c r="L17" t="s">
        <v>96</v>
      </c>
      <c r="M17" t="s">
        <v>121</v>
      </c>
      <c r="N17" t="s">
        <v>66</v>
      </c>
      <c r="O17">
        <v>1.24</v>
      </c>
      <c r="P17">
        <v>5.51</v>
      </c>
      <c r="Q17">
        <v>4.4400000000000004</v>
      </c>
      <c r="R17" t="s">
        <v>14</v>
      </c>
      <c r="S17" t="s">
        <v>147</v>
      </c>
      <c r="T17" t="s">
        <v>147</v>
      </c>
      <c r="U17" t="s">
        <v>67</v>
      </c>
      <c r="V17" t="s">
        <v>100</v>
      </c>
      <c r="W17" t="s">
        <v>147</v>
      </c>
      <c r="X17" t="s">
        <v>23</v>
      </c>
      <c r="Y17" t="s">
        <v>101</v>
      </c>
      <c r="Z17" t="s">
        <v>70</v>
      </c>
      <c r="AA17" t="s">
        <v>102</v>
      </c>
    </row>
    <row r="18" spans="1:27" x14ac:dyDescent="0.35">
      <c r="A18" t="s">
        <v>119</v>
      </c>
      <c r="B18" t="s">
        <v>142</v>
      </c>
      <c r="C18" t="s">
        <v>143</v>
      </c>
      <c r="D18" t="s">
        <v>168</v>
      </c>
      <c r="E18" t="s">
        <v>167</v>
      </c>
      <c r="F18" t="s">
        <v>99</v>
      </c>
      <c r="G18" t="s">
        <v>62</v>
      </c>
      <c r="H18" t="s">
        <v>155</v>
      </c>
      <c r="I18" t="s">
        <v>90</v>
      </c>
      <c r="J18" t="s">
        <v>91</v>
      </c>
      <c r="K18" t="s">
        <v>164</v>
      </c>
      <c r="L18" t="s">
        <v>90</v>
      </c>
      <c r="M18" t="s">
        <v>121</v>
      </c>
      <c r="N18" t="s">
        <v>73</v>
      </c>
      <c r="O18">
        <v>1.24</v>
      </c>
      <c r="P18">
        <v>5.51</v>
      </c>
      <c r="Q18">
        <v>4.4400000000000004</v>
      </c>
      <c r="R18" t="s">
        <v>14</v>
      </c>
      <c r="S18" t="s">
        <v>147</v>
      </c>
      <c r="T18" t="s">
        <v>147</v>
      </c>
      <c r="U18" t="s">
        <v>67</v>
      </c>
      <c r="V18" t="s">
        <v>100</v>
      </c>
      <c r="W18" t="s">
        <v>147</v>
      </c>
      <c r="X18" t="s">
        <v>23</v>
      </c>
      <c r="Y18" t="s">
        <v>101</v>
      </c>
      <c r="Z18" t="s">
        <v>70</v>
      </c>
      <c r="AA18" t="s">
        <v>102</v>
      </c>
    </row>
    <row r="23" spans="1:27" x14ac:dyDescent="0.35">
      <c r="A23" s="61"/>
      <c r="B23" s="60"/>
      <c r="C23" s="91" t="s">
        <v>132</v>
      </c>
      <c r="D23" s="91"/>
      <c r="E23" s="91"/>
      <c r="F23" s="91"/>
      <c r="G23" s="62" t="s">
        <v>74</v>
      </c>
      <c r="H23" s="95">
        <v>45069.509189814817</v>
      </c>
      <c r="I23" s="95"/>
      <c r="J23" s="60"/>
    </row>
    <row r="24" spans="1:27" x14ac:dyDescent="0.35">
      <c r="A24" s="60"/>
      <c r="B24" s="60"/>
      <c r="C24" s="91"/>
      <c r="D24" s="91"/>
      <c r="E24" s="91"/>
      <c r="F24" s="91"/>
      <c r="G24" s="62" t="s">
        <v>75</v>
      </c>
      <c r="H24" s="96">
        <v>44229</v>
      </c>
      <c r="I24" s="96"/>
      <c r="J24" s="60"/>
    </row>
    <row r="25" spans="1:27" ht="19" x14ac:dyDescent="0.35">
      <c r="A25" s="60"/>
      <c r="B25" s="60"/>
      <c r="C25" s="91" t="s">
        <v>173</v>
      </c>
      <c r="D25" s="91"/>
      <c r="E25" s="91"/>
      <c r="F25" s="91"/>
      <c r="G25" s="62" t="s">
        <v>76</v>
      </c>
      <c r="H25" s="97" t="s">
        <v>134</v>
      </c>
      <c r="I25" s="97"/>
      <c r="J25" s="60"/>
    </row>
    <row r="26" spans="1:27" ht="19" x14ac:dyDescent="0.35">
      <c r="A26" s="60"/>
      <c r="B26" s="60"/>
      <c r="C26" s="91"/>
      <c r="D26" s="91"/>
      <c r="E26" s="91"/>
      <c r="F26" s="91"/>
      <c r="G26" s="62" t="s">
        <v>77</v>
      </c>
      <c r="H26" s="97" t="s">
        <v>65</v>
      </c>
      <c r="I26" s="97"/>
      <c r="J26" s="60"/>
    </row>
    <row r="27" spans="1:27" x14ac:dyDescent="0.35">
      <c r="A27" s="60"/>
      <c r="B27" s="60"/>
      <c r="C27" s="91" t="s">
        <v>135</v>
      </c>
      <c r="D27" s="91"/>
      <c r="E27" s="91"/>
      <c r="F27" s="91"/>
      <c r="G27" s="60"/>
      <c r="H27" s="60"/>
      <c r="I27" s="60"/>
      <c r="J27" s="60"/>
    </row>
    <row r="28" spans="1:27" ht="26" x14ac:dyDescent="0.35">
      <c r="A28" s="63" t="s">
        <v>37</v>
      </c>
      <c r="B28" s="63" t="s">
        <v>55</v>
      </c>
      <c r="C28" s="63" t="s">
        <v>78</v>
      </c>
      <c r="D28" s="64" t="s">
        <v>79</v>
      </c>
      <c r="E28" s="63" t="s">
        <v>80</v>
      </c>
      <c r="F28" s="65" t="s">
        <v>81</v>
      </c>
      <c r="G28" s="65" t="s">
        <v>82</v>
      </c>
      <c r="H28" s="92" t="s">
        <v>83</v>
      </c>
      <c r="I28" s="92"/>
      <c r="J28" s="60"/>
    </row>
    <row r="29" spans="1:27" x14ac:dyDescent="0.35">
      <c r="A29" s="93"/>
      <c r="B29" s="93"/>
      <c r="C29" s="93"/>
      <c r="D29" s="93"/>
      <c r="E29" s="93"/>
      <c r="F29" s="93"/>
      <c r="G29" s="93"/>
      <c r="H29" s="93"/>
      <c r="I29" s="93"/>
      <c r="J29" s="93"/>
    </row>
    <row r="30" spans="1:27" x14ac:dyDescent="0.35">
      <c r="A30" s="94" t="s">
        <v>136</v>
      </c>
      <c r="B30" s="94"/>
      <c r="C30" s="94"/>
      <c r="D30" s="94"/>
      <c r="E30" s="94"/>
      <c r="F30" s="94"/>
      <c r="G30" s="94"/>
      <c r="H30" s="94"/>
      <c r="I30" s="94"/>
      <c r="J30" s="60"/>
    </row>
    <row r="31" spans="1:27" ht="24" x14ac:dyDescent="0.35">
      <c r="A31" s="66">
        <v>44208</v>
      </c>
      <c r="B31" s="67" t="s">
        <v>84</v>
      </c>
      <c r="C31" s="68" t="s">
        <v>85</v>
      </c>
      <c r="D31" s="67" t="s">
        <v>85</v>
      </c>
      <c r="E31" s="67" t="s">
        <v>86</v>
      </c>
      <c r="F31" s="69">
        <v>0</v>
      </c>
      <c r="G31" s="69">
        <v>0</v>
      </c>
      <c r="H31" s="69">
        <v>0</v>
      </c>
      <c r="I31" s="70" t="s">
        <v>73</v>
      </c>
      <c r="J31" s="60"/>
    </row>
    <row r="32" spans="1:27" x14ac:dyDescent="0.35">
      <c r="A32" s="94" t="s">
        <v>137</v>
      </c>
      <c r="B32" s="94"/>
      <c r="C32" s="94"/>
      <c r="D32" s="94"/>
      <c r="E32" s="94"/>
      <c r="F32" s="94"/>
      <c r="G32" s="94"/>
      <c r="H32" s="94"/>
      <c r="I32" s="94"/>
      <c r="J32" s="60"/>
    </row>
    <row r="33" spans="1:10" ht="24" x14ac:dyDescent="0.35">
      <c r="A33" s="66">
        <v>44208</v>
      </c>
      <c r="B33" s="67" t="s">
        <v>84</v>
      </c>
      <c r="C33" s="68" t="s">
        <v>85</v>
      </c>
      <c r="D33" s="67" t="s">
        <v>85</v>
      </c>
      <c r="E33" s="67" t="s">
        <v>86</v>
      </c>
      <c r="F33" s="69">
        <v>0</v>
      </c>
      <c r="G33" s="69">
        <v>-90000</v>
      </c>
      <c r="H33" s="69">
        <v>-90000</v>
      </c>
      <c r="I33" s="70" t="s">
        <v>66</v>
      </c>
      <c r="J33" s="60"/>
    </row>
    <row r="34" spans="1:10" ht="84" x14ac:dyDescent="0.35">
      <c r="A34" s="66">
        <v>44208</v>
      </c>
      <c r="B34" s="67" t="s">
        <v>92</v>
      </c>
      <c r="C34" s="68" t="s">
        <v>23</v>
      </c>
      <c r="D34" s="67" t="s">
        <v>85</v>
      </c>
      <c r="E34" s="67" t="s">
        <v>174</v>
      </c>
      <c r="F34" s="69">
        <v>15004</v>
      </c>
      <c r="G34" s="69">
        <v>0</v>
      </c>
      <c r="H34" s="69">
        <v>-29984.62</v>
      </c>
      <c r="I34" s="70" t="s">
        <v>66</v>
      </c>
      <c r="J34" s="60"/>
    </row>
    <row r="35" spans="1:10" ht="84" x14ac:dyDescent="0.35">
      <c r="A35" s="71">
        <v>44208</v>
      </c>
      <c r="B35" s="72" t="s">
        <v>92</v>
      </c>
      <c r="C35" s="73" t="s">
        <v>15</v>
      </c>
      <c r="D35" s="72" t="s">
        <v>85</v>
      </c>
      <c r="E35" s="72" t="s">
        <v>175</v>
      </c>
      <c r="F35" s="74">
        <v>15003.69</v>
      </c>
      <c r="G35" s="74">
        <v>0</v>
      </c>
      <c r="H35" s="74">
        <v>-14980.93</v>
      </c>
      <c r="I35" s="75" t="s">
        <v>66</v>
      </c>
      <c r="J35" s="76"/>
    </row>
    <row r="36" spans="1:10" ht="84" x14ac:dyDescent="0.35">
      <c r="A36" s="66">
        <v>44208</v>
      </c>
      <c r="B36" s="67" t="s">
        <v>68</v>
      </c>
      <c r="C36" s="68" t="s">
        <v>23</v>
      </c>
      <c r="D36" s="67" t="s">
        <v>85</v>
      </c>
      <c r="E36" s="67" t="s">
        <v>176</v>
      </c>
      <c r="F36" s="69">
        <v>0</v>
      </c>
      <c r="G36" s="69">
        <v>-13004</v>
      </c>
      <c r="H36" s="69">
        <v>-61992.31</v>
      </c>
      <c r="I36" s="70" t="s">
        <v>66</v>
      </c>
      <c r="J36" s="60"/>
    </row>
    <row r="37" spans="1:10" ht="84" x14ac:dyDescent="0.35">
      <c r="A37" s="71">
        <v>44208</v>
      </c>
      <c r="B37" s="72" t="s">
        <v>68</v>
      </c>
      <c r="C37" s="73" t="s">
        <v>15</v>
      </c>
      <c r="D37" s="72" t="s">
        <v>85</v>
      </c>
      <c r="E37" s="72" t="s">
        <v>177</v>
      </c>
      <c r="F37" s="74">
        <v>0</v>
      </c>
      <c r="G37" s="74">
        <v>-13003.69</v>
      </c>
      <c r="H37" s="74">
        <v>-74996</v>
      </c>
      <c r="I37" s="75" t="s">
        <v>66</v>
      </c>
      <c r="J37" s="76"/>
    </row>
    <row r="38" spans="1:10" x14ac:dyDescent="0.35">
      <c r="A38" s="60"/>
      <c r="B38" s="60"/>
      <c r="C38" s="90" t="s">
        <v>87</v>
      </c>
      <c r="D38" s="90"/>
      <c r="E38" s="90"/>
      <c r="F38" s="90"/>
      <c r="G38" s="60"/>
      <c r="H38" s="60"/>
      <c r="I38" s="60"/>
      <c r="J38" s="60"/>
    </row>
    <row r="39" spans="1:10" x14ac:dyDescent="0.35">
      <c r="A39" s="60"/>
      <c r="B39" s="60"/>
      <c r="C39" s="90" t="s">
        <v>88</v>
      </c>
      <c r="D39" s="90"/>
      <c r="E39" s="90"/>
      <c r="F39" s="90"/>
      <c r="G39" s="60"/>
      <c r="H39" s="60"/>
      <c r="I39" s="60"/>
      <c r="J39" s="60"/>
    </row>
  </sheetData>
  <mergeCells count="13">
    <mergeCell ref="C23:F24"/>
    <mergeCell ref="H23:I23"/>
    <mergeCell ref="H24:I24"/>
    <mergeCell ref="C25:F26"/>
    <mergeCell ref="H25:I25"/>
    <mergeCell ref="H26:I26"/>
    <mergeCell ref="C39:F39"/>
    <mergeCell ref="C38:F38"/>
    <mergeCell ref="C27:F27"/>
    <mergeCell ref="H28:I28"/>
    <mergeCell ref="A29:J29"/>
    <mergeCell ref="A30:I30"/>
    <mergeCell ref="A32:I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FA25-8CF0-4878-92B6-8C3D547CFE32}">
  <dimension ref="A1:AA27"/>
  <sheetViews>
    <sheetView workbookViewId="0">
      <selection activeCell="H28" sqref="H28"/>
    </sheetView>
  </sheetViews>
  <sheetFormatPr defaultRowHeight="14.5" x14ac:dyDescent="0.35"/>
  <cols>
    <col min="1" max="1" width="9.08984375" bestFit="1" customWidth="1"/>
    <col min="2" max="2" width="10.90625" customWidth="1"/>
    <col min="3" max="3" width="13.81640625" customWidth="1"/>
    <col min="15" max="15" width="10.81640625" customWidth="1"/>
    <col min="16" max="16" width="11.08984375" customWidth="1"/>
  </cols>
  <sheetData>
    <row r="1" spans="1:27" ht="42.5" thickBot="1" x14ac:dyDescent="0.4">
      <c r="A1" s="36" t="s">
        <v>4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I1" s="36" t="s">
        <v>43</v>
      </c>
      <c r="J1" s="36" t="s">
        <v>44</v>
      </c>
      <c r="K1" s="36" t="s">
        <v>45</v>
      </c>
      <c r="L1" s="36" t="s">
        <v>46</v>
      </c>
      <c r="M1" s="36" t="s">
        <v>47</v>
      </c>
      <c r="N1" s="36" t="s">
        <v>48</v>
      </c>
      <c r="O1" s="36" t="s">
        <v>49</v>
      </c>
      <c r="P1" s="36" t="s">
        <v>50</v>
      </c>
      <c r="Q1" s="36" t="s">
        <v>51</v>
      </c>
      <c r="R1" s="36" t="s">
        <v>6</v>
      </c>
      <c r="S1" s="36" t="s">
        <v>52</v>
      </c>
      <c r="T1" s="36" t="s">
        <v>53</v>
      </c>
      <c r="U1" s="36" t="s">
        <v>54</v>
      </c>
      <c r="V1" s="36" t="s">
        <v>55</v>
      </c>
      <c r="W1" s="36" t="s">
        <v>56</v>
      </c>
      <c r="X1" s="36" t="s">
        <v>57</v>
      </c>
      <c r="Y1" s="36" t="s">
        <v>58</v>
      </c>
      <c r="Z1" s="36" t="s">
        <v>59</v>
      </c>
      <c r="AA1" s="36" t="s">
        <v>60</v>
      </c>
    </row>
    <row r="2" spans="1:27" x14ac:dyDescent="0.3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5" thickBot="1" x14ac:dyDescent="0.4">
      <c r="A4" s="39" t="s">
        <v>119</v>
      </c>
      <c r="B4" s="40">
        <v>44229</v>
      </c>
      <c r="C4" s="40">
        <v>44202</v>
      </c>
      <c r="D4" s="41" t="s">
        <v>123</v>
      </c>
      <c r="E4" s="41" t="s">
        <v>124</v>
      </c>
      <c r="F4" s="41" t="s">
        <v>61</v>
      </c>
      <c r="G4" s="41" t="s">
        <v>62</v>
      </c>
      <c r="H4" s="41">
        <v>110100</v>
      </c>
      <c r="I4" s="41" t="s">
        <v>63</v>
      </c>
      <c r="J4" s="41" t="s">
        <v>64</v>
      </c>
      <c r="K4" s="41" t="s">
        <v>125</v>
      </c>
      <c r="L4" s="41" t="s">
        <v>63</v>
      </c>
      <c r="M4" s="41" t="s">
        <v>121</v>
      </c>
      <c r="N4" s="41" t="s">
        <v>66</v>
      </c>
      <c r="O4" s="42">
        <v>13004</v>
      </c>
      <c r="P4" s="42">
        <v>57737.760000000002</v>
      </c>
      <c r="Q4" s="43">
        <v>4.4400000000000004</v>
      </c>
      <c r="R4" s="41" t="s">
        <v>14</v>
      </c>
      <c r="S4" s="41"/>
      <c r="T4" s="41"/>
      <c r="U4" s="41" t="s">
        <v>67</v>
      </c>
      <c r="V4" s="41" t="s">
        <v>68</v>
      </c>
      <c r="W4" s="41"/>
      <c r="X4" s="41" t="s">
        <v>23</v>
      </c>
      <c r="Y4" s="41" t="s">
        <v>69</v>
      </c>
      <c r="Z4" s="41" t="s">
        <v>70</v>
      </c>
      <c r="AA4" s="41" t="s">
        <v>102</v>
      </c>
    </row>
    <row r="5" spans="1:27" ht="15" thickBot="1" x14ac:dyDescent="0.4">
      <c r="A5" s="44" t="s">
        <v>119</v>
      </c>
      <c r="B5" s="45">
        <v>44229</v>
      </c>
      <c r="C5" s="45">
        <v>44202</v>
      </c>
      <c r="D5" s="46" t="s">
        <v>123</v>
      </c>
      <c r="E5" s="46" t="s">
        <v>126</v>
      </c>
      <c r="F5" s="46" t="s">
        <v>61</v>
      </c>
      <c r="G5" s="46" t="s">
        <v>62</v>
      </c>
      <c r="H5" s="46">
        <v>80100</v>
      </c>
      <c r="I5" s="46" t="s">
        <v>71</v>
      </c>
      <c r="J5" s="46" t="s">
        <v>72</v>
      </c>
      <c r="K5" s="46" t="s">
        <v>127</v>
      </c>
      <c r="L5" s="46" t="s">
        <v>71</v>
      </c>
      <c r="M5" s="46" t="s">
        <v>121</v>
      </c>
      <c r="N5" s="46" t="s">
        <v>73</v>
      </c>
      <c r="O5" s="47">
        <v>13004</v>
      </c>
      <c r="P5" s="47">
        <v>57737.760000000002</v>
      </c>
      <c r="Q5" s="48">
        <v>4.4400000000000004</v>
      </c>
      <c r="R5" s="46" t="s">
        <v>14</v>
      </c>
      <c r="S5" s="46"/>
      <c r="T5" s="46"/>
      <c r="U5" s="46" t="s">
        <v>67</v>
      </c>
      <c r="V5" s="46" t="s">
        <v>68</v>
      </c>
      <c r="W5" s="46"/>
      <c r="X5" s="46" t="s">
        <v>23</v>
      </c>
      <c r="Y5" s="46" t="s">
        <v>69</v>
      </c>
      <c r="Z5" s="46" t="s">
        <v>70</v>
      </c>
      <c r="AA5" s="46" t="s">
        <v>102</v>
      </c>
    </row>
    <row r="6" spans="1:27" ht="15" thickBot="1" x14ac:dyDescent="0.4">
      <c r="A6" s="49" t="s">
        <v>119</v>
      </c>
      <c r="B6" s="50">
        <v>44229</v>
      </c>
      <c r="C6" s="50">
        <v>44202</v>
      </c>
      <c r="D6" s="51" t="s">
        <v>128</v>
      </c>
      <c r="E6" s="51" t="s">
        <v>129</v>
      </c>
      <c r="F6" s="51" t="s">
        <v>61</v>
      </c>
      <c r="G6" s="51" t="s">
        <v>62</v>
      </c>
      <c r="H6" s="51">
        <v>110100</v>
      </c>
      <c r="I6" s="51" t="s">
        <v>63</v>
      </c>
      <c r="J6" s="51" t="s">
        <v>64</v>
      </c>
      <c r="K6" s="51" t="s">
        <v>125</v>
      </c>
      <c r="L6" s="51" t="s">
        <v>63</v>
      </c>
      <c r="M6" s="51" t="s">
        <v>121</v>
      </c>
      <c r="N6" s="51" t="s">
        <v>66</v>
      </c>
      <c r="O6" s="52">
        <v>13003.69</v>
      </c>
      <c r="P6" s="52">
        <v>57736.38</v>
      </c>
      <c r="Q6" s="53">
        <v>4.4400000000000004</v>
      </c>
      <c r="R6" s="51" t="s">
        <v>14</v>
      </c>
      <c r="S6" s="51"/>
      <c r="T6" s="51"/>
      <c r="U6" s="51" t="s">
        <v>67</v>
      </c>
      <c r="V6" s="51" t="s">
        <v>68</v>
      </c>
      <c r="W6" s="51"/>
      <c r="X6" s="51" t="s">
        <v>15</v>
      </c>
      <c r="Y6" s="51" t="s">
        <v>69</v>
      </c>
      <c r="Z6" s="51" t="s">
        <v>70</v>
      </c>
      <c r="AA6" s="51" t="s">
        <v>102</v>
      </c>
    </row>
    <row r="7" spans="1:27" x14ac:dyDescent="0.35">
      <c r="A7" s="54" t="s">
        <v>119</v>
      </c>
      <c r="B7" s="55">
        <v>44229</v>
      </c>
      <c r="C7" s="55">
        <v>44202</v>
      </c>
      <c r="D7" s="56" t="s">
        <v>128</v>
      </c>
      <c r="E7" s="56" t="s">
        <v>130</v>
      </c>
      <c r="F7" s="56" t="s">
        <v>61</v>
      </c>
      <c r="G7" s="56" t="s">
        <v>62</v>
      </c>
      <c r="H7" s="56">
        <v>80100</v>
      </c>
      <c r="I7" s="56" t="s">
        <v>71</v>
      </c>
      <c r="J7" s="56" t="s">
        <v>72</v>
      </c>
      <c r="K7" s="56" t="s">
        <v>131</v>
      </c>
      <c r="L7" s="56" t="s">
        <v>71</v>
      </c>
      <c r="M7" s="56" t="s">
        <v>121</v>
      </c>
      <c r="N7" s="56" t="s">
        <v>73</v>
      </c>
      <c r="O7" s="57">
        <v>13003.69</v>
      </c>
      <c r="P7" s="57">
        <v>57736.38</v>
      </c>
      <c r="Q7" s="58">
        <v>4.4400000000000004</v>
      </c>
      <c r="R7" s="56" t="s">
        <v>14</v>
      </c>
      <c r="S7" s="56"/>
      <c r="T7" s="56"/>
      <c r="U7" s="56" t="s">
        <v>67</v>
      </c>
      <c r="V7" s="56" t="s">
        <v>68</v>
      </c>
      <c r="W7" s="56"/>
      <c r="X7" s="56" t="s">
        <v>15</v>
      </c>
      <c r="Y7" s="56" t="s">
        <v>69</v>
      </c>
      <c r="Z7" s="56" t="s">
        <v>70</v>
      </c>
      <c r="AA7" s="56" t="s">
        <v>102</v>
      </c>
    </row>
    <row r="11" spans="1:27" ht="19" x14ac:dyDescent="0.35">
      <c r="A11" s="105"/>
      <c r="B11" s="105"/>
      <c r="C11" s="101" t="s">
        <v>132</v>
      </c>
      <c r="D11" s="101"/>
      <c r="E11" s="101"/>
      <c r="F11" s="101"/>
      <c r="G11" s="14" t="s">
        <v>74</v>
      </c>
      <c r="H11" s="106">
        <v>45069.453252314815</v>
      </c>
      <c r="I11" s="106"/>
      <c r="J11" s="15"/>
    </row>
    <row r="12" spans="1:27" ht="19" x14ac:dyDescent="0.35">
      <c r="A12" s="105"/>
      <c r="B12" s="105"/>
      <c r="C12" s="101"/>
      <c r="D12" s="101"/>
      <c r="E12" s="101"/>
      <c r="F12" s="101"/>
      <c r="G12" s="14" t="s">
        <v>75</v>
      </c>
      <c r="H12" s="100">
        <v>44229</v>
      </c>
      <c r="I12" s="100"/>
      <c r="J12" s="15"/>
    </row>
    <row r="13" spans="1:27" ht="19" x14ac:dyDescent="0.35">
      <c r="A13" s="105"/>
      <c r="B13" s="105"/>
      <c r="C13" s="101" t="s">
        <v>133</v>
      </c>
      <c r="D13" s="101"/>
      <c r="E13" s="101"/>
      <c r="F13" s="101"/>
      <c r="G13" s="14" t="s">
        <v>76</v>
      </c>
      <c r="H13" s="102" t="s">
        <v>134</v>
      </c>
      <c r="I13" s="102"/>
      <c r="J13" s="15"/>
    </row>
    <row r="14" spans="1:27" ht="19" x14ac:dyDescent="0.35">
      <c r="A14" s="105"/>
      <c r="B14" s="105"/>
      <c r="C14" s="101"/>
      <c r="D14" s="101"/>
      <c r="E14" s="101"/>
      <c r="F14" s="101"/>
      <c r="G14" s="14" t="s">
        <v>77</v>
      </c>
      <c r="H14" s="102" t="s">
        <v>65</v>
      </c>
      <c r="I14" s="102"/>
      <c r="J14" s="15"/>
    </row>
    <row r="15" spans="1:27" ht="26" customHeight="1" x14ac:dyDescent="0.35">
      <c r="A15" s="15"/>
      <c r="B15" s="15"/>
      <c r="C15" s="101" t="s">
        <v>135</v>
      </c>
      <c r="D15" s="101"/>
      <c r="E15" s="101"/>
      <c r="F15" s="101"/>
      <c r="G15" s="15"/>
      <c r="H15" s="15"/>
      <c r="I15" s="15"/>
      <c r="J15" s="15"/>
    </row>
    <row r="16" spans="1:27" ht="26" x14ac:dyDescent="0.35">
      <c r="A16" s="16" t="s">
        <v>37</v>
      </c>
      <c r="B16" s="16" t="s">
        <v>55</v>
      </c>
      <c r="C16" s="16" t="s">
        <v>78</v>
      </c>
      <c r="D16" s="17" t="s">
        <v>79</v>
      </c>
      <c r="E16" s="18" t="s">
        <v>80</v>
      </c>
      <c r="F16" s="19" t="s">
        <v>81</v>
      </c>
      <c r="G16" s="19" t="s">
        <v>82</v>
      </c>
      <c r="H16" s="104" t="s">
        <v>83</v>
      </c>
      <c r="I16" s="104"/>
      <c r="J16" s="15"/>
    </row>
    <row r="17" spans="1:10" x14ac:dyDescent="0.35">
      <c r="A17" s="103"/>
      <c r="B17" s="103"/>
      <c r="C17" s="103"/>
      <c r="D17" s="103"/>
      <c r="E17" s="103"/>
      <c r="F17" s="103"/>
      <c r="G17" s="103"/>
      <c r="H17" s="103"/>
      <c r="I17" s="103"/>
      <c r="J17" s="103"/>
    </row>
    <row r="18" spans="1:10" ht="18" x14ac:dyDescent="0.35">
      <c r="A18" s="98" t="s">
        <v>136</v>
      </c>
      <c r="B18" s="98"/>
      <c r="C18" s="98"/>
      <c r="D18" s="98"/>
      <c r="E18" s="98"/>
      <c r="F18" s="98"/>
      <c r="G18" s="98"/>
      <c r="H18" s="98"/>
      <c r="I18" s="98"/>
      <c r="J18" s="15"/>
    </row>
    <row r="19" spans="1:10" ht="24" x14ac:dyDescent="0.35">
      <c r="A19" s="20">
        <v>44202</v>
      </c>
      <c r="B19" s="21" t="s">
        <v>84</v>
      </c>
      <c r="C19" s="22" t="s">
        <v>85</v>
      </c>
      <c r="D19" s="21" t="s">
        <v>85</v>
      </c>
      <c r="E19" s="23" t="s">
        <v>86</v>
      </c>
      <c r="F19" s="24">
        <v>0</v>
      </c>
      <c r="G19" s="24">
        <v>0</v>
      </c>
      <c r="H19" s="24">
        <v>0</v>
      </c>
      <c r="I19" s="25" t="s">
        <v>73</v>
      </c>
      <c r="J19" s="15"/>
    </row>
    <row r="20" spans="1:10" ht="18" x14ac:dyDescent="0.35">
      <c r="A20" s="98" t="s">
        <v>137</v>
      </c>
      <c r="B20" s="98"/>
      <c r="C20" s="98"/>
      <c r="D20" s="98"/>
      <c r="E20" s="98"/>
      <c r="F20" s="98"/>
      <c r="G20" s="98"/>
      <c r="H20" s="98"/>
      <c r="I20" s="98"/>
      <c r="J20" s="15"/>
    </row>
    <row r="21" spans="1:10" ht="24" x14ac:dyDescent="0.35">
      <c r="A21" s="20">
        <v>44202</v>
      </c>
      <c r="B21" s="21" t="s">
        <v>84</v>
      </c>
      <c r="C21" s="22" t="s">
        <v>85</v>
      </c>
      <c r="D21" s="21" t="s">
        <v>85</v>
      </c>
      <c r="E21" s="23" t="s">
        <v>86</v>
      </c>
      <c r="F21" s="24">
        <v>0</v>
      </c>
      <c r="G21" s="34">
        <v>-30000</v>
      </c>
      <c r="H21" s="34">
        <v>-30000</v>
      </c>
      <c r="I21" s="25" t="s">
        <v>66</v>
      </c>
      <c r="J21" s="15"/>
    </row>
    <row r="22" spans="1:10" ht="84" x14ac:dyDescent="0.35">
      <c r="A22" s="26">
        <v>44202</v>
      </c>
      <c r="B22" s="27" t="s">
        <v>92</v>
      </c>
      <c r="C22" s="28" t="s">
        <v>15</v>
      </c>
      <c r="D22" s="27" t="s">
        <v>85</v>
      </c>
      <c r="E22" s="29" t="s">
        <v>138</v>
      </c>
      <c r="F22" s="31">
        <v>15003.69</v>
      </c>
      <c r="G22" s="30">
        <v>0</v>
      </c>
      <c r="H22" s="31">
        <v>-14996.31</v>
      </c>
      <c r="I22" s="32" t="s">
        <v>66</v>
      </c>
      <c r="J22" s="33"/>
    </row>
    <row r="23" spans="1:10" ht="84" x14ac:dyDescent="0.35">
      <c r="A23" s="20">
        <v>44202</v>
      </c>
      <c r="B23" s="21" t="s">
        <v>92</v>
      </c>
      <c r="C23" s="22" t="s">
        <v>23</v>
      </c>
      <c r="D23" s="21" t="s">
        <v>85</v>
      </c>
      <c r="E23" s="23" t="s">
        <v>139</v>
      </c>
      <c r="F23" s="34">
        <v>15004</v>
      </c>
      <c r="G23" s="24">
        <v>0</v>
      </c>
      <c r="H23" s="24">
        <v>7.69</v>
      </c>
      <c r="I23" s="25" t="s">
        <v>73</v>
      </c>
      <c r="J23" s="15"/>
    </row>
    <row r="24" spans="1:10" ht="96" x14ac:dyDescent="0.35">
      <c r="A24" s="26">
        <v>44202</v>
      </c>
      <c r="B24" s="27" t="s">
        <v>68</v>
      </c>
      <c r="C24" s="28" t="s">
        <v>15</v>
      </c>
      <c r="D24" s="27" t="s">
        <v>85</v>
      </c>
      <c r="E24" s="29" t="s">
        <v>140</v>
      </c>
      <c r="F24" s="30">
        <v>0</v>
      </c>
      <c r="G24" s="31">
        <v>-13003.69</v>
      </c>
      <c r="H24" s="31">
        <v>-12996</v>
      </c>
      <c r="I24" s="32" t="s">
        <v>66</v>
      </c>
      <c r="J24" s="33"/>
    </row>
    <row r="25" spans="1:10" ht="96" x14ac:dyDescent="0.35">
      <c r="A25" s="20">
        <v>44202</v>
      </c>
      <c r="B25" s="21" t="s">
        <v>68</v>
      </c>
      <c r="C25" s="22" t="s">
        <v>23</v>
      </c>
      <c r="D25" s="21" t="s">
        <v>85</v>
      </c>
      <c r="E25" s="23" t="s">
        <v>141</v>
      </c>
      <c r="F25" s="24">
        <v>0</v>
      </c>
      <c r="G25" s="34">
        <v>-13004</v>
      </c>
      <c r="H25" s="34">
        <v>-26000</v>
      </c>
      <c r="I25" s="25" t="s">
        <v>66</v>
      </c>
      <c r="J25" s="15"/>
    </row>
    <row r="26" spans="1:10" ht="18" x14ac:dyDescent="0.35">
      <c r="A26" s="15"/>
      <c r="B26" s="15"/>
      <c r="C26" s="99" t="s">
        <v>87</v>
      </c>
      <c r="D26" s="99"/>
      <c r="E26" s="99"/>
      <c r="F26" s="99"/>
      <c r="G26" s="15"/>
      <c r="H26" s="15"/>
      <c r="I26" s="15"/>
      <c r="J26" s="15"/>
    </row>
    <row r="27" spans="1:10" ht="18" x14ac:dyDescent="0.35">
      <c r="A27" s="15"/>
      <c r="B27" s="15"/>
      <c r="C27" s="99" t="s">
        <v>88</v>
      </c>
      <c r="D27" s="99"/>
      <c r="E27" s="99"/>
      <c r="F27" s="99"/>
      <c r="G27" s="15"/>
      <c r="H27" s="15"/>
      <c r="I27" s="15"/>
      <c r="J27" s="15"/>
    </row>
  </sheetData>
  <mergeCells count="14">
    <mergeCell ref="A18:I18"/>
    <mergeCell ref="A20:I20"/>
    <mergeCell ref="C26:F26"/>
    <mergeCell ref="C27:F27"/>
    <mergeCell ref="H12:I12"/>
    <mergeCell ref="C13:F14"/>
    <mergeCell ref="H13:I13"/>
    <mergeCell ref="C15:F15"/>
    <mergeCell ref="A17:J17"/>
    <mergeCell ref="H14:I14"/>
    <mergeCell ref="H16:I16"/>
    <mergeCell ref="A11:B14"/>
    <mergeCell ref="C11:F12"/>
    <mergeCell ref="H11:I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D86-8115-4EC9-AB2C-92360D4D4D3E}">
  <dimension ref="A1:AA30"/>
  <sheetViews>
    <sheetView workbookViewId="0">
      <selection activeCell="P22" sqref="P22"/>
    </sheetView>
  </sheetViews>
  <sheetFormatPr defaultRowHeight="14.5" x14ac:dyDescent="0.35"/>
  <cols>
    <col min="1" max="1" width="12.81640625" customWidth="1"/>
    <col min="7" max="7" width="11.6328125" customWidth="1"/>
    <col min="8" max="8" width="11.90625" customWidth="1"/>
  </cols>
  <sheetData>
    <row r="1" spans="1:27" x14ac:dyDescent="0.35">
      <c r="A1" s="77" t="s">
        <v>4</v>
      </c>
      <c r="B1" s="77" t="s">
        <v>36</v>
      </c>
      <c r="C1" s="77" t="s">
        <v>37</v>
      </c>
      <c r="D1" s="77" t="s">
        <v>38</v>
      </c>
      <c r="E1" s="77" t="s">
        <v>39</v>
      </c>
      <c r="F1" s="77" t="s">
        <v>40</v>
      </c>
      <c r="G1" s="77" t="s">
        <v>41</v>
      </c>
      <c r="H1" s="77" t="s">
        <v>42</v>
      </c>
      <c r="I1" s="77" t="s">
        <v>43</v>
      </c>
      <c r="J1" s="77" t="s">
        <v>44</v>
      </c>
      <c r="K1" s="77" t="s">
        <v>45</v>
      </c>
      <c r="L1" s="77" t="s">
        <v>46</v>
      </c>
      <c r="M1" s="77" t="s">
        <v>47</v>
      </c>
      <c r="N1" s="77" t="s">
        <v>48</v>
      </c>
      <c r="O1" s="77" t="s">
        <v>49</v>
      </c>
      <c r="P1" s="77" t="s">
        <v>50</v>
      </c>
      <c r="Q1" s="77" t="s">
        <v>51</v>
      </c>
      <c r="R1" s="77" t="s">
        <v>6</v>
      </c>
      <c r="S1" s="77" t="s">
        <v>52</v>
      </c>
      <c r="T1" s="77" t="s">
        <v>53</v>
      </c>
      <c r="U1" s="77" t="s">
        <v>54</v>
      </c>
      <c r="V1" s="77" t="s">
        <v>55</v>
      </c>
      <c r="W1" s="77" t="s">
        <v>56</v>
      </c>
      <c r="X1" s="77" t="s">
        <v>57</v>
      </c>
      <c r="Y1" s="77" t="s">
        <v>58</v>
      </c>
      <c r="Z1" s="77" t="s">
        <v>59</v>
      </c>
      <c r="AA1" s="77" t="s">
        <v>60</v>
      </c>
    </row>
    <row r="2" spans="1:27" x14ac:dyDescent="0.35">
      <c r="A2" t="s">
        <v>119</v>
      </c>
      <c r="B2" t="s">
        <v>142</v>
      </c>
      <c r="C2" t="s">
        <v>180</v>
      </c>
      <c r="D2" t="s">
        <v>181</v>
      </c>
      <c r="E2" t="s">
        <v>182</v>
      </c>
      <c r="F2" t="s">
        <v>61</v>
      </c>
      <c r="G2" t="s">
        <v>62</v>
      </c>
      <c r="H2" t="s">
        <v>146</v>
      </c>
      <c r="I2" t="s">
        <v>63</v>
      </c>
      <c r="J2" t="s">
        <v>64</v>
      </c>
      <c r="K2" t="s">
        <v>125</v>
      </c>
      <c r="L2" t="s">
        <v>63</v>
      </c>
      <c r="M2" t="s">
        <v>121</v>
      </c>
      <c r="N2" t="s">
        <v>66</v>
      </c>
      <c r="O2">
        <v>13003.69</v>
      </c>
      <c r="P2">
        <v>57736.38</v>
      </c>
      <c r="Q2">
        <v>4.4400000000000004</v>
      </c>
      <c r="R2" t="s">
        <v>14</v>
      </c>
      <c r="S2" t="s">
        <v>147</v>
      </c>
      <c r="T2" t="s">
        <v>147</v>
      </c>
      <c r="U2" t="s">
        <v>67</v>
      </c>
      <c r="V2" t="s">
        <v>68</v>
      </c>
      <c r="W2" t="s">
        <v>147</v>
      </c>
      <c r="X2" t="s">
        <v>15</v>
      </c>
      <c r="Y2" t="s">
        <v>69</v>
      </c>
      <c r="Z2" t="s">
        <v>70</v>
      </c>
      <c r="AA2" t="s">
        <v>102</v>
      </c>
    </row>
    <row r="3" spans="1:27" x14ac:dyDescent="0.35">
      <c r="A3" t="s">
        <v>119</v>
      </c>
      <c r="B3" t="s">
        <v>142</v>
      </c>
      <c r="C3" t="s">
        <v>180</v>
      </c>
      <c r="D3" t="s">
        <v>181</v>
      </c>
      <c r="E3" t="s">
        <v>183</v>
      </c>
      <c r="F3" t="s">
        <v>61</v>
      </c>
      <c r="G3" t="s">
        <v>62</v>
      </c>
      <c r="H3" t="s">
        <v>149</v>
      </c>
      <c r="I3" t="s">
        <v>71</v>
      </c>
      <c r="J3" t="s">
        <v>72</v>
      </c>
      <c r="K3" t="s">
        <v>131</v>
      </c>
      <c r="L3" t="s">
        <v>71</v>
      </c>
      <c r="M3" t="s">
        <v>121</v>
      </c>
      <c r="N3" t="s">
        <v>73</v>
      </c>
      <c r="O3">
        <v>13003.69</v>
      </c>
      <c r="P3">
        <v>57736.38</v>
      </c>
      <c r="Q3">
        <v>4.4400000000000004</v>
      </c>
      <c r="R3" t="s">
        <v>14</v>
      </c>
      <c r="S3" t="s">
        <v>147</v>
      </c>
      <c r="T3" t="s">
        <v>147</v>
      </c>
      <c r="U3" t="s">
        <v>67</v>
      </c>
      <c r="V3" t="s">
        <v>68</v>
      </c>
      <c r="W3" t="s">
        <v>147</v>
      </c>
      <c r="X3" t="s">
        <v>15</v>
      </c>
      <c r="Y3" t="s">
        <v>69</v>
      </c>
      <c r="Z3" t="s">
        <v>70</v>
      </c>
      <c r="AA3" t="s">
        <v>102</v>
      </c>
    </row>
    <row r="4" spans="1:27" x14ac:dyDescent="0.35">
      <c r="A4" t="s">
        <v>119</v>
      </c>
      <c r="B4" t="s">
        <v>142</v>
      </c>
      <c r="C4" t="s">
        <v>180</v>
      </c>
      <c r="D4" t="s">
        <v>184</v>
      </c>
      <c r="E4" t="s">
        <v>185</v>
      </c>
      <c r="F4" t="s">
        <v>61</v>
      </c>
      <c r="G4" t="s">
        <v>62</v>
      </c>
      <c r="H4" t="s">
        <v>146</v>
      </c>
      <c r="I4" t="s">
        <v>63</v>
      </c>
      <c r="J4" t="s">
        <v>64</v>
      </c>
      <c r="K4" t="s">
        <v>125</v>
      </c>
      <c r="L4" t="s">
        <v>63</v>
      </c>
      <c r="M4" t="s">
        <v>121</v>
      </c>
      <c r="N4" t="s">
        <v>66</v>
      </c>
      <c r="O4">
        <v>13004</v>
      </c>
      <c r="P4">
        <v>57737.760000000002</v>
      </c>
      <c r="Q4">
        <v>4.4400000000000004</v>
      </c>
      <c r="R4" t="s">
        <v>14</v>
      </c>
      <c r="S4" t="s">
        <v>147</v>
      </c>
      <c r="T4" t="s">
        <v>147</v>
      </c>
      <c r="U4" t="s">
        <v>67</v>
      </c>
      <c r="V4" t="s">
        <v>68</v>
      </c>
      <c r="W4" t="s">
        <v>147</v>
      </c>
      <c r="X4" t="s">
        <v>23</v>
      </c>
      <c r="Y4" t="s">
        <v>69</v>
      </c>
      <c r="Z4" t="s">
        <v>70</v>
      </c>
      <c r="AA4" t="s">
        <v>102</v>
      </c>
    </row>
    <row r="5" spans="1:27" x14ac:dyDescent="0.35">
      <c r="A5" t="s">
        <v>119</v>
      </c>
      <c r="B5" t="s">
        <v>142</v>
      </c>
      <c r="C5" t="s">
        <v>180</v>
      </c>
      <c r="D5" t="s">
        <v>184</v>
      </c>
      <c r="E5" t="s">
        <v>186</v>
      </c>
      <c r="F5" t="s">
        <v>61</v>
      </c>
      <c r="G5" t="s">
        <v>62</v>
      </c>
      <c r="H5" t="s">
        <v>149</v>
      </c>
      <c r="I5" t="s">
        <v>71</v>
      </c>
      <c r="J5" t="s">
        <v>72</v>
      </c>
      <c r="K5" t="s">
        <v>127</v>
      </c>
      <c r="L5" t="s">
        <v>71</v>
      </c>
      <c r="M5" t="s">
        <v>121</v>
      </c>
      <c r="N5" t="s">
        <v>73</v>
      </c>
      <c r="O5">
        <v>13004</v>
      </c>
      <c r="P5">
        <v>57737.760000000002</v>
      </c>
      <c r="Q5">
        <v>4.4400000000000004</v>
      </c>
      <c r="R5" t="s">
        <v>14</v>
      </c>
      <c r="S5" t="s">
        <v>147</v>
      </c>
      <c r="T5" t="s">
        <v>147</v>
      </c>
      <c r="U5" t="s">
        <v>67</v>
      </c>
      <c r="V5" t="s">
        <v>68</v>
      </c>
      <c r="W5" t="s">
        <v>147</v>
      </c>
      <c r="X5" t="s">
        <v>23</v>
      </c>
      <c r="Y5" t="s">
        <v>69</v>
      </c>
      <c r="Z5" t="s">
        <v>70</v>
      </c>
      <c r="AA5" t="s">
        <v>102</v>
      </c>
    </row>
    <row r="7" spans="1:27" x14ac:dyDescent="0.35">
      <c r="A7" t="s">
        <v>119</v>
      </c>
      <c r="B7" t="s">
        <v>142</v>
      </c>
      <c r="C7" t="s">
        <v>180</v>
      </c>
      <c r="D7" t="s">
        <v>191</v>
      </c>
      <c r="E7" t="s">
        <v>192</v>
      </c>
      <c r="F7" t="s">
        <v>99</v>
      </c>
      <c r="G7" t="s">
        <v>95</v>
      </c>
      <c r="H7" t="s">
        <v>161</v>
      </c>
      <c r="I7" t="s">
        <v>96</v>
      </c>
      <c r="J7" t="s">
        <v>97</v>
      </c>
      <c r="K7" t="s">
        <v>162</v>
      </c>
      <c r="L7" t="s">
        <v>96</v>
      </c>
      <c r="M7" t="s">
        <v>121</v>
      </c>
      <c r="N7" t="s">
        <v>66</v>
      </c>
      <c r="O7">
        <v>1.24</v>
      </c>
      <c r="P7">
        <v>5.51</v>
      </c>
      <c r="Q7">
        <v>4.4400000000000004</v>
      </c>
      <c r="R7" t="s">
        <v>14</v>
      </c>
      <c r="S7" t="s">
        <v>147</v>
      </c>
      <c r="T7" t="s">
        <v>147</v>
      </c>
      <c r="U7" t="s">
        <v>67</v>
      </c>
      <c r="V7" t="s">
        <v>100</v>
      </c>
      <c r="W7" t="s">
        <v>147</v>
      </c>
      <c r="X7" t="s">
        <v>15</v>
      </c>
      <c r="Y7" t="s">
        <v>101</v>
      </c>
      <c r="Z7" t="s">
        <v>70</v>
      </c>
      <c r="AA7" t="s">
        <v>102</v>
      </c>
    </row>
    <row r="8" spans="1:27" x14ac:dyDescent="0.35">
      <c r="A8" t="s">
        <v>119</v>
      </c>
      <c r="B8" t="s">
        <v>142</v>
      </c>
      <c r="C8" t="s">
        <v>180</v>
      </c>
      <c r="D8" t="s">
        <v>191</v>
      </c>
      <c r="E8" t="s">
        <v>190</v>
      </c>
      <c r="F8" t="s">
        <v>99</v>
      </c>
      <c r="G8" t="s">
        <v>62</v>
      </c>
      <c r="H8" t="s">
        <v>155</v>
      </c>
      <c r="I8" t="s">
        <v>90</v>
      </c>
      <c r="J8" t="s">
        <v>91</v>
      </c>
      <c r="K8" t="s">
        <v>156</v>
      </c>
      <c r="L8" t="s">
        <v>90</v>
      </c>
      <c r="M8" t="s">
        <v>121</v>
      </c>
      <c r="N8" t="s">
        <v>73</v>
      </c>
      <c r="O8">
        <v>1.24</v>
      </c>
      <c r="P8">
        <v>5.51</v>
      </c>
      <c r="Q8">
        <v>4.4400000000000004</v>
      </c>
      <c r="R8" t="s">
        <v>14</v>
      </c>
      <c r="S8" t="s">
        <v>147</v>
      </c>
      <c r="T8" t="s">
        <v>147</v>
      </c>
      <c r="U8" t="s">
        <v>67</v>
      </c>
      <c r="V8" t="s">
        <v>100</v>
      </c>
      <c r="W8" t="s">
        <v>147</v>
      </c>
      <c r="X8" t="s">
        <v>15</v>
      </c>
      <c r="Y8" t="s">
        <v>101</v>
      </c>
      <c r="Z8" t="s">
        <v>70</v>
      </c>
      <c r="AA8" t="s">
        <v>102</v>
      </c>
    </row>
    <row r="9" spans="1:27" x14ac:dyDescent="0.35">
      <c r="A9" t="s">
        <v>119</v>
      </c>
      <c r="B9" t="s">
        <v>142</v>
      </c>
      <c r="C9" t="s">
        <v>180</v>
      </c>
      <c r="D9" t="s">
        <v>188</v>
      </c>
      <c r="E9" t="s">
        <v>189</v>
      </c>
      <c r="F9" t="s">
        <v>99</v>
      </c>
      <c r="G9" t="s">
        <v>95</v>
      </c>
      <c r="H9" t="s">
        <v>161</v>
      </c>
      <c r="I9" t="s">
        <v>96</v>
      </c>
      <c r="J9" t="s">
        <v>97</v>
      </c>
      <c r="K9" t="s">
        <v>162</v>
      </c>
      <c r="L9" t="s">
        <v>96</v>
      </c>
      <c r="M9" t="s">
        <v>121</v>
      </c>
      <c r="N9" t="s">
        <v>66</v>
      </c>
      <c r="O9">
        <v>1.24</v>
      </c>
      <c r="P9">
        <v>5.51</v>
      </c>
      <c r="Q9">
        <v>4.4400000000000004</v>
      </c>
      <c r="R9" t="s">
        <v>14</v>
      </c>
      <c r="S9" t="s">
        <v>147</v>
      </c>
      <c r="T9" t="s">
        <v>147</v>
      </c>
      <c r="U9" t="s">
        <v>67</v>
      </c>
      <c r="V9" t="s">
        <v>100</v>
      </c>
      <c r="W9" t="s">
        <v>147</v>
      </c>
      <c r="X9" t="s">
        <v>23</v>
      </c>
      <c r="Y9" t="s">
        <v>101</v>
      </c>
      <c r="Z9" t="s">
        <v>70</v>
      </c>
      <c r="AA9" t="s">
        <v>102</v>
      </c>
    </row>
    <row r="10" spans="1:27" x14ac:dyDescent="0.35">
      <c r="A10" t="s">
        <v>119</v>
      </c>
      <c r="B10" t="s">
        <v>142</v>
      </c>
      <c r="C10" t="s">
        <v>180</v>
      </c>
      <c r="D10" t="s">
        <v>188</v>
      </c>
      <c r="E10" t="s">
        <v>187</v>
      </c>
      <c r="F10" t="s">
        <v>99</v>
      </c>
      <c r="G10" t="s">
        <v>62</v>
      </c>
      <c r="H10" t="s">
        <v>155</v>
      </c>
      <c r="I10" t="s">
        <v>90</v>
      </c>
      <c r="J10" t="s">
        <v>91</v>
      </c>
      <c r="K10" t="s">
        <v>164</v>
      </c>
      <c r="L10" t="s">
        <v>90</v>
      </c>
      <c r="M10" t="s">
        <v>121</v>
      </c>
      <c r="N10" t="s">
        <v>73</v>
      </c>
      <c r="O10">
        <v>1.24</v>
      </c>
      <c r="P10">
        <v>5.51</v>
      </c>
      <c r="Q10">
        <v>4.4400000000000004</v>
      </c>
      <c r="R10" t="s">
        <v>14</v>
      </c>
      <c r="S10" t="s">
        <v>147</v>
      </c>
      <c r="T10" t="s">
        <v>147</v>
      </c>
      <c r="U10" t="s">
        <v>67</v>
      </c>
      <c r="V10" t="s">
        <v>100</v>
      </c>
      <c r="W10" t="s">
        <v>147</v>
      </c>
      <c r="X10" t="s">
        <v>23</v>
      </c>
      <c r="Y10" t="s">
        <v>101</v>
      </c>
      <c r="Z10" t="s">
        <v>70</v>
      </c>
      <c r="AA10" t="s">
        <v>102</v>
      </c>
    </row>
    <row r="12" spans="1:27" x14ac:dyDescent="0.35">
      <c r="A12" t="s">
        <v>119</v>
      </c>
      <c r="B12" t="s">
        <v>180</v>
      </c>
      <c r="C12" t="s">
        <v>180</v>
      </c>
      <c r="D12" t="s">
        <v>193</v>
      </c>
      <c r="E12" t="s">
        <v>194</v>
      </c>
      <c r="F12" t="s">
        <v>89</v>
      </c>
      <c r="G12" t="s">
        <v>62</v>
      </c>
      <c r="H12" t="s">
        <v>155</v>
      </c>
      <c r="I12" t="s">
        <v>90</v>
      </c>
      <c r="J12" t="s">
        <v>91</v>
      </c>
      <c r="K12" t="s">
        <v>156</v>
      </c>
      <c r="L12" t="s">
        <v>90</v>
      </c>
      <c r="M12" t="s">
        <v>121</v>
      </c>
      <c r="N12" t="s">
        <v>66</v>
      </c>
      <c r="O12">
        <v>3.69</v>
      </c>
      <c r="P12">
        <v>16.38</v>
      </c>
      <c r="Q12">
        <v>4.4400000000000004</v>
      </c>
      <c r="R12" t="s">
        <v>14</v>
      </c>
      <c r="S12" t="s">
        <v>147</v>
      </c>
      <c r="T12" t="s">
        <v>147</v>
      </c>
      <c r="U12" t="s">
        <v>67</v>
      </c>
      <c r="V12" t="s">
        <v>92</v>
      </c>
      <c r="W12" t="s">
        <v>147</v>
      </c>
      <c r="X12" t="s">
        <v>15</v>
      </c>
      <c r="Y12" t="s">
        <v>93</v>
      </c>
      <c r="Z12" t="s">
        <v>70</v>
      </c>
      <c r="AA12" t="s">
        <v>70</v>
      </c>
    </row>
    <row r="13" spans="1:27" x14ac:dyDescent="0.35">
      <c r="A13" t="s">
        <v>119</v>
      </c>
      <c r="B13" t="s">
        <v>180</v>
      </c>
      <c r="C13" t="s">
        <v>180</v>
      </c>
      <c r="D13" t="s">
        <v>193</v>
      </c>
      <c r="E13" t="s">
        <v>195</v>
      </c>
      <c r="F13" t="s">
        <v>89</v>
      </c>
      <c r="G13" t="s">
        <v>62</v>
      </c>
      <c r="H13" t="s">
        <v>149</v>
      </c>
      <c r="I13" t="s">
        <v>71</v>
      </c>
      <c r="J13" t="s">
        <v>72</v>
      </c>
      <c r="K13" t="s">
        <v>131</v>
      </c>
      <c r="L13" t="s">
        <v>71</v>
      </c>
      <c r="M13" t="s">
        <v>121</v>
      </c>
      <c r="N13" t="s">
        <v>66</v>
      </c>
      <c r="O13">
        <v>15000</v>
      </c>
      <c r="P13">
        <v>66600</v>
      </c>
      <c r="Q13">
        <v>4.4400000000000004</v>
      </c>
      <c r="R13" t="s">
        <v>14</v>
      </c>
      <c r="S13" t="s">
        <v>147</v>
      </c>
      <c r="T13" t="s">
        <v>147</v>
      </c>
      <c r="U13" t="s">
        <v>67</v>
      </c>
      <c r="V13" t="s">
        <v>92</v>
      </c>
      <c r="W13" t="s">
        <v>147</v>
      </c>
      <c r="X13" t="s">
        <v>15</v>
      </c>
      <c r="Y13" t="s">
        <v>94</v>
      </c>
      <c r="Z13" t="s">
        <v>70</v>
      </c>
      <c r="AA13" t="s">
        <v>70</v>
      </c>
    </row>
    <row r="14" spans="1:27" x14ac:dyDescent="0.35">
      <c r="A14" t="s">
        <v>119</v>
      </c>
      <c r="B14" t="s">
        <v>180</v>
      </c>
      <c r="C14" t="s">
        <v>180</v>
      </c>
      <c r="D14" t="s">
        <v>193</v>
      </c>
      <c r="E14" t="s">
        <v>196</v>
      </c>
      <c r="F14" t="s">
        <v>89</v>
      </c>
      <c r="G14" t="s">
        <v>62</v>
      </c>
      <c r="H14" t="s">
        <v>146</v>
      </c>
      <c r="I14" t="s">
        <v>63</v>
      </c>
      <c r="J14" t="s">
        <v>64</v>
      </c>
      <c r="K14" t="s">
        <v>125</v>
      </c>
      <c r="L14" t="s">
        <v>63</v>
      </c>
      <c r="M14" t="s">
        <v>121</v>
      </c>
      <c r="N14" t="s">
        <v>73</v>
      </c>
      <c r="O14">
        <v>15003.69</v>
      </c>
      <c r="P14">
        <v>66616.38</v>
      </c>
      <c r="Q14">
        <v>4.4400000000000004</v>
      </c>
      <c r="R14" t="s">
        <v>14</v>
      </c>
      <c r="S14" t="s">
        <v>147</v>
      </c>
      <c r="T14" t="s">
        <v>147</v>
      </c>
      <c r="U14" t="s">
        <v>67</v>
      </c>
      <c r="V14" t="s">
        <v>92</v>
      </c>
      <c r="W14" t="s">
        <v>147</v>
      </c>
      <c r="X14" t="s">
        <v>15</v>
      </c>
      <c r="Y14" t="s">
        <v>94</v>
      </c>
      <c r="Z14" t="s">
        <v>70</v>
      </c>
      <c r="AA14" t="s">
        <v>70</v>
      </c>
    </row>
    <row r="15" spans="1:27" x14ac:dyDescent="0.35">
      <c r="A15" t="s">
        <v>119</v>
      </c>
      <c r="B15" t="s">
        <v>180</v>
      </c>
      <c r="C15" t="s">
        <v>180</v>
      </c>
      <c r="D15" t="s">
        <v>197</v>
      </c>
      <c r="E15" t="s">
        <v>198</v>
      </c>
      <c r="F15" t="s">
        <v>89</v>
      </c>
      <c r="G15" t="s">
        <v>95</v>
      </c>
      <c r="H15" t="s">
        <v>161</v>
      </c>
      <c r="I15" t="s">
        <v>96</v>
      </c>
      <c r="J15" t="s">
        <v>97</v>
      </c>
      <c r="K15" t="s">
        <v>162</v>
      </c>
      <c r="L15" t="s">
        <v>96</v>
      </c>
      <c r="M15" t="s">
        <v>121</v>
      </c>
      <c r="N15" t="s">
        <v>66</v>
      </c>
      <c r="O15">
        <v>0.31</v>
      </c>
      <c r="P15">
        <v>1.38</v>
      </c>
      <c r="Q15">
        <v>4.4400000000000004</v>
      </c>
      <c r="R15" t="s">
        <v>14</v>
      </c>
      <c r="S15" t="s">
        <v>147</v>
      </c>
      <c r="T15" t="s">
        <v>147</v>
      </c>
      <c r="U15" t="s">
        <v>67</v>
      </c>
      <c r="V15" t="s">
        <v>92</v>
      </c>
      <c r="W15" t="s">
        <v>147</v>
      </c>
      <c r="X15" t="s">
        <v>23</v>
      </c>
      <c r="Y15" t="s">
        <v>98</v>
      </c>
      <c r="Z15" t="s">
        <v>70</v>
      </c>
      <c r="AA15" t="s">
        <v>70</v>
      </c>
    </row>
    <row r="16" spans="1:27" x14ac:dyDescent="0.35">
      <c r="A16" t="s">
        <v>119</v>
      </c>
      <c r="B16" t="s">
        <v>180</v>
      </c>
      <c r="C16" t="s">
        <v>180</v>
      </c>
      <c r="D16" t="s">
        <v>197</v>
      </c>
      <c r="E16" t="s">
        <v>199</v>
      </c>
      <c r="F16" t="s">
        <v>89</v>
      </c>
      <c r="G16" t="s">
        <v>62</v>
      </c>
      <c r="H16" t="s">
        <v>155</v>
      </c>
      <c r="I16" t="s">
        <v>90</v>
      </c>
      <c r="J16" t="s">
        <v>91</v>
      </c>
      <c r="K16" t="s">
        <v>164</v>
      </c>
      <c r="L16" t="s">
        <v>90</v>
      </c>
      <c r="M16" t="s">
        <v>121</v>
      </c>
      <c r="N16" t="s">
        <v>66</v>
      </c>
      <c r="O16">
        <v>3.69</v>
      </c>
      <c r="P16">
        <v>16.38</v>
      </c>
      <c r="Q16">
        <v>4.4400000000000004</v>
      </c>
      <c r="R16" t="s">
        <v>14</v>
      </c>
      <c r="S16" t="s">
        <v>147</v>
      </c>
      <c r="T16" t="s">
        <v>147</v>
      </c>
      <c r="U16" t="s">
        <v>67</v>
      </c>
      <c r="V16" t="s">
        <v>92</v>
      </c>
      <c r="W16" t="s">
        <v>147</v>
      </c>
      <c r="X16" t="s">
        <v>23</v>
      </c>
      <c r="Y16" t="s">
        <v>93</v>
      </c>
      <c r="Z16" t="s">
        <v>70</v>
      </c>
      <c r="AA16" t="s">
        <v>70</v>
      </c>
    </row>
    <row r="17" spans="1:27" x14ac:dyDescent="0.35">
      <c r="A17" t="s">
        <v>119</v>
      </c>
      <c r="B17" t="s">
        <v>180</v>
      </c>
      <c r="C17" t="s">
        <v>180</v>
      </c>
      <c r="D17" t="s">
        <v>197</v>
      </c>
      <c r="E17" t="s">
        <v>200</v>
      </c>
      <c r="F17" t="s">
        <v>89</v>
      </c>
      <c r="G17" t="s">
        <v>62</v>
      </c>
      <c r="H17" t="s">
        <v>149</v>
      </c>
      <c r="I17" t="s">
        <v>71</v>
      </c>
      <c r="J17" t="s">
        <v>72</v>
      </c>
      <c r="K17" t="s">
        <v>127</v>
      </c>
      <c r="L17" t="s">
        <v>71</v>
      </c>
      <c r="M17" t="s">
        <v>121</v>
      </c>
      <c r="N17" t="s">
        <v>66</v>
      </c>
      <c r="O17">
        <v>15000</v>
      </c>
      <c r="P17">
        <v>66600</v>
      </c>
      <c r="Q17">
        <v>4.4400000000000004</v>
      </c>
      <c r="R17" t="s">
        <v>14</v>
      </c>
      <c r="S17" t="s">
        <v>147</v>
      </c>
      <c r="T17" t="s">
        <v>147</v>
      </c>
      <c r="U17" t="s">
        <v>67</v>
      </c>
      <c r="V17" t="s">
        <v>92</v>
      </c>
      <c r="W17" t="s">
        <v>147</v>
      </c>
      <c r="X17" t="s">
        <v>23</v>
      </c>
      <c r="Y17" t="s">
        <v>94</v>
      </c>
      <c r="Z17" t="s">
        <v>70</v>
      </c>
      <c r="AA17" t="s">
        <v>70</v>
      </c>
    </row>
    <row r="18" spans="1:27" x14ac:dyDescent="0.35">
      <c r="A18" t="s">
        <v>119</v>
      </c>
      <c r="B18" t="s">
        <v>180</v>
      </c>
      <c r="C18" t="s">
        <v>180</v>
      </c>
      <c r="D18" t="s">
        <v>197</v>
      </c>
      <c r="E18" t="s">
        <v>201</v>
      </c>
      <c r="F18" t="s">
        <v>89</v>
      </c>
      <c r="G18" t="s">
        <v>62</v>
      </c>
      <c r="H18" t="s">
        <v>146</v>
      </c>
      <c r="I18" t="s">
        <v>63</v>
      </c>
      <c r="J18" t="s">
        <v>64</v>
      </c>
      <c r="K18" t="s">
        <v>125</v>
      </c>
      <c r="L18" t="s">
        <v>63</v>
      </c>
      <c r="M18" t="s">
        <v>121</v>
      </c>
      <c r="N18" t="s">
        <v>73</v>
      </c>
      <c r="O18">
        <v>15004</v>
      </c>
      <c r="P18">
        <v>66617.759999999995</v>
      </c>
      <c r="Q18">
        <v>4.4400000000000004</v>
      </c>
      <c r="R18" t="s">
        <v>14</v>
      </c>
      <c r="S18" t="s">
        <v>147</v>
      </c>
      <c r="T18" t="s">
        <v>147</v>
      </c>
      <c r="U18" t="s">
        <v>67</v>
      </c>
      <c r="V18" t="s">
        <v>92</v>
      </c>
      <c r="W18" t="s">
        <v>147</v>
      </c>
      <c r="X18" t="s">
        <v>23</v>
      </c>
      <c r="Y18" t="s">
        <v>94</v>
      </c>
      <c r="Z18" t="s">
        <v>70</v>
      </c>
      <c r="AA18" t="s">
        <v>70</v>
      </c>
    </row>
    <row r="21" spans="1:27" x14ac:dyDescent="0.35">
      <c r="A21" s="107" t="s">
        <v>136</v>
      </c>
      <c r="B21" s="107"/>
      <c r="C21" s="107"/>
      <c r="D21" s="107"/>
      <c r="E21" s="107"/>
      <c r="F21" s="107"/>
      <c r="G21" s="107"/>
      <c r="H21" s="107"/>
      <c r="I21" s="107"/>
    </row>
    <row r="22" spans="1:27" ht="23" x14ac:dyDescent="0.35">
      <c r="A22" s="78">
        <v>44209</v>
      </c>
      <c r="B22" s="79" t="s">
        <v>84</v>
      </c>
      <c r="C22" s="80" t="s">
        <v>85</v>
      </c>
      <c r="D22" s="79" t="s">
        <v>85</v>
      </c>
      <c r="E22" s="79" t="s">
        <v>86</v>
      </c>
      <c r="F22" s="81">
        <v>0</v>
      </c>
      <c r="G22" s="81">
        <v>0</v>
      </c>
      <c r="H22" s="81">
        <v>0</v>
      </c>
      <c r="I22" s="82" t="s">
        <v>73</v>
      </c>
    </row>
    <row r="23" spans="1:27" x14ac:dyDescent="0.35">
      <c r="A23" s="107" t="s">
        <v>137</v>
      </c>
      <c r="B23" s="107"/>
      <c r="C23" s="107"/>
      <c r="D23" s="107"/>
      <c r="E23" s="107"/>
      <c r="F23" s="107"/>
      <c r="G23" s="107"/>
      <c r="H23" s="107"/>
      <c r="I23" s="107"/>
    </row>
    <row r="24" spans="1:27" ht="24" x14ac:dyDescent="0.35">
      <c r="A24" s="78">
        <v>44209</v>
      </c>
      <c r="B24" s="79" t="s">
        <v>84</v>
      </c>
      <c r="C24" s="80" t="s">
        <v>85</v>
      </c>
      <c r="D24" s="79" t="s">
        <v>85</v>
      </c>
      <c r="E24" s="79" t="s">
        <v>86</v>
      </c>
      <c r="F24" s="81">
        <v>0</v>
      </c>
      <c r="G24" s="81">
        <v>-90000</v>
      </c>
      <c r="H24" s="81">
        <v>-90000</v>
      </c>
      <c r="I24" s="82" t="s">
        <v>66</v>
      </c>
    </row>
    <row r="25" spans="1:27" ht="84" x14ac:dyDescent="0.35">
      <c r="A25" s="78">
        <v>44209</v>
      </c>
      <c r="B25" s="79" t="s">
        <v>92</v>
      </c>
      <c r="C25" s="80" t="s">
        <v>23</v>
      </c>
      <c r="D25" s="79" t="s">
        <v>85</v>
      </c>
      <c r="E25" s="79" t="s">
        <v>202</v>
      </c>
      <c r="F25" s="81">
        <v>15004</v>
      </c>
      <c r="G25" s="81">
        <v>0</v>
      </c>
      <c r="H25" s="81">
        <v>-29984.62</v>
      </c>
      <c r="I25" s="82" t="s">
        <v>66</v>
      </c>
    </row>
    <row r="26" spans="1:27" ht="84" x14ac:dyDescent="0.35">
      <c r="A26" s="83">
        <v>44209</v>
      </c>
      <c r="B26" s="84" t="s">
        <v>92</v>
      </c>
      <c r="C26" s="85" t="s">
        <v>15</v>
      </c>
      <c r="D26" s="84" t="s">
        <v>85</v>
      </c>
      <c r="E26" s="84" t="s">
        <v>203</v>
      </c>
      <c r="F26" s="86">
        <v>15003.69</v>
      </c>
      <c r="G26" s="86">
        <v>0</v>
      </c>
      <c r="H26" s="86">
        <v>-14980.93</v>
      </c>
      <c r="I26" s="87" t="s">
        <v>66</v>
      </c>
    </row>
    <row r="27" spans="1:27" ht="84" x14ac:dyDescent="0.35">
      <c r="A27" s="78">
        <v>44209</v>
      </c>
      <c r="B27" s="79" t="s">
        <v>68</v>
      </c>
      <c r="C27" s="80" t="s">
        <v>23</v>
      </c>
      <c r="D27" s="79" t="s">
        <v>85</v>
      </c>
      <c r="E27" s="79" t="s">
        <v>204</v>
      </c>
      <c r="F27" s="81">
        <v>0</v>
      </c>
      <c r="G27" s="81">
        <v>-13004</v>
      </c>
      <c r="H27" s="81">
        <v>-61992.31</v>
      </c>
      <c r="I27" s="82" t="s">
        <v>66</v>
      </c>
    </row>
    <row r="28" spans="1:27" ht="84" x14ac:dyDescent="0.35">
      <c r="A28" s="83">
        <v>44209</v>
      </c>
      <c r="B28" s="84" t="s">
        <v>68</v>
      </c>
      <c r="C28" s="85" t="s">
        <v>15</v>
      </c>
      <c r="D28" s="84" t="s">
        <v>85</v>
      </c>
      <c r="E28" s="84" t="s">
        <v>205</v>
      </c>
      <c r="F28" s="86">
        <v>0</v>
      </c>
      <c r="G28" s="86">
        <v>-13003.69</v>
      </c>
      <c r="H28" s="86">
        <v>-74996</v>
      </c>
      <c r="I28" s="87" t="s">
        <v>66</v>
      </c>
    </row>
    <row r="29" spans="1:27" x14ac:dyDescent="0.35">
      <c r="C29" s="108" t="s">
        <v>87</v>
      </c>
      <c r="D29" s="108"/>
      <c r="E29" s="108"/>
      <c r="F29" s="108"/>
    </row>
    <row r="30" spans="1:27" x14ac:dyDescent="0.35">
      <c r="C30" s="108" t="s">
        <v>88</v>
      </c>
      <c r="D30" s="108"/>
      <c r="E30" s="108"/>
      <c r="F30" s="108"/>
    </row>
  </sheetData>
  <mergeCells count="4">
    <mergeCell ref="A21:I21"/>
    <mergeCell ref="A23:I23"/>
    <mergeCell ref="C29:F29"/>
    <mergeCell ref="C30:F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Partial withdrawal</vt:lpstr>
      <vt:lpstr>BackDate Partial withdrawal</vt:lpstr>
      <vt:lpstr>FutureDate Partial withdrawal</vt:lpstr>
      <vt:lpstr>Current Reports</vt:lpstr>
      <vt:lpstr>Back reports</vt:lpstr>
      <vt:lpstr>Future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2023-04-28T11:56:18Z</dcterms:created>
  <dcterms:modified xsi:type="dcterms:W3CDTF">2023-06-02T08:03:35Z</dcterms:modified>
</cp:coreProperties>
</file>