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Multi Currency\"/>
    </mc:Choice>
  </mc:AlternateContent>
  <xr:revisionPtr revIDLastSave="0" documentId="13_ncr:1_{4B6F0D2D-D60E-4AAB-9ED0-4C551AC4E4F0}" xr6:coauthVersionLast="47" xr6:coauthVersionMax="47" xr10:uidLastSave="{00000000-0000-0000-0000-000000000000}"/>
  <bookViews>
    <workbookView xWindow="-110" yWindow="-110" windowWidth="19420" windowHeight="10300" firstSheet="1" activeTab="3" xr2:uid="{98880CD5-C91B-4105-82D8-23CE0594DF87}"/>
  </bookViews>
  <sheets>
    <sheet name="CurrentDate Topup" sheetId="2" r:id="rId1"/>
    <sheet name="BackDate Topup" sheetId="3" r:id="rId2"/>
    <sheet name="FutureDate Topup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3" l="1"/>
  <c r="Q17" i="3"/>
  <c r="Q33" i="4" l="1"/>
  <c r="Q13" i="4"/>
  <c r="P37" i="2"/>
  <c r="P17" i="2"/>
  <c r="D31" i="3" l="1"/>
  <c r="D11" i="3"/>
  <c r="D16" i="3" s="1"/>
  <c r="C7" i="3" s="1"/>
  <c r="D17" i="3" s="1"/>
  <c r="M33" i="4"/>
  <c r="O33" i="4" s="1"/>
  <c r="K33" i="4"/>
  <c r="K31" i="4"/>
  <c r="M31" i="4" s="1"/>
  <c r="D31" i="4"/>
  <c r="H31" i="4" s="1"/>
  <c r="C31" i="4"/>
  <c r="K13" i="4"/>
  <c r="M13" i="4" s="1"/>
  <c r="O13" i="4" s="1"/>
  <c r="K11" i="4"/>
  <c r="M11" i="4" s="1"/>
  <c r="D11" i="4"/>
  <c r="D15" i="4" s="1"/>
  <c r="C11" i="4"/>
  <c r="M37" i="3"/>
  <c r="D36" i="3"/>
  <c r="C27" i="3" s="1"/>
  <c r="D37" i="3" s="1"/>
  <c r="K31" i="3"/>
  <c r="M31" i="3" s="1"/>
  <c r="H31" i="3"/>
  <c r="C31" i="3"/>
  <c r="K17" i="3"/>
  <c r="M17" i="3" s="1"/>
  <c r="K11" i="3"/>
  <c r="M11" i="3" s="1"/>
  <c r="C11" i="3"/>
  <c r="L37" i="2"/>
  <c r="N37" i="2" s="1"/>
  <c r="K31" i="2"/>
  <c r="L31" i="2" s="1"/>
  <c r="D31" i="2"/>
  <c r="D36" i="2" s="1"/>
  <c r="C31" i="2"/>
  <c r="C27" i="2"/>
  <c r="D37" i="2" s="1"/>
  <c r="K17" i="2"/>
  <c r="L17" i="2" s="1"/>
  <c r="N17" i="2" s="1"/>
  <c r="K11" i="2"/>
  <c r="L11" i="2" s="1"/>
  <c r="D11" i="2"/>
  <c r="H11" i="2" s="1"/>
  <c r="C11" i="2"/>
  <c r="C7" i="2"/>
  <c r="D17" i="2" s="1"/>
  <c r="O37" i="3" l="1"/>
  <c r="Q37" i="3" s="1"/>
  <c r="D33" i="4"/>
  <c r="D39" i="4" s="1"/>
  <c r="D13" i="4"/>
  <c r="D19" i="4" s="1"/>
  <c r="C28" i="4"/>
  <c r="D35" i="4"/>
  <c r="C8" i="4"/>
  <c r="L13" i="4"/>
  <c r="H11" i="4"/>
  <c r="H11" i="3"/>
  <c r="H31" i="2"/>
  <c r="D16" i="2"/>
</calcChain>
</file>

<file path=xl/sharedStrings.xml><?xml version="1.0" encoding="utf-8"?>
<sst xmlns="http://schemas.openxmlformats.org/spreadsheetml/2006/main" count="1451" uniqueCount="221">
  <si>
    <t xml:space="preserve">Current Dated </t>
  </si>
  <si>
    <t xml:space="preserve">No change in interest </t>
  </si>
  <si>
    <t xml:space="preserve">Portfolio </t>
  </si>
  <si>
    <t>Portfolio Current Date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</si>
  <si>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</si>
  <si>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</si>
  <si>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</si>
  <si>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</si>
  <si>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</si>
  <si>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</si>
  <si>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</si>
  <si>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</si>
  <si>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</si>
  <si>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</si>
  <si>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</si>
  <si>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</si>
  <si>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</si>
  <si>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</si>
  <si>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</si>
  <si>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</si>
  <si>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</si>
  <si>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</si>
  <si>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</si>
  <si>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Portfolio,Module Ref,Amount Pcy,Asset Class,Trans code,Counterparty,Accural int</t>
  </si>
  <si>
    <t>Portfolio,Counterpartyparty,Debit</t>
  </si>
  <si>
    <t>change in interest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</si>
  <si>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</si>
  <si>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</si>
  <si>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</si>
  <si>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</si>
  <si>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</si>
  <si>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</si>
  <si>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</si>
  <si>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</si>
  <si>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</si>
  <si>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</si>
  <si>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</si>
  <si>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</si>
  <si>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</si>
  <si>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</si>
  <si>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</si>
  <si>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</si>
  <si>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</si>
  <si>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</si>
  <si>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</si>
  <si>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</si>
  <si>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</si>
  <si>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</si>
  <si>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</si>
  <si>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</si>
  <si>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</si>
  <si>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</si>
  <si>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</si>
  <si>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</si>
  <si>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</si>
  <si>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</si>
  <si>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</si>
  <si>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</si>
  <si>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</si>
  <si>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</si>
  <si>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</si>
  <si>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DEPO_ACC</t>
  </si>
  <si>
    <t>INC</t>
  </si>
  <si>
    <t>Interest Income - Deposits</t>
  </si>
  <si>
    <t>INTINCOMEDEP</t>
  </si>
  <si>
    <t>MYR</t>
  </si>
  <si>
    <t>Cr</t>
  </si>
  <si>
    <t>INV</t>
  </si>
  <si>
    <t>MMACCC</t>
  </si>
  <si>
    <t>Deposits Income Accrual</t>
  </si>
  <si>
    <t>N</t>
  </si>
  <si>
    <t>Y</t>
  </si>
  <si>
    <t>AST</t>
  </si>
  <si>
    <t>Interest Receivable-Deposits</t>
  </si>
  <si>
    <t>INTERESTDEPREC</t>
  </si>
  <si>
    <t>Dr</t>
  </si>
  <si>
    <t>DEPO_TRAN</t>
  </si>
  <si>
    <t>Cash At Bank</t>
  </si>
  <si>
    <t>CURRENTBACCOUNT</t>
  </si>
  <si>
    <t>CALDEP</t>
  </si>
  <si>
    <t>Deposits Placement of REP</t>
  </si>
  <si>
    <t>Deposits With Financial Inst</t>
  </si>
  <si>
    <t>DEPOINVEST</t>
  </si>
  <si>
    <t>Hexagram Global Fintech Services</t>
  </si>
  <si>
    <t>Run Date &amp; Time :</t>
  </si>
  <si>
    <t>Business Date :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</si>
  <si>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</si>
  <si>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</si>
  <si>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</si>
  <si>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</si>
  <si>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</si>
  <si>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</si>
  <si>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</si>
  <si>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</si>
  <si>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</si>
  <si>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</si>
  <si>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</si>
  <si>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</si>
  <si>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</si>
  <si>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</si>
  <si>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</si>
  <si>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- 96654353457 - USD</t>
  </si>
  <si>
    <t>*** End of Report ***</t>
  </si>
  <si>
    <t>Page 1 / 1</t>
  </si>
  <si>
    <t>Full Maturity</t>
  </si>
  <si>
    <t>AFFN CONV</t>
  </si>
  <si>
    <t>AFFINHW_INV</t>
  </si>
  <si>
    <t>AFFIN_I</t>
  </si>
  <si>
    <t xml:space="preserve">Back Dated </t>
  </si>
  <si>
    <t>Interest Received Tcy</t>
  </si>
  <si>
    <t>Rebuild NAV for same day</t>
  </si>
  <si>
    <t xml:space="preserve">change in interest </t>
  </si>
  <si>
    <t>Interest Amount</t>
  </si>
  <si>
    <t>Full Withdrawal/Maturity(full maturity)</t>
  </si>
  <si>
    <t>Rebuild NAV upto maturity date</t>
  </si>
  <si>
    <t>3b</t>
  </si>
  <si>
    <t xml:space="preserve">Future Dated </t>
  </si>
  <si>
    <t>Coupon Rate</t>
  </si>
  <si>
    <t>Early Full Withdrawal/Maturity(full maturity)</t>
  </si>
  <si>
    <t xml:space="preserve">Intra/Freeze up to trans date of Deposit Placement </t>
  </si>
  <si>
    <t>Intra/Freeze up to trans date of Bulk Deposit Maturity</t>
  </si>
  <si>
    <t>Call Deposit Maturity, Ref : BK2102818290000024</t>
  </si>
  <si>
    <t>Call Deposit Maturity, Ref : BK2102818290000030</t>
  </si>
  <si>
    <t>AFFIN - CBKL</t>
  </si>
  <si>
    <t>Call Deposit Maturity, Ref : BK2102818290000031</t>
  </si>
  <si>
    <t>USD</t>
  </si>
  <si>
    <t>Portfolio Ccy</t>
  </si>
  <si>
    <t>Exchange Rate</t>
  </si>
  <si>
    <t>02-Feb-2021</t>
  </si>
  <si>
    <t>12-Jan-2021</t>
  </si>
  <si>
    <t>DP2102818300000033</t>
  </si>
  <si>
    <t>DP210281830000003302</t>
  </si>
  <si>
    <t>110100</t>
  </si>
  <si>
    <t>110100-YESUSD-USD</t>
  </si>
  <si>
    <t/>
  </si>
  <si>
    <t>DP210281830000003301</t>
  </si>
  <si>
    <t>080100</t>
  </si>
  <si>
    <t>080100-REP-ABMB-HQ_MM-USD</t>
  </si>
  <si>
    <t>DP2102818300000032</t>
  </si>
  <si>
    <t>DP210281830000003202</t>
  </si>
  <si>
    <t>DP210281830000003201</t>
  </si>
  <si>
    <t>080100-REP-AFFIN - CBKL-USD</t>
  </si>
  <si>
    <t>IC2102818300000046</t>
  </si>
  <si>
    <t>IC210281830000004602</t>
  </si>
  <si>
    <t>610220</t>
  </si>
  <si>
    <t>610220-REP-INVEST-USD</t>
  </si>
  <si>
    <t>IC210281830000004601</t>
  </si>
  <si>
    <t>111502</t>
  </si>
  <si>
    <t>111502-REP-REP-ABMB-HQ_MM-USD</t>
  </si>
  <si>
    <t>IC2102818300000045</t>
  </si>
  <si>
    <t>IC210281830000004502</t>
  </si>
  <si>
    <t>IC210281830000004501</t>
  </si>
  <si>
    <t>111502-REP-REP-AFFIN - CBKL-USD</t>
  </si>
  <si>
    <t>BK2102818290000025</t>
  </si>
  <si>
    <t>BK210281829000002503</t>
  </si>
  <si>
    <t>BULK_DEPO_MAT</t>
  </si>
  <si>
    <t>Exces Income Accrual Credit</t>
  </si>
  <si>
    <t>BK210281829000002502</t>
  </si>
  <si>
    <t>Call Deposit Maturity</t>
  </si>
  <si>
    <t>BK210281829000002501</t>
  </si>
  <si>
    <t>BK2102818290000024</t>
  </si>
  <si>
    <t>BK210281829000002404</t>
  </si>
  <si>
    <t>Call Deposit Interest Reversal of null</t>
  </si>
  <si>
    <t>BK210281829000002403</t>
  </si>
  <si>
    <t>BK210281829000002402</t>
  </si>
  <si>
    <t>BK210281829000002401</t>
  </si>
  <si>
    <t>Bank Transaction From 12-Jan-2021 To 12-Jan-2021</t>
  </si>
  <si>
    <t>Call Deposit Maturity, Ref : BK2102818290000025</t>
  </si>
  <si>
    <t>Deposits Placement of REP, Ref : DP2102818300000032</t>
  </si>
  <si>
    <t>Deposits Placement of REP, Ref : DP2102818300000033</t>
  </si>
  <si>
    <t>13-Jan-2021</t>
  </si>
  <si>
    <t>DP2102818300000045</t>
  </si>
  <si>
    <t>DP210281830000004502</t>
  </si>
  <si>
    <t>DP210281830000004501</t>
  </si>
  <si>
    <t>DP2102818300000044</t>
  </si>
  <si>
    <t>DP210281830000004402</t>
  </si>
  <si>
    <t>DP210281830000004401</t>
  </si>
  <si>
    <t>IC2102818300000070</t>
  </si>
  <si>
    <t>IC210281830000007002</t>
  </si>
  <si>
    <t>IC210281830000007001</t>
  </si>
  <si>
    <t>IC2102818300000069</t>
  </si>
  <si>
    <t>IC210281830000006902</t>
  </si>
  <si>
    <t>IC210281830000006901</t>
  </si>
  <si>
    <t>BK2102818290000031</t>
  </si>
  <si>
    <t>BK210281829000003103</t>
  </si>
  <si>
    <t>BK210281829000003102</t>
  </si>
  <si>
    <t>BK210281829000003101</t>
  </si>
  <si>
    <t>BK2102818290000030</t>
  </si>
  <si>
    <t>BK210281829000003004</t>
  </si>
  <si>
    <t>BK210281829000003003</t>
  </si>
  <si>
    <t>BK210281829000003002</t>
  </si>
  <si>
    <t>BK210281829000003001</t>
  </si>
  <si>
    <t>Deposits Placement of REP, Ref : DP2102818300000044</t>
  </si>
  <si>
    <t>Deposits Placement of REP, Ref : DP2102818300000045</t>
  </si>
  <si>
    <t>06-Jan-2021</t>
  </si>
  <si>
    <t>DP2102818300000097</t>
  </si>
  <si>
    <t>DP210281830000009702</t>
  </si>
  <si>
    <t>AFFIN -KL</t>
  </si>
  <si>
    <t>DP210281830000009701</t>
  </si>
  <si>
    <t>080100-REP-AFFIN -KL-USD</t>
  </si>
  <si>
    <t>BK2102818290000061</t>
  </si>
  <si>
    <t>BK210281829000006103</t>
  </si>
  <si>
    <t>111502-REP-REP-AFFIN -KL-USD</t>
  </si>
  <si>
    <t>BK210281829000006102</t>
  </si>
  <si>
    <t>BK210281829000006101</t>
  </si>
  <si>
    <t>AFFIN_B</t>
  </si>
  <si>
    <t>080100-REP-AFFIN_B-USD</t>
  </si>
  <si>
    <t>DP210281830000009601</t>
  </si>
  <si>
    <t>DP2102818300000096</t>
  </si>
  <si>
    <t>DP210281830000009602</t>
  </si>
  <si>
    <t>BK2102818290000060</t>
  </si>
  <si>
    <t>BK210281829000006004</t>
  </si>
  <si>
    <t>BK210281829000006003</t>
  </si>
  <si>
    <t>111502-REP-REP-AFFIN_B-USD</t>
  </si>
  <si>
    <t>BK210281829000006002</t>
  </si>
  <si>
    <t>BK210281829000006001</t>
  </si>
  <si>
    <t>Bank Transaction From 06-Jan-2021 To 06-Jan-2021</t>
  </si>
  <si>
    <t>Call Deposit Maturity, Ref : BK2102818290000060</t>
  </si>
  <si>
    <t>Call Deposit Maturity, Ref : BK2102818290000061</t>
  </si>
  <si>
    <t>Deposits Placement of REP, Ref : DP2102818300000096</t>
  </si>
  <si>
    <t>Deposits Placement of REP, Ref : DP2102818300000097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</si>
</sst>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\ hh:mm:ss"/>
    <numFmt numFmtId="165" formatCode="dd\-mmm\-yyyy"/>
    <numFmt numFmtId="166" formatCode="#,##0.00;\(#,##0.00\)"/>
  </numFmts>
  <fonts count="20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6"/>
      <color indexed="8"/>
      <name val="Roboto"/>
    </font>
    <font>
      <b/>
      <sz val="10"/>
      <color indexed="8"/>
      <name val="Roboto"/>
    </font>
    <font>
      <sz val="7"/>
      <color indexed="8"/>
      <name val="Roboto"/>
    </font>
    <font>
      <b/>
      <sz val="9"/>
      <color indexed="8"/>
      <name val="Roboto"/>
    </font>
    <font>
      <sz val="8"/>
      <color indexed="8"/>
      <name val="Arial"/>
      <family val="2"/>
    </font>
    <font>
      <sz val="9"/>
      <color indexed="8"/>
      <name val="Roboto"/>
    </font>
    <font>
      <b/>
      <sz val="9"/>
      <color indexed="8"/>
      <name val="Roboto Condensed"/>
    </font>
    <font>
      <b/>
      <sz val="11"/>
      <name val="Calibri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DEE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left" vertical="top" wrapText="1"/>
    </xf>
    <xf numFmtId="0" fontId="6" fillId="0" borderId="0" xfId="1" applyFont="1" applyAlignment="1">
      <alignment horizontal="right" vertical="center" wrapText="1"/>
    </xf>
    <xf numFmtId="0" fontId="5" fillId="6" borderId="0" xfId="1" applyFont="1" applyFill="1" applyAlignment="1">
      <alignment horizontal="left" vertical="center" wrapText="1"/>
    </xf>
    <xf numFmtId="0" fontId="7" fillId="6" borderId="0" xfId="1" applyFont="1" applyFill="1" applyAlignment="1">
      <alignment horizontal="left" vertical="center" wrapText="1"/>
    </xf>
    <xf numFmtId="0" fontId="5" fillId="6" borderId="0" xfId="1" applyFont="1" applyFill="1" applyAlignment="1">
      <alignment horizontal="right" vertical="center" wrapText="1"/>
    </xf>
    <xf numFmtId="165" fontId="9" fillId="0" borderId="0" xfId="1" applyNumberFormat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top" wrapText="1"/>
    </xf>
    <xf numFmtId="166" fontId="9" fillId="0" borderId="0" xfId="1" applyNumberFormat="1" applyFont="1" applyAlignment="1">
      <alignment horizontal="right" vertical="center" wrapText="1"/>
    </xf>
    <xf numFmtId="0" fontId="9" fillId="0" borderId="0" xfId="1" applyFont="1" applyAlignment="1">
      <alignment horizontal="center" vertical="center" wrapText="1"/>
    </xf>
    <xf numFmtId="165" fontId="9" fillId="6" borderId="0" xfId="1" applyNumberFormat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center" wrapText="1"/>
    </xf>
    <xf numFmtId="0" fontId="9" fillId="6" borderId="0" xfId="1" applyFont="1" applyFill="1" applyAlignment="1">
      <alignment horizontal="left" vertical="top" wrapText="1"/>
    </xf>
    <xf numFmtId="166" fontId="9" fillId="6" borderId="0" xfId="1" applyNumberFormat="1" applyFont="1" applyFill="1" applyAlignment="1">
      <alignment horizontal="right" vertical="center" wrapText="1"/>
    </xf>
    <xf numFmtId="0" fontId="9" fillId="6" borderId="0" xfId="1" applyFont="1" applyFill="1" applyAlignment="1">
      <alignment horizontal="center" vertical="center" wrapText="1"/>
    </xf>
    <xf numFmtId="0" fontId="3" fillId="6" borderId="0" xfId="1" applyFill="1"/>
    <xf numFmtId="0" fontId="11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166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165" fontId="9" fillId="6" borderId="0" xfId="0" applyNumberFormat="1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top" wrapText="1"/>
    </xf>
    <xf numFmtId="166" fontId="9" fillId="6" borderId="0" xfId="0" applyNumberFormat="1" applyFont="1" applyFill="1" applyAlignment="1">
      <alignment horizontal="right" vertical="center" wrapText="1"/>
    </xf>
    <xf numFmtId="0" fontId="9" fillId="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3" fillId="7" borderId="0" xfId="0" applyFont="1" applyFill="1" applyAlignment="1">
      <alignment horizontal="left" vertical="center" wrapText="1"/>
    </xf>
    <xf numFmtId="0" fontId="16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left" vertical="center" wrapText="1" indent="1"/>
    </xf>
    <xf numFmtId="0" fontId="13" fillId="7" borderId="0" xfId="0" applyFont="1" applyFill="1" applyAlignment="1">
      <alignment horizontal="right" vertical="center" wrapText="1"/>
    </xf>
    <xf numFmtId="15" fontId="18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4" fontId="18" fillId="0" borderId="0" xfId="0" applyNumberFormat="1" applyFont="1" applyAlignment="1">
      <alignment horizontal="right" vertical="center" wrapText="1"/>
    </xf>
    <xf numFmtId="15" fontId="18" fillId="7" borderId="0" xfId="0" applyNumberFormat="1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7" borderId="0" xfId="0" applyFont="1" applyFill="1" applyAlignment="1">
      <alignment horizontal="left" vertical="top" wrapText="1"/>
    </xf>
    <xf numFmtId="0" fontId="18" fillId="7" borderId="0" xfId="0" applyFont="1" applyFill="1" applyAlignment="1">
      <alignment horizontal="left" vertical="center" wrapText="1" indent="1"/>
    </xf>
    <xf numFmtId="4" fontId="18" fillId="7" borderId="0" xfId="0" applyNumberFormat="1" applyFont="1" applyFill="1" applyAlignment="1">
      <alignment horizontal="right" vertical="center" wrapText="1"/>
    </xf>
    <xf numFmtId="0" fontId="18" fillId="7" borderId="0" xfId="0" applyFont="1" applyFill="1" applyAlignment="1">
      <alignment horizontal="right" vertical="center" wrapText="1"/>
    </xf>
    <xf numFmtId="0" fontId="18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top" wrapText="1"/>
    </xf>
    <xf numFmtId="0" fontId="5" fillId="0" borderId="0" xfId="1" applyFont="1" applyAlignment="1">
      <alignment horizontal="center" vertical="center" wrapText="1"/>
    </xf>
    <xf numFmtId="0" fontId="5" fillId="6" borderId="0" xfId="1" applyFont="1" applyFill="1" applyAlignment="1">
      <alignment horizontal="right" vertical="center" wrapText="1"/>
    </xf>
    <xf numFmtId="0" fontId="8" fillId="0" borderId="0" xfId="1" applyFont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164" fontId="6" fillId="0" borderId="0" xfId="1" applyNumberFormat="1" applyFont="1" applyAlignment="1">
      <alignment horizontal="left" vertical="center" wrapText="1"/>
    </xf>
    <xf numFmtId="165" fontId="6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19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3" fillId="7" borderId="0" xfId="0" applyFont="1" applyFill="1" applyAlignment="1">
      <alignment horizontal="right" vertical="center" wrapText="1" indent="1"/>
    </xf>
    <xf numFmtId="0" fontId="17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22" fontId="14" fillId="0" borderId="0" xfId="0" applyNumberFormat="1" applyFont="1" applyAlignment="1">
      <alignment horizontal="left" vertical="center" wrapText="1"/>
    </xf>
    <xf numFmtId="15" fontId="14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6734EA19-34AC-4133-9B8D-4F2A68986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41"/>
  <sheetViews>
    <sheetView topLeftCell="H4" workbookViewId="0">
      <selection activeCell="O17" sqref="O17:P17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  <col min="15" max="15" width="13" customWidth="1"/>
    <col min="16" max="16" width="11.36328125" customWidth="1"/>
  </cols>
  <sheetData>
    <row r="1" spans="1:17" x14ac:dyDescent="0.35">
      <c r="B1" s="1" t="s">
        <v>0</v>
      </c>
    </row>
    <row r="3" spans="1:17" x14ac:dyDescent="0.35">
      <c r="A3">
        <v>3</v>
      </c>
      <c r="B3" t="s">
        <v>26</v>
      </c>
    </row>
    <row r="4" spans="1:17" x14ac:dyDescent="0.35">
      <c r="A4" s="2" t="s">
        <v>27</v>
      </c>
      <c r="B4" s="3" t="s">
        <v>28</v>
      </c>
    </row>
    <row r="5" spans="1:17" x14ac:dyDescent="0.35">
      <c r="A5" s="10"/>
      <c r="B5" t="s">
        <v>2</v>
      </c>
      <c r="C5" t="s">
        <v>35</v>
      </c>
    </row>
    <row r="6" spans="1:17" x14ac:dyDescent="0.35">
      <c r="B6" t="s">
        <v>3</v>
      </c>
      <c r="C6" s="4">
        <v>44205</v>
      </c>
      <c r="L6" t="s">
        <v>47</v>
      </c>
      <c r="M6" t="s">
        <v>125</v>
      </c>
    </row>
    <row r="7" spans="1:17" x14ac:dyDescent="0.35">
      <c r="B7" t="s">
        <v>29</v>
      </c>
      <c r="C7" s="4">
        <f>C6+3</f>
        <v>44208</v>
      </c>
      <c r="L7" t="s">
        <v>126</v>
      </c>
      <c r="M7" t="s">
        <v>65</v>
      </c>
    </row>
    <row r="9" spans="1:17" x14ac:dyDescent="0.35">
      <c r="K9" s="12" t="s">
        <v>30</v>
      </c>
      <c r="L9" s="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7" t="s">
        <v>10</v>
      </c>
      <c r="L10" s="7" t="s">
        <v>12</v>
      </c>
      <c r="M10" s="11" t="s">
        <v>13</v>
      </c>
      <c r="N10" s="11" t="s">
        <v>14</v>
      </c>
      <c r="O10" s="11" t="s">
        <v>127</v>
      </c>
      <c r="P10" s="11" t="s">
        <v>50</v>
      </c>
    </row>
    <row r="11" spans="1:17" x14ac:dyDescent="0.35">
      <c r="A11" s="5">
        <v>1</v>
      </c>
      <c r="B11" s="5" t="s">
        <v>15</v>
      </c>
      <c r="C11" s="5" t="str">
        <f>C5</f>
        <v>HAXAGONMYR</v>
      </c>
      <c r="D11" s="8">
        <f>C6</f>
        <v>44205</v>
      </c>
      <c r="E11" s="5" t="s">
        <v>16</v>
      </c>
      <c r="F11" s="13" t="s">
        <v>31</v>
      </c>
      <c r="G11" s="5">
        <v>3</v>
      </c>
      <c r="H11" s="8">
        <f>D11+3</f>
        <v>44208</v>
      </c>
      <c r="I11" s="5">
        <v>3</v>
      </c>
      <c r="J11" s="5">
        <v>15000</v>
      </c>
      <c r="K11">
        <f>J11*(I11/100)*(3/365)</f>
        <v>3.6986301369863011</v>
      </c>
      <c r="L11">
        <f>J11+K11</f>
        <v>15003.698630136987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18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65" t="s">
        <v>20</v>
      </c>
      <c r="L14" s="66"/>
      <c r="M14" s="66"/>
      <c r="N14" s="66"/>
      <c r="O14" s="66"/>
      <c r="P14" s="66"/>
      <c r="Q14" s="66"/>
    </row>
    <row r="15" spans="1:17" x14ac:dyDescent="0.35">
      <c r="A15" s="5">
        <v>5</v>
      </c>
      <c r="B15" s="5" t="s">
        <v>21</v>
      </c>
      <c r="C15" s="5"/>
      <c r="D15" s="5"/>
      <c r="E15" s="5"/>
      <c r="F15" s="5"/>
      <c r="G15" s="5"/>
      <c r="H15" s="5"/>
      <c r="I15" s="5"/>
      <c r="J15" s="5"/>
      <c r="K15" s="65" t="s">
        <v>22</v>
      </c>
      <c r="L15" s="66"/>
      <c r="M15" s="66"/>
      <c r="N15" s="66"/>
    </row>
    <row r="16" spans="1:17" x14ac:dyDescent="0.35">
      <c r="A16" s="5">
        <v>6</v>
      </c>
      <c r="B16" s="5" t="s">
        <v>32</v>
      </c>
      <c r="C16" s="5"/>
      <c r="D16" s="8">
        <f>D11+3</f>
        <v>44208</v>
      </c>
      <c r="E16" s="5"/>
      <c r="F16" s="5"/>
      <c r="G16" s="5"/>
      <c r="H16" s="5"/>
      <c r="I16" s="5"/>
      <c r="J16" s="5"/>
    </row>
    <row r="17" spans="1:16" x14ac:dyDescent="0.35">
      <c r="A17" s="5">
        <v>7</v>
      </c>
      <c r="B17" s="5" t="s">
        <v>33</v>
      </c>
      <c r="C17" s="5"/>
      <c r="D17" s="8">
        <f>C7</f>
        <v>44208</v>
      </c>
      <c r="E17" s="5"/>
      <c r="F17" s="5"/>
      <c r="G17" s="5"/>
      <c r="H17" s="5"/>
      <c r="I17" s="5">
        <v>3.5</v>
      </c>
      <c r="J17" s="5"/>
      <c r="K17">
        <f>J11*(I11/100)*(3/365)</f>
        <v>3.6986301369863011</v>
      </c>
      <c r="L17">
        <f>J11+K17</f>
        <v>15003.698630136987</v>
      </c>
      <c r="M17">
        <v>2000</v>
      </c>
      <c r="N17">
        <f>L17+M17</f>
        <v>17003.698630136987</v>
      </c>
      <c r="O17">
        <v>4.4400000000000004</v>
      </c>
      <c r="P17">
        <f>N17*O17</f>
        <v>75496.421917808228</v>
      </c>
    </row>
    <row r="18" spans="1:16" x14ac:dyDescent="0.35">
      <c r="A18" s="5">
        <v>8</v>
      </c>
      <c r="B18" s="5" t="s">
        <v>17</v>
      </c>
      <c r="C18" s="5"/>
      <c r="D18" s="5"/>
      <c r="E18" s="5"/>
      <c r="F18" s="5"/>
      <c r="G18" s="5"/>
      <c r="H18" s="5"/>
      <c r="I18" s="5"/>
      <c r="J18" s="5"/>
      <c r="K18" s="4"/>
    </row>
    <row r="19" spans="1:16" x14ac:dyDescent="0.35">
      <c r="A19" s="5">
        <v>9</v>
      </c>
      <c r="B19" s="5" t="s">
        <v>18</v>
      </c>
      <c r="C19" s="5"/>
      <c r="D19" s="5"/>
      <c r="E19" s="5"/>
      <c r="F19" s="5"/>
      <c r="G19" s="5"/>
      <c r="H19" s="5"/>
      <c r="I19" s="5"/>
      <c r="J19" s="5"/>
    </row>
    <row r="20" spans="1:16" x14ac:dyDescent="0.35">
      <c r="A20" s="5">
        <v>10</v>
      </c>
      <c r="B20" s="5" t="s">
        <v>19</v>
      </c>
      <c r="C20" s="5"/>
      <c r="D20" s="5"/>
      <c r="E20" s="5"/>
      <c r="F20" s="5"/>
      <c r="G20" s="5"/>
      <c r="H20" s="5"/>
      <c r="I20" s="5"/>
      <c r="J20" s="5"/>
      <c r="K20" s="9" t="s">
        <v>23</v>
      </c>
    </row>
    <row r="21" spans="1:16" x14ac:dyDescent="0.35">
      <c r="A21" s="5">
        <v>11</v>
      </c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65" t="s">
        <v>24</v>
      </c>
      <c r="L21" s="66"/>
      <c r="M21" s="66"/>
      <c r="N21" s="66"/>
    </row>
    <row r="24" spans="1:16" x14ac:dyDescent="0.35">
      <c r="A24" s="2" t="s">
        <v>34</v>
      </c>
      <c r="B24" s="3" t="s">
        <v>25</v>
      </c>
    </row>
    <row r="25" spans="1:16" x14ac:dyDescent="0.35">
      <c r="A25" s="10"/>
      <c r="B25" t="s">
        <v>2</v>
      </c>
      <c r="C25" t="s">
        <v>35</v>
      </c>
    </row>
    <row r="26" spans="1:16" x14ac:dyDescent="0.35">
      <c r="B26" t="s">
        <v>3</v>
      </c>
      <c r="C26" s="4">
        <v>44205</v>
      </c>
    </row>
    <row r="27" spans="1:16" x14ac:dyDescent="0.35">
      <c r="B27" t="s">
        <v>29</v>
      </c>
      <c r="C27" s="4">
        <f>C26+3</f>
        <v>44208</v>
      </c>
    </row>
    <row r="29" spans="1:16" x14ac:dyDescent="0.35">
      <c r="K29" s="12" t="s">
        <v>30</v>
      </c>
      <c r="L29" s="4"/>
      <c r="M29" s="4"/>
      <c r="N29" s="4"/>
    </row>
    <row r="30" spans="1:16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10</v>
      </c>
      <c r="J30" s="6" t="s">
        <v>11</v>
      </c>
      <c r="K30" s="7" t="s">
        <v>10</v>
      </c>
      <c r="L30" s="7" t="s">
        <v>12</v>
      </c>
      <c r="M30" s="11" t="s">
        <v>13</v>
      </c>
      <c r="N30" s="11" t="s">
        <v>14</v>
      </c>
      <c r="O30" s="11" t="s">
        <v>127</v>
      </c>
      <c r="P30" s="11" t="s">
        <v>50</v>
      </c>
    </row>
    <row r="31" spans="1:16" x14ac:dyDescent="0.35">
      <c r="A31" s="5">
        <v>1</v>
      </c>
      <c r="B31" s="5" t="s">
        <v>15</v>
      </c>
      <c r="C31" s="5" t="str">
        <f>C25</f>
        <v>HAXAGONMYR</v>
      </c>
      <c r="D31" s="8">
        <f>C26</f>
        <v>44205</v>
      </c>
      <c r="E31" s="5" t="s">
        <v>16</v>
      </c>
      <c r="F31" s="13" t="s">
        <v>31</v>
      </c>
      <c r="G31" s="5">
        <v>3</v>
      </c>
      <c r="H31" s="8">
        <f>D31+3</f>
        <v>44208</v>
      </c>
      <c r="I31" s="5">
        <v>3</v>
      </c>
      <c r="J31" s="5">
        <v>15000</v>
      </c>
      <c r="K31">
        <f>J31*(I31/100)*(3/365)</f>
        <v>3.6986301369863011</v>
      </c>
      <c r="L31">
        <f>J31+K31</f>
        <v>15003.698630136987</v>
      </c>
    </row>
    <row r="32" spans="1:16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18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4</v>
      </c>
      <c r="B34" s="5" t="s">
        <v>19</v>
      </c>
      <c r="C34" s="5"/>
      <c r="D34" s="5"/>
      <c r="E34" s="5"/>
      <c r="F34" s="5"/>
      <c r="G34" s="5"/>
      <c r="H34" s="5"/>
      <c r="I34" s="5"/>
      <c r="J34" s="5"/>
      <c r="K34" s="65" t="s">
        <v>20</v>
      </c>
      <c r="L34" s="66"/>
      <c r="M34" s="66"/>
      <c r="N34" s="66"/>
      <c r="O34" s="66"/>
      <c r="P34" s="66"/>
      <c r="Q34" s="66"/>
    </row>
    <row r="35" spans="1:17" x14ac:dyDescent="0.35">
      <c r="A35" s="5">
        <v>5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65" t="s">
        <v>22</v>
      </c>
      <c r="L35" s="66"/>
      <c r="M35" s="66"/>
      <c r="N35" s="66"/>
    </row>
    <row r="36" spans="1:17" x14ac:dyDescent="0.35">
      <c r="A36" s="5">
        <v>6</v>
      </c>
      <c r="B36" s="5" t="s">
        <v>32</v>
      </c>
      <c r="C36" s="5"/>
      <c r="D36" s="8">
        <f>D31+3</f>
        <v>44208</v>
      </c>
      <c r="E36" s="5"/>
      <c r="F36" s="5"/>
      <c r="G36" s="5"/>
      <c r="H36" s="5"/>
      <c r="I36" s="5"/>
      <c r="J36" s="5"/>
    </row>
    <row r="37" spans="1:17" x14ac:dyDescent="0.35">
      <c r="A37" s="5">
        <v>7</v>
      </c>
      <c r="B37" s="5" t="s">
        <v>33</v>
      </c>
      <c r="C37" s="5"/>
      <c r="D37" s="8">
        <f>C27</f>
        <v>44208</v>
      </c>
      <c r="E37" s="5"/>
      <c r="F37" s="5"/>
      <c r="G37" s="5"/>
      <c r="H37" s="5"/>
      <c r="I37" s="5">
        <v>3.5</v>
      </c>
      <c r="J37" s="5"/>
      <c r="K37">
        <v>4</v>
      </c>
      <c r="L37">
        <f>J31+K37</f>
        <v>15004</v>
      </c>
      <c r="M37">
        <v>2000</v>
      </c>
      <c r="N37">
        <f>L37+M37</f>
        <v>17004</v>
      </c>
      <c r="O37">
        <v>4.4400000000000004</v>
      </c>
      <c r="P37">
        <f>N37*O37</f>
        <v>75497.760000000009</v>
      </c>
    </row>
    <row r="38" spans="1:17" x14ac:dyDescent="0.35">
      <c r="A38" s="5">
        <v>8</v>
      </c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4"/>
    </row>
    <row r="39" spans="1:17" x14ac:dyDescent="0.35">
      <c r="A39" s="5">
        <v>9</v>
      </c>
      <c r="B39" s="5" t="s">
        <v>18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10</v>
      </c>
      <c r="B40" s="5" t="s">
        <v>19</v>
      </c>
      <c r="C40" s="5"/>
      <c r="D40" s="5"/>
      <c r="E40" s="5"/>
      <c r="F40" s="5"/>
      <c r="G40" s="5"/>
      <c r="H40" s="5"/>
      <c r="I40" s="5"/>
      <c r="J40" s="5"/>
      <c r="K40" s="9" t="s">
        <v>23</v>
      </c>
    </row>
    <row r="41" spans="1:17" x14ac:dyDescent="0.35">
      <c r="A41" s="5">
        <v>11</v>
      </c>
      <c r="B41" s="5" t="s">
        <v>21</v>
      </c>
      <c r="C41" s="5"/>
      <c r="D41" s="5"/>
      <c r="E41" s="5"/>
      <c r="F41" s="5"/>
      <c r="G41" s="5"/>
      <c r="H41" s="5"/>
      <c r="I41" s="5"/>
      <c r="J41" s="5"/>
      <c r="K41" s="65" t="s">
        <v>24</v>
      </c>
      <c r="L41" s="66"/>
      <c r="M41" s="66"/>
      <c r="N41" s="66"/>
    </row>
  </sheetData>
  <mergeCells count="6">
    <mergeCell ref="K41:N41"/>
    <mergeCell ref="K14:Q14"/>
    <mergeCell ref="K15:N15"/>
    <mergeCell ref="K21:N21"/>
    <mergeCell ref="K34:Q34"/>
    <mergeCell ref="K35:N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41"/>
  <sheetViews>
    <sheetView workbookViewId="0">
      <selection activeCell="K38" sqref="K38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  <col min="16" max="16" width="13" customWidth="1"/>
    <col min="17" max="17" width="11.08984375" customWidth="1"/>
  </cols>
  <sheetData>
    <row r="1" spans="1:17" x14ac:dyDescent="0.35">
      <c r="B1" s="1" t="s">
        <v>108</v>
      </c>
    </row>
    <row r="3" spans="1:17" x14ac:dyDescent="0.35">
      <c r="A3" s="2">
        <v>3</v>
      </c>
      <c r="B3" t="s">
        <v>104</v>
      </c>
    </row>
    <row r="4" spans="1:17" x14ac:dyDescent="0.35">
      <c r="A4" s="2" t="s">
        <v>27</v>
      </c>
      <c r="B4" s="3" t="s">
        <v>28</v>
      </c>
    </row>
    <row r="5" spans="1:17" x14ac:dyDescent="0.35">
      <c r="A5" s="10"/>
      <c r="B5" t="s">
        <v>2</v>
      </c>
      <c r="C5" t="s">
        <v>35</v>
      </c>
      <c r="K5" t="s">
        <v>47</v>
      </c>
      <c r="L5" t="s">
        <v>125</v>
      </c>
    </row>
    <row r="6" spans="1:17" x14ac:dyDescent="0.35">
      <c r="B6" t="s">
        <v>3</v>
      </c>
      <c r="C6" s="4">
        <v>44205</v>
      </c>
      <c r="K6" t="s">
        <v>126</v>
      </c>
      <c r="L6" t="s">
        <v>65</v>
      </c>
    </row>
    <row r="7" spans="1:17" x14ac:dyDescent="0.35">
      <c r="B7" t="s">
        <v>113</v>
      </c>
      <c r="C7" s="4">
        <f>D16</f>
        <v>44202</v>
      </c>
    </row>
    <row r="9" spans="1:17" x14ac:dyDescent="0.35">
      <c r="K9" s="12" t="s">
        <v>30</v>
      </c>
      <c r="L9" s="1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10</v>
      </c>
      <c r="J10" s="6" t="s">
        <v>11</v>
      </c>
      <c r="K10" s="7" t="s">
        <v>10</v>
      </c>
      <c r="L10" s="7"/>
      <c r="M10" s="7" t="s">
        <v>12</v>
      </c>
      <c r="N10" s="7" t="s">
        <v>13</v>
      </c>
      <c r="O10" s="7" t="s">
        <v>14</v>
      </c>
      <c r="P10" s="7" t="s">
        <v>127</v>
      </c>
      <c r="Q10" s="7" t="s">
        <v>50</v>
      </c>
    </row>
    <row r="11" spans="1:17" x14ac:dyDescent="0.35">
      <c r="A11" s="5">
        <v>1</v>
      </c>
      <c r="B11" s="5" t="s">
        <v>15</v>
      </c>
      <c r="C11" s="5" t="str">
        <f>C5</f>
        <v>HAXAGONMYR</v>
      </c>
      <c r="D11" s="8">
        <f>C6-6</f>
        <v>44199</v>
      </c>
      <c r="E11" s="5" t="s">
        <v>16</v>
      </c>
      <c r="F11" s="13" t="s">
        <v>107</v>
      </c>
      <c r="G11" s="5">
        <v>3</v>
      </c>
      <c r="H11" s="8">
        <f>D11+3</f>
        <v>44202</v>
      </c>
      <c r="I11" s="5">
        <v>3</v>
      </c>
      <c r="J11" s="5">
        <v>15000</v>
      </c>
      <c r="K11">
        <f>J11*(I11/100)*(3/365)</f>
        <v>3.6986301369863011</v>
      </c>
      <c r="M11">
        <f>J11+K11</f>
        <v>15003.698630136987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110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19</v>
      </c>
      <c r="C14" s="5"/>
      <c r="D14" s="5"/>
      <c r="E14" s="5"/>
      <c r="F14" s="5"/>
      <c r="G14" s="5"/>
      <c r="H14" s="5"/>
      <c r="I14" s="5"/>
      <c r="J14" s="5"/>
      <c r="K14" s="65" t="s">
        <v>20</v>
      </c>
      <c r="L14" s="66"/>
      <c r="M14" s="66"/>
      <c r="N14" s="66"/>
      <c r="O14" s="66"/>
      <c r="P14" s="66"/>
      <c r="Q14" s="66"/>
    </row>
    <row r="15" spans="1:17" x14ac:dyDescent="0.35">
      <c r="A15" s="5">
        <v>5</v>
      </c>
      <c r="B15" s="5" t="s">
        <v>21</v>
      </c>
      <c r="C15" s="5"/>
      <c r="D15" s="5"/>
      <c r="E15" s="5"/>
      <c r="F15" s="5"/>
      <c r="G15" s="5"/>
      <c r="H15" s="5"/>
      <c r="I15" s="5"/>
      <c r="J15" s="5"/>
      <c r="K15" s="65" t="s">
        <v>22</v>
      </c>
      <c r="L15" s="66"/>
      <c r="M15" s="66"/>
      <c r="N15" s="66"/>
    </row>
    <row r="16" spans="1:17" x14ac:dyDescent="0.35">
      <c r="A16" s="5">
        <v>6</v>
      </c>
      <c r="B16" s="5" t="s">
        <v>114</v>
      </c>
      <c r="C16" s="5"/>
      <c r="D16" s="8">
        <f>D11+3</f>
        <v>44202</v>
      </c>
      <c r="E16" s="5"/>
      <c r="F16" s="5"/>
      <c r="G16" s="5"/>
      <c r="H16" s="5"/>
      <c r="I16" s="5"/>
      <c r="J16" s="5"/>
    </row>
    <row r="17" spans="1:17" x14ac:dyDescent="0.35">
      <c r="A17" s="5">
        <v>7</v>
      </c>
      <c r="B17" s="5" t="s">
        <v>33</v>
      </c>
      <c r="C17" s="5"/>
      <c r="D17" s="8">
        <f>C7</f>
        <v>44202</v>
      </c>
      <c r="E17" s="5"/>
      <c r="F17" s="5"/>
      <c r="G17" s="5"/>
      <c r="H17" s="5"/>
      <c r="I17" s="5">
        <v>3.5</v>
      </c>
      <c r="J17" s="5"/>
      <c r="K17">
        <f>J11*(I11/100)*(3/365)</f>
        <v>3.6986301369863011</v>
      </c>
      <c r="M17">
        <f>J11+K17</f>
        <v>15003.698630136987</v>
      </c>
      <c r="N17">
        <v>2000</v>
      </c>
      <c r="O17">
        <f>M17+N17</f>
        <v>17003.698630136987</v>
      </c>
      <c r="P17">
        <v>4.4400000000000004</v>
      </c>
      <c r="Q17">
        <f>P17*O17</f>
        <v>75496.421917808228</v>
      </c>
    </row>
    <row r="18" spans="1:17" x14ac:dyDescent="0.35">
      <c r="A18" s="5">
        <v>8</v>
      </c>
      <c r="B18" s="5" t="s">
        <v>17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7" x14ac:dyDescent="0.35">
      <c r="A19" s="5">
        <v>9</v>
      </c>
      <c r="B19" s="5" t="s">
        <v>110</v>
      </c>
      <c r="C19" s="5"/>
      <c r="D19" s="5"/>
      <c r="E19" s="5"/>
      <c r="F19" s="5"/>
      <c r="G19" s="5"/>
      <c r="H19" s="5"/>
      <c r="I19" s="5"/>
      <c r="J19" s="5"/>
    </row>
    <row r="20" spans="1:17" x14ac:dyDescent="0.35">
      <c r="A20" s="5">
        <v>10</v>
      </c>
      <c r="B20" s="5" t="s">
        <v>19</v>
      </c>
      <c r="C20" s="5"/>
      <c r="D20" s="5"/>
      <c r="E20" s="5"/>
      <c r="F20" s="5"/>
      <c r="G20" s="5"/>
      <c r="H20" s="5"/>
      <c r="I20" s="5"/>
      <c r="J20" s="5"/>
      <c r="K20" s="9" t="s">
        <v>20</v>
      </c>
    </row>
    <row r="21" spans="1:17" x14ac:dyDescent="0.35">
      <c r="A21" s="5">
        <v>11</v>
      </c>
      <c r="B21" s="5" t="s">
        <v>21</v>
      </c>
      <c r="C21" s="5"/>
      <c r="D21" s="5"/>
      <c r="E21" s="5"/>
      <c r="F21" s="5"/>
      <c r="G21" s="5"/>
      <c r="H21" s="5"/>
      <c r="I21" s="5"/>
      <c r="J21" s="5"/>
      <c r="K21" s="65" t="s">
        <v>24</v>
      </c>
      <c r="L21" s="66"/>
      <c r="M21" s="66"/>
      <c r="N21" s="66"/>
    </row>
    <row r="24" spans="1:17" x14ac:dyDescent="0.35">
      <c r="A24" s="2" t="s">
        <v>115</v>
      </c>
      <c r="B24" s="3" t="s">
        <v>25</v>
      </c>
    </row>
    <row r="25" spans="1:17" x14ac:dyDescent="0.35">
      <c r="A25" s="10"/>
      <c r="B25" t="s">
        <v>2</v>
      </c>
      <c r="C25" t="s">
        <v>35</v>
      </c>
    </row>
    <row r="26" spans="1:17" x14ac:dyDescent="0.35">
      <c r="B26" t="s">
        <v>3</v>
      </c>
      <c r="C26" s="4">
        <v>44205</v>
      </c>
    </row>
    <row r="27" spans="1:17" x14ac:dyDescent="0.35">
      <c r="B27" t="s">
        <v>113</v>
      </c>
      <c r="C27" s="4">
        <f>D36</f>
        <v>44202</v>
      </c>
    </row>
    <row r="29" spans="1:17" x14ac:dyDescent="0.35">
      <c r="K29" s="12" t="s">
        <v>30</v>
      </c>
      <c r="L29" s="14"/>
      <c r="M29" s="4"/>
      <c r="N29" s="4"/>
    </row>
    <row r="30" spans="1:17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10</v>
      </c>
      <c r="J30" s="6" t="s">
        <v>11</v>
      </c>
      <c r="K30" s="7" t="s">
        <v>10</v>
      </c>
      <c r="L30" s="7"/>
      <c r="M30" s="7" t="s">
        <v>12</v>
      </c>
      <c r="N30" s="7" t="s">
        <v>13</v>
      </c>
      <c r="O30" s="7" t="s">
        <v>14</v>
      </c>
      <c r="P30" s="7" t="s">
        <v>127</v>
      </c>
      <c r="Q30" s="7" t="s">
        <v>50</v>
      </c>
    </row>
    <row r="31" spans="1:17" x14ac:dyDescent="0.35">
      <c r="A31" s="5">
        <v>1</v>
      </c>
      <c r="B31" s="5" t="s">
        <v>15</v>
      </c>
      <c r="C31" s="5" t="str">
        <f>C25</f>
        <v>HAXAGONMYR</v>
      </c>
      <c r="D31" s="8">
        <f>C26-6</f>
        <v>44199</v>
      </c>
      <c r="E31" s="5" t="s">
        <v>16</v>
      </c>
      <c r="F31" s="13" t="s">
        <v>106</v>
      </c>
      <c r="G31" s="5">
        <v>3</v>
      </c>
      <c r="H31" s="8">
        <f>D31+3</f>
        <v>44202</v>
      </c>
      <c r="I31" s="5">
        <v>3</v>
      </c>
      <c r="J31" s="5">
        <v>15000</v>
      </c>
      <c r="K31">
        <f>J31*(I31/100)*(3/365)</f>
        <v>3.6986301369863011</v>
      </c>
      <c r="M31">
        <f>J31+K31</f>
        <v>15003.698630136987</v>
      </c>
    </row>
    <row r="32" spans="1:17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110</v>
      </c>
      <c r="C33" s="5"/>
      <c r="D33" s="5"/>
      <c r="E33" s="5"/>
      <c r="F33" s="5"/>
      <c r="G33" s="5"/>
      <c r="H33" s="5"/>
      <c r="I33" s="5"/>
      <c r="J33" s="5"/>
    </row>
    <row r="34" spans="1:17" x14ac:dyDescent="0.35">
      <c r="A34" s="5">
        <v>4</v>
      </c>
      <c r="B34" s="5" t="s">
        <v>19</v>
      </c>
      <c r="C34" s="5"/>
      <c r="D34" s="5"/>
      <c r="E34" s="5"/>
      <c r="F34" s="5"/>
      <c r="G34" s="5"/>
      <c r="H34" s="5"/>
      <c r="I34" s="5"/>
      <c r="J34" s="5"/>
      <c r="K34" s="65" t="s">
        <v>20</v>
      </c>
      <c r="L34" s="66"/>
      <c r="M34" s="66"/>
      <c r="N34" s="66"/>
      <c r="O34" s="66"/>
      <c r="P34" s="66"/>
      <c r="Q34" s="66"/>
    </row>
    <row r="35" spans="1:17" x14ac:dyDescent="0.35">
      <c r="A35" s="5">
        <v>5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65" t="s">
        <v>22</v>
      </c>
      <c r="L35" s="66"/>
      <c r="M35" s="66"/>
      <c r="N35" s="66"/>
    </row>
    <row r="36" spans="1:17" x14ac:dyDescent="0.35">
      <c r="A36" s="5">
        <v>6</v>
      </c>
      <c r="B36" s="5" t="s">
        <v>114</v>
      </c>
      <c r="C36" s="5"/>
      <c r="D36" s="8">
        <f>D31+3</f>
        <v>44202</v>
      </c>
      <c r="E36" s="5"/>
      <c r="F36" s="5"/>
      <c r="G36" s="5"/>
      <c r="H36" s="5"/>
      <c r="I36" s="5"/>
      <c r="J36" s="5"/>
    </row>
    <row r="37" spans="1:17" x14ac:dyDescent="0.35">
      <c r="A37" s="5">
        <v>7</v>
      </c>
      <c r="B37" s="5" t="s">
        <v>33</v>
      </c>
      <c r="C37" s="5"/>
      <c r="D37" s="8">
        <f>C27</f>
        <v>44202</v>
      </c>
      <c r="E37" s="5"/>
      <c r="F37" s="5"/>
      <c r="G37" s="5"/>
      <c r="H37" s="5"/>
      <c r="I37" s="5">
        <v>3.5</v>
      </c>
      <c r="J37" s="5"/>
      <c r="K37">
        <v>4</v>
      </c>
      <c r="M37">
        <f>J31+K37</f>
        <v>15004</v>
      </c>
      <c r="N37">
        <v>2000</v>
      </c>
      <c r="O37">
        <f>M37+N37</f>
        <v>17004</v>
      </c>
      <c r="P37">
        <v>4.4400000000000004</v>
      </c>
      <c r="Q37">
        <f>P37*O37</f>
        <v>75497.760000000009</v>
      </c>
    </row>
    <row r="38" spans="1:17" x14ac:dyDescent="0.35">
      <c r="A38" s="5">
        <v>8</v>
      </c>
      <c r="B38" s="5" t="s">
        <v>17</v>
      </c>
      <c r="C38" s="5"/>
      <c r="D38" s="5"/>
      <c r="E38" s="5"/>
      <c r="F38" s="5"/>
      <c r="G38" s="5"/>
      <c r="H38" s="5"/>
      <c r="I38" s="5"/>
      <c r="J38" s="5"/>
      <c r="K38" s="4"/>
      <c r="L38" s="4"/>
    </row>
    <row r="39" spans="1:17" x14ac:dyDescent="0.35">
      <c r="A39" s="5">
        <v>9</v>
      </c>
      <c r="B39" s="5" t="s">
        <v>110</v>
      </c>
      <c r="C39" s="5"/>
      <c r="D39" s="5"/>
      <c r="E39" s="5"/>
      <c r="F39" s="5"/>
      <c r="G39" s="5"/>
      <c r="H39" s="5"/>
      <c r="I39" s="5"/>
      <c r="J39" s="5"/>
    </row>
    <row r="40" spans="1:17" x14ac:dyDescent="0.35">
      <c r="A40" s="5">
        <v>10</v>
      </c>
      <c r="B40" s="5" t="s">
        <v>19</v>
      </c>
      <c r="C40" s="5"/>
      <c r="D40" s="5"/>
      <c r="E40" s="5"/>
      <c r="F40" s="5"/>
      <c r="G40" s="5"/>
      <c r="H40" s="5"/>
      <c r="I40" s="5"/>
      <c r="J40" s="5"/>
      <c r="K40" s="9" t="s">
        <v>20</v>
      </c>
    </row>
    <row r="41" spans="1:17" x14ac:dyDescent="0.35">
      <c r="A41" s="5">
        <v>11</v>
      </c>
      <c r="B41" s="5" t="s">
        <v>21</v>
      </c>
      <c r="C41" s="5"/>
      <c r="D41" s="5"/>
      <c r="E41" s="5"/>
      <c r="F41" s="5"/>
      <c r="G41" s="5"/>
      <c r="H41" s="5"/>
      <c r="I41" s="5"/>
      <c r="J41" s="5"/>
      <c r="K41" s="65" t="s">
        <v>24</v>
      </c>
      <c r="L41" s="66"/>
      <c r="M41" s="66"/>
      <c r="N41" s="66"/>
    </row>
  </sheetData>
  <mergeCells count="6">
    <mergeCell ref="K41:N41"/>
    <mergeCell ref="K14:Q14"/>
    <mergeCell ref="K15:N15"/>
    <mergeCell ref="K21:N21"/>
    <mergeCell ref="K34:Q34"/>
    <mergeCell ref="K35:N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42"/>
  <sheetViews>
    <sheetView topLeftCell="C1" workbookViewId="0">
      <selection activeCell="C27" sqref="C27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  <col min="16" max="16" width="13" customWidth="1"/>
  </cols>
  <sheetData>
    <row r="1" spans="1:17" x14ac:dyDescent="0.35">
      <c r="B1" s="1" t="s">
        <v>116</v>
      </c>
    </row>
    <row r="3" spans="1:17" x14ac:dyDescent="0.35">
      <c r="K3" s="2"/>
      <c r="L3" s="2"/>
      <c r="M3" s="2"/>
      <c r="N3" s="2"/>
    </row>
    <row r="4" spans="1:17" x14ac:dyDescent="0.35">
      <c r="A4" s="2">
        <v>3</v>
      </c>
      <c r="B4" t="s">
        <v>104</v>
      </c>
      <c r="K4" s="2"/>
      <c r="L4" s="2"/>
      <c r="M4" s="2"/>
      <c r="N4" s="2"/>
    </row>
    <row r="5" spans="1:17" x14ac:dyDescent="0.35">
      <c r="A5" s="2" t="s">
        <v>27</v>
      </c>
      <c r="B5" s="3" t="s">
        <v>1</v>
      </c>
      <c r="K5" t="s">
        <v>47</v>
      </c>
      <c r="L5" t="s">
        <v>125</v>
      </c>
    </row>
    <row r="6" spans="1:17" x14ac:dyDescent="0.35">
      <c r="A6" s="2"/>
      <c r="B6" t="s">
        <v>2</v>
      </c>
      <c r="C6" t="s">
        <v>35</v>
      </c>
      <c r="K6" t="s">
        <v>126</v>
      </c>
      <c r="L6" t="s">
        <v>65</v>
      </c>
    </row>
    <row r="7" spans="1:17" x14ac:dyDescent="0.35">
      <c r="B7" t="s">
        <v>3</v>
      </c>
      <c r="C7" s="4">
        <v>44205</v>
      </c>
    </row>
    <row r="8" spans="1:17" x14ac:dyDescent="0.35">
      <c r="B8" t="s">
        <v>118</v>
      </c>
      <c r="C8" s="4">
        <f>D11+3</f>
        <v>44209</v>
      </c>
    </row>
    <row r="9" spans="1:17" x14ac:dyDescent="0.35">
      <c r="K9" s="12" t="s">
        <v>30</v>
      </c>
      <c r="L9" s="14"/>
      <c r="M9" s="4"/>
      <c r="N9" s="4"/>
    </row>
    <row r="10" spans="1:17" x14ac:dyDescent="0.35">
      <c r="A10" s="5"/>
      <c r="B10" s="5"/>
      <c r="C10" s="6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6" t="s">
        <v>9</v>
      </c>
      <c r="I10" s="6" t="s">
        <v>117</v>
      </c>
      <c r="J10" s="6" t="s">
        <v>11</v>
      </c>
      <c r="K10" s="7" t="s">
        <v>112</v>
      </c>
      <c r="L10" s="7" t="s">
        <v>109</v>
      </c>
      <c r="M10" s="7" t="s">
        <v>12</v>
      </c>
      <c r="N10" s="7" t="s">
        <v>13</v>
      </c>
      <c r="O10" s="7" t="s">
        <v>14</v>
      </c>
      <c r="P10" s="11" t="s">
        <v>127</v>
      </c>
      <c r="Q10" s="11" t="s">
        <v>50</v>
      </c>
    </row>
    <row r="11" spans="1:17" x14ac:dyDescent="0.35">
      <c r="A11" s="5">
        <v>1</v>
      </c>
      <c r="B11" s="5" t="s">
        <v>15</v>
      </c>
      <c r="C11" s="5" t="str">
        <f>C6</f>
        <v>HAXAGONMYR</v>
      </c>
      <c r="D11" s="8">
        <f>C7+1</f>
        <v>44206</v>
      </c>
      <c r="E11" s="5" t="s">
        <v>16</v>
      </c>
      <c r="F11" s="5" t="s">
        <v>105</v>
      </c>
      <c r="G11" s="5">
        <v>3</v>
      </c>
      <c r="H11" s="8">
        <f>D11+3</f>
        <v>44209</v>
      </c>
      <c r="I11" s="5">
        <v>3</v>
      </c>
      <c r="J11" s="5">
        <v>15000</v>
      </c>
      <c r="K11">
        <f>J11*(I11/100)*(3/365)</f>
        <v>3.6986301369863011</v>
      </c>
      <c r="M11">
        <f>J11+K11</f>
        <v>15003.698630136987</v>
      </c>
    </row>
    <row r="12" spans="1:17" x14ac:dyDescent="0.35">
      <c r="A12" s="5">
        <v>2</v>
      </c>
      <c r="B12" s="5" t="s">
        <v>17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33</v>
      </c>
      <c r="C13" s="5"/>
      <c r="D13" s="8">
        <f>D11+3</f>
        <v>44209</v>
      </c>
      <c r="E13" s="5"/>
      <c r="F13" s="5"/>
      <c r="G13" s="5"/>
      <c r="H13" s="5"/>
      <c r="I13" s="5">
        <v>3.5</v>
      </c>
      <c r="J13" s="5"/>
      <c r="K13">
        <f>J11*(I11/100)*(3/365)</f>
        <v>3.6986301369863011</v>
      </c>
      <c r="L13">
        <f>K13</f>
        <v>3.6986301369863011</v>
      </c>
      <c r="M13">
        <f>J11+K13</f>
        <v>15003.698630136987</v>
      </c>
      <c r="N13">
        <v>2000</v>
      </c>
      <c r="O13">
        <f>M13-N13</f>
        <v>13003.698630136987</v>
      </c>
      <c r="P13">
        <v>4.4400000000000004</v>
      </c>
      <c r="Q13">
        <f>O13*P13</f>
        <v>57736.421917808228</v>
      </c>
    </row>
    <row r="14" spans="1:17" x14ac:dyDescent="0.35">
      <c r="A14" s="5">
        <v>4</v>
      </c>
      <c r="B14" s="5" t="s">
        <v>17</v>
      </c>
      <c r="C14" s="5"/>
      <c r="D14" s="5"/>
      <c r="E14" s="5"/>
      <c r="F14" s="5"/>
      <c r="G14" s="5"/>
      <c r="H14" s="5"/>
      <c r="I14" s="5"/>
      <c r="J14" s="5"/>
    </row>
    <row r="15" spans="1:17" x14ac:dyDescent="0.35">
      <c r="A15" s="5">
        <v>5</v>
      </c>
      <c r="B15" s="5" t="s">
        <v>119</v>
      </c>
      <c r="C15" s="5"/>
      <c r="D15" s="8">
        <f>D11</f>
        <v>44206</v>
      </c>
      <c r="E15" s="5"/>
      <c r="F15" s="5"/>
      <c r="G15" s="5"/>
      <c r="H15" s="5"/>
      <c r="I15" s="5"/>
      <c r="J15" s="5"/>
    </row>
    <row r="16" spans="1:17" x14ac:dyDescent="0.35">
      <c r="A16" s="5">
        <v>6</v>
      </c>
      <c r="B16" s="5" t="s">
        <v>18</v>
      </c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</row>
    <row r="17" spans="1:17" x14ac:dyDescent="0.35">
      <c r="A17" s="5">
        <v>7</v>
      </c>
      <c r="B17" s="5" t="s">
        <v>19</v>
      </c>
      <c r="C17" s="5"/>
      <c r="D17" s="8"/>
      <c r="E17" s="5"/>
      <c r="F17" s="5"/>
      <c r="G17" s="5"/>
      <c r="H17" s="5"/>
      <c r="I17" s="5"/>
      <c r="J17" s="5"/>
      <c r="K17" s="65" t="s">
        <v>20</v>
      </c>
      <c r="L17" s="66"/>
      <c r="M17" s="66"/>
      <c r="N17" s="66"/>
      <c r="O17" s="66"/>
      <c r="P17" s="66"/>
      <c r="Q17" s="66"/>
    </row>
    <row r="18" spans="1:17" x14ac:dyDescent="0.35">
      <c r="A18" s="5">
        <v>8</v>
      </c>
      <c r="B18" s="5" t="s">
        <v>21</v>
      </c>
      <c r="C18" s="5"/>
      <c r="D18" s="8"/>
      <c r="E18" s="5"/>
      <c r="F18" s="5"/>
      <c r="G18" s="5"/>
      <c r="H18" s="5"/>
      <c r="I18" s="5"/>
      <c r="J18" s="5"/>
      <c r="K18" s="65" t="s">
        <v>22</v>
      </c>
      <c r="L18" s="66"/>
      <c r="M18" s="66"/>
      <c r="N18" s="66"/>
    </row>
    <row r="19" spans="1:17" x14ac:dyDescent="0.35">
      <c r="A19" s="5">
        <v>9</v>
      </c>
      <c r="B19" s="5" t="s">
        <v>120</v>
      </c>
      <c r="C19" s="5"/>
      <c r="D19" s="8">
        <f>D13</f>
        <v>44209</v>
      </c>
      <c r="E19" s="5"/>
      <c r="F19" s="5"/>
      <c r="G19" s="5"/>
      <c r="H19" s="5"/>
      <c r="I19" s="5"/>
      <c r="J19" s="5"/>
      <c r="K19" s="4"/>
      <c r="L19" s="4"/>
    </row>
    <row r="20" spans="1:17" x14ac:dyDescent="0.35">
      <c r="A20" s="5">
        <v>10</v>
      </c>
      <c r="B20" s="5" t="s">
        <v>18</v>
      </c>
      <c r="C20" s="5"/>
      <c r="D20" s="5"/>
      <c r="E20" s="5"/>
      <c r="F20" s="5"/>
      <c r="G20" s="5"/>
      <c r="H20" s="5"/>
      <c r="I20" s="5"/>
      <c r="J20" s="5"/>
    </row>
    <row r="21" spans="1:17" x14ac:dyDescent="0.35">
      <c r="A21" s="5">
        <v>11</v>
      </c>
      <c r="B21" s="5" t="s">
        <v>19</v>
      </c>
      <c r="C21" s="5"/>
      <c r="D21" s="5"/>
      <c r="E21" s="5"/>
      <c r="F21" s="5"/>
      <c r="G21" s="5"/>
      <c r="H21" s="5"/>
      <c r="I21" s="5"/>
      <c r="J21" s="5"/>
      <c r="K21" s="9" t="s">
        <v>20</v>
      </c>
    </row>
    <row r="22" spans="1:17" x14ac:dyDescent="0.35">
      <c r="A22" s="5">
        <v>12</v>
      </c>
      <c r="B22" s="5" t="s">
        <v>21</v>
      </c>
      <c r="C22" s="5"/>
      <c r="D22" s="5"/>
      <c r="E22" s="5"/>
      <c r="F22" s="5"/>
      <c r="G22" s="5"/>
      <c r="H22" s="5"/>
      <c r="I22" s="5"/>
      <c r="J22" s="5"/>
      <c r="K22" s="65" t="s">
        <v>24</v>
      </c>
      <c r="L22" s="66"/>
      <c r="M22" s="66"/>
      <c r="N22" s="66"/>
    </row>
    <row r="25" spans="1:17" x14ac:dyDescent="0.35">
      <c r="A25" s="2" t="s">
        <v>34</v>
      </c>
      <c r="B25" s="3" t="s">
        <v>111</v>
      </c>
    </row>
    <row r="26" spans="1:17" x14ac:dyDescent="0.35">
      <c r="A26" s="2"/>
      <c r="B26" t="s">
        <v>2</v>
      </c>
      <c r="C26" t="s">
        <v>35</v>
      </c>
    </row>
    <row r="27" spans="1:17" x14ac:dyDescent="0.35">
      <c r="B27" t="s">
        <v>3</v>
      </c>
      <c r="C27" s="4">
        <v>44205</v>
      </c>
    </row>
    <row r="28" spans="1:17" x14ac:dyDescent="0.35">
      <c r="B28" t="s">
        <v>118</v>
      </c>
      <c r="C28" s="4">
        <f>D31+3</f>
        <v>44209</v>
      </c>
    </row>
    <row r="29" spans="1:17" x14ac:dyDescent="0.35">
      <c r="K29" s="12" t="s">
        <v>30</v>
      </c>
      <c r="L29" s="14"/>
      <c r="M29" s="4"/>
      <c r="N29" s="4"/>
    </row>
    <row r="30" spans="1:17" x14ac:dyDescent="0.35">
      <c r="A30" s="5"/>
      <c r="B30" s="5"/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" t="s">
        <v>9</v>
      </c>
      <c r="I30" s="6" t="s">
        <v>117</v>
      </c>
      <c r="J30" s="6" t="s">
        <v>11</v>
      </c>
      <c r="K30" s="7" t="s">
        <v>112</v>
      </c>
      <c r="L30" s="7" t="s">
        <v>109</v>
      </c>
      <c r="M30" s="7" t="s">
        <v>12</v>
      </c>
      <c r="N30" s="7" t="s">
        <v>13</v>
      </c>
      <c r="O30" s="7" t="s">
        <v>14</v>
      </c>
      <c r="P30" s="11" t="s">
        <v>127</v>
      </c>
      <c r="Q30" s="11" t="s">
        <v>50</v>
      </c>
    </row>
    <row r="31" spans="1:17" x14ac:dyDescent="0.35">
      <c r="A31" s="5">
        <v>1</v>
      </c>
      <c r="B31" s="5" t="s">
        <v>15</v>
      </c>
      <c r="C31" s="5" t="str">
        <f>C26</f>
        <v>HAXAGONMYR</v>
      </c>
      <c r="D31" s="8">
        <f>C27+1</f>
        <v>44206</v>
      </c>
      <c r="E31" s="5" t="s">
        <v>16</v>
      </c>
      <c r="F31" s="5" t="s">
        <v>105</v>
      </c>
      <c r="G31" s="5">
        <v>3</v>
      </c>
      <c r="H31" s="8">
        <f>D31+3</f>
        <v>44209</v>
      </c>
      <c r="I31" s="5">
        <v>3</v>
      </c>
      <c r="J31" s="5">
        <v>15000</v>
      </c>
      <c r="K31">
        <f>J31*(I31/100)*(3/365)</f>
        <v>3.6986301369863011</v>
      </c>
      <c r="M31">
        <f>J31+K31</f>
        <v>15003.698630136987</v>
      </c>
    </row>
    <row r="32" spans="1:17" x14ac:dyDescent="0.35">
      <c r="A32" s="5">
        <v>2</v>
      </c>
      <c r="B32" s="5" t="s">
        <v>17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33</v>
      </c>
      <c r="C33" s="5"/>
      <c r="D33" s="8">
        <f>D31+3</f>
        <v>44209</v>
      </c>
      <c r="E33" s="5"/>
      <c r="F33" s="5"/>
      <c r="G33" s="5"/>
      <c r="H33" s="5"/>
      <c r="I33" s="5">
        <v>3.5</v>
      </c>
      <c r="J33" s="5"/>
      <c r="K33">
        <f>J31*(I31/100)*(3/365)</f>
        <v>3.6986301369863011</v>
      </c>
      <c r="L33">
        <v>4</v>
      </c>
      <c r="M33">
        <f>J31+L33</f>
        <v>15004</v>
      </c>
      <c r="N33">
        <v>2000</v>
      </c>
      <c r="O33">
        <f>M33-N33</f>
        <v>13004</v>
      </c>
      <c r="P33">
        <v>4.4400000000000004</v>
      </c>
      <c r="Q33">
        <f>O33*P33</f>
        <v>57737.760000000002</v>
      </c>
    </row>
    <row r="34" spans="1:17" x14ac:dyDescent="0.35">
      <c r="A34" s="5">
        <v>4</v>
      </c>
      <c r="B34" s="5" t="s">
        <v>17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5</v>
      </c>
      <c r="B35" s="5" t="s">
        <v>119</v>
      </c>
      <c r="C35" s="5"/>
      <c r="D35" s="8">
        <f>D31</f>
        <v>44206</v>
      </c>
      <c r="E35" s="5"/>
      <c r="F35" s="5"/>
      <c r="G35" s="5"/>
      <c r="H35" s="5"/>
      <c r="I35" s="5"/>
      <c r="J35" s="5"/>
    </row>
    <row r="36" spans="1:17" x14ac:dyDescent="0.35">
      <c r="A36" s="5">
        <v>6</v>
      </c>
      <c r="B36" s="5" t="s">
        <v>18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</row>
    <row r="37" spans="1:17" x14ac:dyDescent="0.35">
      <c r="A37" s="5">
        <v>7</v>
      </c>
      <c r="B37" s="5" t="s">
        <v>19</v>
      </c>
      <c r="C37" s="5"/>
      <c r="D37" s="8"/>
      <c r="E37" s="5"/>
      <c r="F37" s="5"/>
      <c r="G37" s="5"/>
      <c r="H37" s="5"/>
      <c r="I37" s="5"/>
      <c r="J37" s="5"/>
      <c r="K37" s="65" t="s">
        <v>20</v>
      </c>
      <c r="L37" s="66"/>
      <c r="M37" s="66"/>
      <c r="N37" s="66"/>
      <c r="O37" s="66"/>
      <c r="P37" s="66"/>
      <c r="Q37" s="66"/>
    </row>
    <row r="38" spans="1:17" x14ac:dyDescent="0.35">
      <c r="A38" s="5">
        <v>8</v>
      </c>
      <c r="B38" s="5" t="s">
        <v>21</v>
      </c>
      <c r="C38" s="5"/>
      <c r="D38" s="8"/>
      <c r="E38" s="5"/>
      <c r="F38" s="5"/>
      <c r="G38" s="5"/>
      <c r="H38" s="5"/>
      <c r="I38" s="5"/>
      <c r="J38" s="5"/>
      <c r="K38" s="65" t="s">
        <v>22</v>
      </c>
      <c r="L38" s="66"/>
      <c r="M38" s="66"/>
      <c r="N38" s="66"/>
    </row>
    <row r="39" spans="1:17" x14ac:dyDescent="0.35">
      <c r="A39" s="5">
        <v>9</v>
      </c>
      <c r="B39" s="5" t="s">
        <v>120</v>
      </c>
      <c r="C39" s="5"/>
      <c r="D39" s="8">
        <f>D33</f>
        <v>44209</v>
      </c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10</v>
      </c>
      <c r="B40" s="5" t="s">
        <v>18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11</v>
      </c>
      <c r="B41" s="5" t="s">
        <v>19</v>
      </c>
      <c r="C41" s="5"/>
      <c r="D41" s="5"/>
      <c r="E41" s="5"/>
      <c r="F41" s="5"/>
      <c r="G41" s="5"/>
      <c r="H41" s="5"/>
      <c r="I41" s="5"/>
      <c r="J41" s="5"/>
      <c r="K41" s="9" t="s">
        <v>20</v>
      </c>
    </row>
    <row r="42" spans="1:17" x14ac:dyDescent="0.35">
      <c r="A42" s="5">
        <v>12</v>
      </c>
      <c r="B42" s="5" t="s">
        <v>21</v>
      </c>
      <c r="C42" s="5"/>
      <c r="D42" s="5"/>
      <c r="E42" s="5"/>
      <c r="F42" s="5"/>
      <c r="G42" s="5"/>
      <c r="H42" s="5"/>
      <c r="I42" s="5"/>
      <c r="J42" s="5"/>
      <c r="K42" s="65" t="s">
        <v>24</v>
      </c>
      <c r="L42" s="66"/>
      <c r="M42" s="66"/>
      <c r="N42" s="66"/>
    </row>
  </sheetData>
  <mergeCells count="6">
    <mergeCell ref="K42:N42"/>
    <mergeCell ref="K17:Q17"/>
    <mergeCell ref="K18:N18"/>
    <mergeCell ref="K22:N22"/>
    <mergeCell ref="K37:Q37"/>
    <mergeCell ref="K38:N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A37"/>
  <sheetViews>
    <sheetView tabSelected="1" topLeftCell="F1" workbookViewId="0">
      <selection activeCell="P4" sqref="P4"/>
    </sheetView>
  </sheetViews>
  <sheetFormatPr defaultRowHeight="14.5" x14ac:dyDescent="0.35"/>
  <cols>
    <col min="1" max="1" width="15.453125" bestFit="1" customWidth="1"/>
    <col min="2" max="2" width="9.81640625" bestFit="1" customWidth="1"/>
    <col min="3" max="3" width="9.54296875" bestFit="1" customWidth="1"/>
    <col min="4" max="4" width="12.1796875" customWidth="1"/>
    <col min="5" max="5" width="9.81640625" customWidth="1"/>
    <col min="7" max="7" width="10.26953125" customWidth="1"/>
    <col min="8" max="8" width="12.7265625" customWidth="1"/>
    <col min="17" max="17" width="10.36328125" customWidth="1"/>
    <col min="18" max="18" width="9.6328125" customWidth="1"/>
    <col min="24" max="24" width="14.1796875" customWidth="1"/>
  </cols>
  <sheetData>
    <row r="1" spans="1:27" x14ac:dyDescent="0.35">
      <c r="A1" s="15" t="s">
        <v>4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6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</row>
    <row r="2" spans="1:27" x14ac:dyDescent="0.35">
      <c r="A2" t="s">
        <v>35</v>
      </c>
      <c r="B2" t="s">
        <v>128</v>
      </c>
      <c r="C2" t="s">
        <v>129</v>
      </c>
      <c r="D2" t="s">
        <v>130</v>
      </c>
      <c r="E2" t="s">
        <v>131</v>
      </c>
      <c r="F2" t="s">
        <v>76</v>
      </c>
      <c r="G2" t="s">
        <v>72</v>
      </c>
      <c r="H2" t="s">
        <v>132</v>
      </c>
      <c r="I2" t="s">
        <v>77</v>
      </c>
      <c r="J2" t="s">
        <v>78</v>
      </c>
      <c r="K2" t="s">
        <v>133</v>
      </c>
      <c r="L2" t="s">
        <v>77</v>
      </c>
      <c r="M2" t="s">
        <v>125</v>
      </c>
      <c r="N2" t="s">
        <v>66</v>
      </c>
      <c r="O2">
        <v>17003.689999999999</v>
      </c>
      <c r="P2">
        <v>75496.38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79</v>
      </c>
      <c r="W2" t="s">
        <v>134</v>
      </c>
      <c r="X2" t="s">
        <v>31</v>
      </c>
      <c r="Y2" t="s">
        <v>80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129</v>
      </c>
      <c r="D3" t="s">
        <v>130</v>
      </c>
      <c r="E3" t="s">
        <v>135</v>
      </c>
      <c r="F3" t="s">
        <v>76</v>
      </c>
      <c r="G3" t="s">
        <v>72</v>
      </c>
      <c r="H3" t="s">
        <v>136</v>
      </c>
      <c r="I3" t="s">
        <v>81</v>
      </c>
      <c r="J3" t="s">
        <v>82</v>
      </c>
      <c r="K3" t="s">
        <v>137</v>
      </c>
      <c r="L3" t="s">
        <v>81</v>
      </c>
      <c r="M3" t="s">
        <v>125</v>
      </c>
      <c r="N3" t="s">
        <v>75</v>
      </c>
      <c r="O3">
        <v>17003.689999999999</v>
      </c>
      <c r="P3">
        <v>75496.38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79</v>
      </c>
      <c r="W3" t="s">
        <v>134</v>
      </c>
      <c r="X3" t="s">
        <v>31</v>
      </c>
      <c r="Y3" t="s">
        <v>80</v>
      </c>
      <c r="Z3" t="s">
        <v>70</v>
      </c>
      <c r="AA3" t="s">
        <v>71</v>
      </c>
    </row>
    <row r="4" spans="1:27" x14ac:dyDescent="0.35">
      <c r="A4" t="s">
        <v>35</v>
      </c>
      <c r="B4" t="s">
        <v>128</v>
      </c>
      <c r="C4" t="s">
        <v>129</v>
      </c>
      <c r="D4" t="s">
        <v>138</v>
      </c>
      <c r="E4" t="s">
        <v>139</v>
      </c>
      <c r="F4" t="s">
        <v>76</v>
      </c>
      <c r="G4" t="s">
        <v>72</v>
      </c>
      <c r="H4" t="s">
        <v>132</v>
      </c>
      <c r="I4" t="s">
        <v>77</v>
      </c>
      <c r="J4" t="s">
        <v>78</v>
      </c>
      <c r="K4" t="s">
        <v>133</v>
      </c>
      <c r="L4" t="s">
        <v>77</v>
      </c>
      <c r="M4" t="s">
        <v>125</v>
      </c>
      <c r="N4" t="s">
        <v>66</v>
      </c>
      <c r="O4">
        <v>17004</v>
      </c>
      <c r="P4">
        <v>75497.759999999995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79</v>
      </c>
      <c r="W4" t="s">
        <v>134</v>
      </c>
      <c r="X4" t="s">
        <v>123</v>
      </c>
      <c r="Y4" t="s">
        <v>80</v>
      </c>
      <c r="Z4" t="s">
        <v>70</v>
      </c>
      <c r="AA4" t="s">
        <v>71</v>
      </c>
    </row>
    <row r="5" spans="1:27" x14ac:dyDescent="0.35">
      <c r="A5" t="s">
        <v>35</v>
      </c>
      <c r="B5" t="s">
        <v>128</v>
      </c>
      <c r="C5" t="s">
        <v>129</v>
      </c>
      <c r="D5" t="s">
        <v>138</v>
      </c>
      <c r="E5" t="s">
        <v>140</v>
      </c>
      <c r="F5" t="s">
        <v>76</v>
      </c>
      <c r="G5" t="s">
        <v>72</v>
      </c>
      <c r="H5" t="s">
        <v>136</v>
      </c>
      <c r="I5" t="s">
        <v>81</v>
      </c>
      <c r="J5" t="s">
        <v>82</v>
      </c>
      <c r="K5" t="s">
        <v>141</v>
      </c>
      <c r="L5" t="s">
        <v>81</v>
      </c>
      <c r="M5" t="s">
        <v>125</v>
      </c>
      <c r="N5" t="s">
        <v>75</v>
      </c>
      <c r="O5">
        <v>17004</v>
      </c>
      <c r="P5">
        <v>75497.759999999995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79</v>
      </c>
      <c r="W5" t="s">
        <v>134</v>
      </c>
      <c r="X5" t="s">
        <v>123</v>
      </c>
      <c r="Y5" t="s">
        <v>80</v>
      </c>
      <c r="Z5" t="s">
        <v>70</v>
      </c>
      <c r="AA5" t="s">
        <v>71</v>
      </c>
    </row>
    <row r="7" spans="1:27" x14ac:dyDescent="0.35">
      <c r="A7" t="s">
        <v>35</v>
      </c>
      <c r="B7" t="s">
        <v>128</v>
      </c>
      <c r="C7" t="s">
        <v>129</v>
      </c>
      <c r="D7" t="s">
        <v>142</v>
      </c>
      <c r="E7" t="s">
        <v>143</v>
      </c>
      <c r="F7" t="s">
        <v>61</v>
      </c>
      <c r="G7" t="s">
        <v>62</v>
      </c>
      <c r="H7" t="s">
        <v>144</v>
      </c>
      <c r="I7" t="s">
        <v>63</v>
      </c>
      <c r="J7" t="s">
        <v>64</v>
      </c>
      <c r="K7" t="s">
        <v>145</v>
      </c>
      <c r="L7" t="s">
        <v>63</v>
      </c>
      <c r="M7" t="s">
        <v>125</v>
      </c>
      <c r="N7" t="s">
        <v>66</v>
      </c>
      <c r="O7">
        <v>1.63</v>
      </c>
      <c r="P7">
        <v>7.24</v>
      </c>
      <c r="Q7">
        <v>4.4400000000000004</v>
      </c>
      <c r="R7" t="s">
        <v>16</v>
      </c>
      <c r="S7" t="s">
        <v>134</v>
      </c>
      <c r="T7" t="s">
        <v>134</v>
      </c>
      <c r="U7" t="s">
        <v>67</v>
      </c>
      <c r="V7" t="s">
        <v>68</v>
      </c>
      <c r="W7" t="s">
        <v>134</v>
      </c>
      <c r="X7" t="s">
        <v>31</v>
      </c>
      <c r="Y7" t="s">
        <v>69</v>
      </c>
      <c r="Z7" t="s">
        <v>70</v>
      </c>
      <c r="AA7" t="s">
        <v>71</v>
      </c>
    </row>
    <row r="8" spans="1:27" x14ac:dyDescent="0.35">
      <c r="A8" t="s">
        <v>35</v>
      </c>
      <c r="B8" t="s">
        <v>128</v>
      </c>
      <c r="C8" t="s">
        <v>129</v>
      </c>
      <c r="D8" t="s">
        <v>142</v>
      </c>
      <c r="E8" t="s">
        <v>146</v>
      </c>
      <c r="F8" t="s">
        <v>61</v>
      </c>
      <c r="G8" t="s">
        <v>72</v>
      </c>
      <c r="H8" t="s">
        <v>147</v>
      </c>
      <c r="I8" t="s">
        <v>73</v>
      </c>
      <c r="J8" t="s">
        <v>74</v>
      </c>
      <c r="K8" t="s">
        <v>148</v>
      </c>
      <c r="L8" t="s">
        <v>73</v>
      </c>
      <c r="M8" t="s">
        <v>125</v>
      </c>
      <c r="N8" t="s">
        <v>75</v>
      </c>
      <c r="O8">
        <v>1.63</v>
      </c>
      <c r="P8">
        <v>7.24</v>
      </c>
      <c r="Q8">
        <v>4.4400000000000004</v>
      </c>
      <c r="R8" t="s">
        <v>16</v>
      </c>
      <c r="S8" t="s">
        <v>134</v>
      </c>
      <c r="T8" t="s">
        <v>134</v>
      </c>
      <c r="U8" t="s">
        <v>67</v>
      </c>
      <c r="V8" t="s">
        <v>68</v>
      </c>
      <c r="W8" t="s">
        <v>134</v>
      </c>
      <c r="X8" t="s">
        <v>31</v>
      </c>
      <c r="Y8" t="s">
        <v>69</v>
      </c>
      <c r="Z8" t="s">
        <v>70</v>
      </c>
      <c r="AA8" t="s">
        <v>71</v>
      </c>
    </row>
    <row r="9" spans="1:27" x14ac:dyDescent="0.35">
      <c r="A9" t="s">
        <v>35</v>
      </c>
      <c r="B9" t="s">
        <v>128</v>
      </c>
      <c r="C9" t="s">
        <v>129</v>
      </c>
      <c r="D9" t="s">
        <v>149</v>
      </c>
      <c r="E9" t="s">
        <v>150</v>
      </c>
      <c r="F9" t="s">
        <v>61</v>
      </c>
      <c r="G9" t="s">
        <v>62</v>
      </c>
      <c r="H9" t="s">
        <v>144</v>
      </c>
      <c r="I9" t="s">
        <v>63</v>
      </c>
      <c r="J9" t="s">
        <v>64</v>
      </c>
      <c r="K9" t="s">
        <v>145</v>
      </c>
      <c r="L9" t="s">
        <v>63</v>
      </c>
      <c r="M9" t="s">
        <v>125</v>
      </c>
      <c r="N9" t="s">
        <v>66</v>
      </c>
      <c r="O9">
        <v>1.63</v>
      </c>
      <c r="P9">
        <v>7.24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68</v>
      </c>
      <c r="W9" t="s">
        <v>134</v>
      </c>
      <c r="X9" t="s">
        <v>123</v>
      </c>
      <c r="Y9" t="s">
        <v>69</v>
      </c>
      <c r="Z9" t="s">
        <v>70</v>
      </c>
      <c r="AA9" t="s">
        <v>71</v>
      </c>
    </row>
    <row r="10" spans="1:27" x14ac:dyDescent="0.35">
      <c r="A10" t="s">
        <v>35</v>
      </c>
      <c r="B10" t="s">
        <v>128</v>
      </c>
      <c r="C10" t="s">
        <v>129</v>
      </c>
      <c r="D10" t="s">
        <v>149</v>
      </c>
      <c r="E10" t="s">
        <v>151</v>
      </c>
      <c r="F10" t="s">
        <v>61</v>
      </c>
      <c r="G10" t="s">
        <v>72</v>
      </c>
      <c r="H10" t="s">
        <v>147</v>
      </c>
      <c r="I10" t="s">
        <v>73</v>
      </c>
      <c r="J10" t="s">
        <v>74</v>
      </c>
      <c r="K10" t="s">
        <v>152</v>
      </c>
      <c r="L10" t="s">
        <v>73</v>
      </c>
      <c r="M10" t="s">
        <v>125</v>
      </c>
      <c r="N10" t="s">
        <v>75</v>
      </c>
      <c r="O10">
        <v>1.63</v>
      </c>
      <c r="P10">
        <v>7.24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68</v>
      </c>
      <c r="W10" t="s">
        <v>134</v>
      </c>
      <c r="X10" t="s">
        <v>123</v>
      </c>
      <c r="Y10" t="s">
        <v>69</v>
      </c>
      <c r="Z10" t="s">
        <v>70</v>
      </c>
      <c r="AA10" t="s">
        <v>71</v>
      </c>
    </row>
    <row r="12" spans="1:27" x14ac:dyDescent="0.35">
      <c r="A12" t="s">
        <v>35</v>
      </c>
      <c r="B12" t="s">
        <v>129</v>
      </c>
      <c r="C12" t="s">
        <v>129</v>
      </c>
      <c r="D12" t="s">
        <v>153</v>
      </c>
      <c r="E12" t="s">
        <v>154</v>
      </c>
      <c r="F12" t="s">
        <v>155</v>
      </c>
      <c r="G12" t="s">
        <v>72</v>
      </c>
      <c r="H12" t="s">
        <v>147</v>
      </c>
      <c r="I12" t="s">
        <v>73</v>
      </c>
      <c r="J12" t="s">
        <v>74</v>
      </c>
      <c r="K12" t="s">
        <v>148</v>
      </c>
      <c r="L12" t="s">
        <v>73</v>
      </c>
      <c r="M12" t="s">
        <v>125</v>
      </c>
      <c r="N12" t="s">
        <v>66</v>
      </c>
      <c r="O12">
        <v>3.69</v>
      </c>
      <c r="P12">
        <v>16.38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31</v>
      </c>
      <c r="Y12" t="s">
        <v>156</v>
      </c>
      <c r="Z12" t="s">
        <v>70</v>
      </c>
      <c r="AA12" t="s">
        <v>70</v>
      </c>
    </row>
    <row r="13" spans="1:27" x14ac:dyDescent="0.35">
      <c r="A13" t="s">
        <v>35</v>
      </c>
      <c r="B13" t="s">
        <v>129</v>
      </c>
      <c r="C13" t="s">
        <v>129</v>
      </c>
      <c r="D13" t="s">
        <v>153</v>
      </c>
      <c r="E13" t="s">
        <v>157</v>
      </c>
      <c r="F13" t="s">
        <v>155</v>
      </c>
      <c r="G13" t="s">
        <v>72</v>
      </c>
      <c r="H13" t="s">
        <v>136</v>
      </c>
      <c r="I13" t="s">
        <v>81</v>
      </c>
      <c r="J13" t="s">
        <v>82</v>
      </c>
      <c r="K13" t="s">
        <v>137</v>
      </c>
      <c r="L13" t="s">
        <v>81</v>
      </c>
      <c r="M13" t="s">
        <v>125</v>
      </c>
      <c r="N13" t="s">
        <v>66</v>
      </c>
      <c r="O13">
        <v>15000</v>
      </c>
      <c r="P13">
        <v>66600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31</v>
      </c>
      <c r="Y13" t="s">
        <v>158</v>
      </c>
      <c r="Z13" t="s">
        <v>70</v>
      </c>
      <c r="AA13" t="s">
        <v>70</v>
      </c>
    </row>
    <row r="14" spans="1:27" x14ac:dyDescent="0.35">
      <c r="A14" t="s">
        <v>35</v>
      </c>
      <c r="B14" t="s">
        <v>129</v>
      </c>
      <c r="C14" t="s">
        <v>129</v>
      </c>
      <c r="D14" t="s">
        <v>153</v>
      </c>
      <c r="E14" t="s">
        <v>159</v>
      </c>
      <c r="F14" t="s">
        <v>155</v>
      </c>
      <c r="G14" t="s">
        <v>72</v>
      </c>
      <c r="H14" t="s">
        <v>132</v>
      </c>
      <c r="I14" t="s">
        <v>77</v>
      </c>
      <c r="J14" t="s">
        <v>78</v>
      </c>
      <c r="K14" t="s">
        <v>133</v>
      </c>
      <c r="L14" t="s">
        <v>77</v>
      </c>
      <c r="M14" t="s">
        <v>125</v>
      </c>
      <c r="N14" t="s">
        <v>75</v>
      </c>
      <c r="O14">
        <v>15003.69</v>
      </c>
      <c r="P14">
        <v>66616.38</v>
      </c>
      <c r="Q14">
        <v>4.4400000000000004</v>
      </c>
      <c r="R14" t="s">
        <v>16</v>
      </c>
      <c r="S14" t="s">
        <v>134</v>
      </c>
      <c r="T14" t="s">
        <v>134</v>
      </c>
      <c r="U14" t="s">
        <v>67</v>
      </c>
      <c r="V14" t="s">
        <v>100</v>
      </c>
      <c r="W14" t="s">
        <v>134</v>
      </c>
      <c r="X14" t="s">
        <v>31</v>
      </c>
      <c r="Y14" t="s">
        <v>158</v>
      </c>
      <c r="Z14" t="s">
        <v>70</v>
      </c>
      <c r="AA14" t="s">
        <v>70</v>
      </c>
    </row>
    <row r="15" spans="1:27" x14ac:dyDescent="0.35">
      <c r="A15" t="s">
        <v>35</v>
      </c>
      <c r="B15" t="s">
        <v>129</v>
      </c>
      <c r="C15" t="s">
        <v>129</v>
      </c>
      <c r="D15" t="s">
        <v>160</v>
      </c>
      <c r="E15" t="s">
        <v>161</v>
      </c>
      <c r="F15" t="s">
        <v>155</v>
      </c>
      <c r="G15" t="s">
        <v>62</v>
      </c>
      <c r="H15" t="s">
        <v>144</v>
      </c>
      <c r="I15" t="s">
        <v>63</v>
      </c>
      <c r="J15" t="s">
        <v>64</v>
      </c>
      <c r="K15" t="s">
        <v>145</v>
      </c>
      <c r="L15" t="s">
        <v>63</v>
      </c>
      <c r="M15" t="s">
        <v>125</v>
      </c>
      <c r="N15" t="s">
        <v>66</v>
      </c>
      <c r="O15">
        <v>0.31</v>
      </c>
      <c r="P15">
        <v>1.38</v>
      </c>
      <c r="Q15">
        <v>4.4400000000000004</v>
      </c>
      <c r="R15" t="s">
        <v>16</v>
      </c>
      <c r="S15" t="s">
        <v>134</v>
      </c>
      <c r="T15" t="s">
        <v>134</v>
      </c>
      <c r="U15" t="s">
        <v>67</v>
      </c>
      <c r="V15" t="s">
        <v>100</v>
      </c>
      <c r="W15" t="s">
        <v>134</v>
      </c>
      <c r="X15" t="s">
        <v>123</v>
      </c>
      <c r="Y15" t="s">
        <v>162</v>
      </c>
      <c r="Z15" t="s">
        <v>70</v>
      </c>
      <c r="AA15" t="s">
        <v>70</v>
      </c>
    </row>
    <row r="16" spans="1:27" x14ac:dyDescent="0.35">
      <c r="A16" t="s">
        <v>35</v>
      </c>
      <c r="B16" t="s">
        <v>129</v>
      </c>
      <c r="C16" t="s">
        <v>129</v>
      </c>
      <c r="D16" t="s">
        <v>160</v>
      </c>
      <c r="E16" t="s">
        <v>163</v>
      </c>
      <c r="F16" t="s">
        <v>155</v>
      </c>
      <c r="G16" t="s">
        <v>72</v>
      </c>
      <c r="H16" t="s">
        <v>147</v>
      </c>
      <c r="I16" t="s">
        <v>73</v>
      </c>
      <c r="J16" t="s">
        <v>74</v>
      </c>
      <c r="K16" t="s">
        <v>152</v>
      </c>
      <c r="L16" t="s">
        <v>73</v>
      </c>
      <c r="M16" t="s">
        <v>125</v>
      </c>
      <c r="N16" t="s">
        <v>66</v>
      </c>
      <c r="O16">
        <v>3.69</v>
      </c>
      <c r="P16">
        <v>16.38</v>
      </c>
      <c r="Q16">
        <v>4.4400000000000004</v>
      </c>
      <c r="R16" t="s">
        <v>16</v>
      </c>
      <c r="S16" t="s">
        <v>134</v>
      </c>
      <c r="T16" t="s">
        <v>134</v>
      </c>
      <c r="U16" t="s">
        <v>67</v>
      </c>
      <c r="V16" t="s">
        <v>100</v>
      </c>
      <c r="W16" t="s">
        <v>134</v>
      </c>
      <c r="X16" t="s">
        <v>123</v>
      </c>
      <c r="Y16" t="s">
        <v>156</v>
      </c>
      <c r="Z16" t="s">
        <v>70</v>
      </c>
      <c r="AA16" t="s">
        <v>70</v>
      </c>
    </row>
    <row r="17" spans="1:27" x14ac:dyDescent="0.35">
      <c r="A17" t="s">
        <v>35</v>
      </c>
      <c r="B17" t="s">
        <v>129</v>
      </c>
      <c r="C17" t="s">
        <v>129</v>
      </c>
      <c r="D17" t="s">
        <v>160</v>
      </c>
      <c r="E17" t="s">
        <v>164</v>
      </c>
      <c r="F17" t="s">
        <v>155</v>
      </c>
      <c r="G17" t="s">
        <v>72</v>
      </c>
      <c r="H17" t="s">
        <v>136</v>
      </c>
      <c r="I17" t="s">
        <v>81</v>
      </c>
      <c r="J17" t="s">
        <v>82</v>
      </c>
      <c r="K17" t="s">
        <v>141</v>
      </c>
      <c r="L17" t="s">
        <v>81</v>
      </c>
      <c r="M17" t="s">
        <v>125</v>
      </c>
      <c r="N17" t="s">
        <v>66</v>
      </c>
      <c r="O17">
        <v>15000</v>
      </c>
      <c r="P17">
        <v>66600</v>
      </c>
      <c r="Q17">
        <v>4.4400000000000004</v>
      </c>
      <c r="R17" t="s">
        <v>16</v>
      </c>
      <c r="S17" t="s">
        <v>134</v>
      </c>
      <c r="T17" t="s">
        <v>134</v>
      </c>
      <c r="U17" t="s">
        <v>67</v>
      </c>
      <c r="V17" t="s">
        <v>100</v>
      </c>
      <c r="W17" t="s">
        <v>134</v>
      </c>
      <c r="X17" t="s">
        <v>123</v>
      </c>
      <c r="Y17" t="s">
        <v>158</v>
      </c>
      <c r="Z17" t="s">
        <v>70</v>
      </c>
      <c r="AA17" t="s">
        <v>70</v>
      </c>
    </row>
    <row r="18" spans="1:27" x14ac:dyDescent="0.35">
      <c r="A18" t="s">
        <v>35</v>
      </c>
      <c r="B18" t="s">
        <v>129</v>
      </c>
      <c r="C18" t="s">
        <v>129</v>
      </c>
      <c r="D18" t="s">
        <v>160</v>
      </c>
      <c r="E18" t="s">
        <v>165</v>
      </c>
      <c r="F18" t="s">
        <v>155</v>
      </c>
      <c r="G18" t="s">
        <v>72</v>
      </c>
      <c r="H18" t="s">
        <v>132</v>
      </c>
      <c r="I18" t="s">
        <v>77</v>
      </c>
      <c r="J18" t="s">
        <v>78</v>
      </c>
      <c r="K18" t="s">
        <v>133</v>
      </c>
      <c r="L18" t="s">
        <v>77</v>
      </c>
      <c r="M18" t="s">
        <v>125</v>
      </c>
      <c r="N18" t="s">
        <v>75</v>
      </c>
      <c r="O18">
        <v>15004</v>
      </c>
      <c r="P18">
        <v>66617.759999999995</v>
      </c>
      <c r="Q18">
        <v>4.4400000000000004</v>
      </c>
      <c r="R18" t="s">
        <v>16</v>
      </c>
      <c r="S18" t="s">
        <v>134</v>
      </c>
      <c r="T18" t="s">
        <v>134</v>
      </c>
      <c r="U18" t="s">
        <v>67</v>
      </c>
      <c r="V18" t="s">
        <v>100</v>
      </c>
      <c r="W18" t="s">
        <v>134</v>
      </c>
      <c r="X18" t="s">
        <v>123</v>
      </c>
      <c r="Y18" t="s">
        <v>158</v>
      </c>
      <c r="Z18" t="s">
        <v>70</v>
      </c>
      <c r="AA18" t="s">
        <v>70</v>
      </c>
    </row>
    <row r="21" spans="1:27" ht="19" x14ac:dyDescent="0.35">
      <c r="A21" s="17"/>
      <c r="B21" s="16"/>
      <c r="C21" s="68" t="s">
        <v>83</v>
      </c>
      <c r="D21" s="68"/>
      <c r="E21" s="68"/>
      <c r="F21" s="68"/>
      <c r="G21" s="18" t="s">
        <v>84</v>
      </c>
      <c r="H21" s="72">
        <v>45069.509189814817</v>
      </c>
      <c r="I21" s="72"/>
      <c r="J21" s="16"/>
    </row>
    <row r="22" spans="1:27" x14ac:dyDescent="0.35">
      <c r="A22" s="16"/>
      <c r="B22" s="16"/>
      <c r="C22" s="68"/>
      <c r="D22" s="68"/>
      <c r="E22" s="68"/>
      <c r="F22" s="68"/>
      <c r="G22" s="18" t="s">
        <v>85</v>
      </c>
      <c r="H22" s="73">
        <v>44229</v>
      </c>
      <c r="I22" s="73"/>
      <c r="J22" s="16"/>
    </row>
    <row r="23" spans="1:27" ht="19" x14ac:dyDescent="0.35">
      <c r="A23" s="16"/>
      <c r="B23" s="16"/>
      <c r="C23" s="68" t="s">
        <v>166</v>
      </c>
      <c r="D23" s="68"/>
      <c r="E23" s="68"/>
      <c r="F23" s="68"/>
      <c r="G23" s="18" t="s">
        <v>86</v>
      </c>
      <c r="H23" s="74" t="s">
        <v>87</v>
      </c>
      <c r="I23" s="74"/>
      <c r="J23" s="16"/>
    </row>
    <row r="24" spans="1:27" ht="19" x14ac:dyDescent="0.35">
      <c r="A24" s="16"/>
      <c r="B24" s="16"/>
      <c r="C24" s="68"/>
      <c r="D24" s="68"/>
      <c r="E24" s="68"/>
      <c r="F24" s="68"/>
      <c r="G24" s="18" t="s">
        <v>88</v>
      </c>
      <c r="H24" s="74" t="s">
        <v>65</v>
      </c>
      <c r="I24" s="74"/>
      <c r="J24" s="16"/>
    </row>
    <row r="25" spans="1:27" x14ac:dyDescent="0.35">
      <c r="A25" s="16"/>
      <c r="B25" s="16"/>
      <c r="C25" s="68" t="s">
        <v>89</v>
      </c>
      <c r="D25" s="68"/>
      <c r="E25" s="68"/>
      <c r="F25" s="68"/>
      <c r="G25" s="16"/>
      <c r="H25" s="16"/>
      <c r="I25" s="16"/>
      <c r="J25" s="16"/>
    </row>
    <row r="26" spans="1:27" ht="26" x14ac:dyDescent="0.35">
      <c r="A26" s="19" t="s">
        <v>37</v>
      </c>
      <c r="B26" s="19" t="s">
        <v>55</v>
      </c>
      <c r="C26" s="19" t="s">
        <v>90</v>
      </c>
      <c r="D26" s="20" t="s">
        <v>91</v>
      </c>
      <c r="E26" s="19" t="s">
        <v>92</v>
      </c>
      <c r="F26" s="21" t="s">
        <v>93</v>
      </c>
      <c r="G26" s="21" t="s">
        <v>94</v>
      </c>
      <c r="H26" s="69" t="s">
        <v>95</v>
      </c>
      <c r="I26" s="69"/>
      <c r="J26" s="16"/>
    </row>
    <row r="27" spans="1:27" x14ac:dyDescent="0.35">
      <c r="A27" s="70"/>
      <c r="B27" s="70"/>
      <c r="C27" s="70"/>
      <c r="D27" s="70"/>
      <c r="E27" s="70"/>
      <c r="F27" s="70"/>
      <c r="G27" s="70"/>
      <c r="H27" s="70"/>
      <c r="I27" s="70"/>
      <c r="J27" s="70"/>
    </row>
    <row r="28" spans="1:27" x14ac:dyDescent="0.35">
      <c r="A28" s="71" t="s">
        <v>96</v>
      </c>
      <c r="B28" s="71"/>
      <c r="C28" s="71"/>
      <c r="D28" s="71"/>
      <c r="E28" s="71"/>
      <c r="F28" s="71"/>
      <c r="G28" s="71"/>
      <c r="H28" s="71"/>
      <c r="I28" s="71"/>
      <c r="J28" s="16"/>
    </row>
    <row r="29" spans="1:27" ht="24" x14ac:dyDescent="0.35">
      <c r="A29" s="22">
        <v>44208</v>
      </c>
      <c r="B29" s="23" t="s">
        <v>97</v>
      </c>
      <c r="C29" s="24" t="s">
        <v>98</v>
      </c>
      <c r="D29" s="23" t="s">
        <v>98</v>
      </c>
      <c r="E29" s="23" t="s">
        <v>99</v>
      </c>
      <c r="F29" s="25">
        <v>0</v>
      </c>
      <c r="G29" s="25">
        <v>0</v>
      </c>
      <c r="H29" s="25">
        <v>0</v>
      </c>
      <c r="I29" s="26" t="s">
        <v>75</v>
      </c>
      <c r="J29" s="16"/>
    </row>
    <row r="30" spans="1:27" x14ac:dyDescent="0.35">
      <c r="A30" s="71" t="s">
        <v>101</v>
      </c>
      <c r="B30" s="71"/>
      <c r="C30" s="71"/>
      <c r="D30" s="71"/>
      <c r="E30" s="71"/>
      <c r="F30" s="71"/>
      <c r="G30" s="71"/>
      <c r="H30" s="71"/>
      <c r="I30" s="71"/>
      <c r="J30" s="16"/>
    </row>
    <row r="31" spans="1:27" ht="24" x14ac:dyDescent="0.35">
      <c r="A31" s="22">
        <v>44208</v>
      </c>
      <c r="B31" s="23" t="s">
        <v>97</v>
      </c>
      <c r="C31" s="24" t="s">
        <v>98</v>
      </c>
      <c r="D31" s="23" t="s">
        <v>98</v>
      </c>
      <c r="E31" s="23" t="s">
        <v>99</v>
      </c>
      <c r="F31" s="25">
        <v>0</v>
      </c>
      <c r="G31" s="25">
        <v>-90000</v>
      </c>
      <c r="H31" s="25">
        <v>-90000</v>
      </c>
      <c r="I31" s="26" t="s">
        <v>66</v>
      </c>
      <c r="J31" s="16"/>
    </row>
    <row r="32" spans="1:27" ht="60" x14ac:dyDescent="0.35">
      <c r="A32" s="22">
        <v>44208</v>
      </c>
      <c r="B32" s="23" t="s">
        <v>100</v>
      </c>
      <c r="C32" s="24" t="s">
        <v>123</v>
      </c>
      <c r="D32" s="23" t="s">
        <v>98</v>
      </c>
      <c r="E32" s="23" t="s">
        <v>121</v>
      </c>
      <c r="F32" s="25">
        <v>15004</v>
      </c>
      <c r="G32" s="25">
        <v>0</v>
      </c>
      <c r="H32" s="25">
        <v>-59992.31</v>
      </c>
      <c r="I32" s="26" t="s">
        <v>66</v>
      </c>
      <c r="J32" s="16"/>
    </row>
    <row r="33" spans="1:10" ht="60" x14ac:dyDescent="0.35">
      <c r="A33" s="27">
        <v>44208</v>
      </c>
      <c r="B33" s="28" t="s">
        <v>100</v>
      </c>
      <c r="C33" s="29" t="s">
        <v>31</v>
      </c>
      <c r="D33" s="28" t="s">
        <v>98</v>
      </c>
      <c r="E33" s="28" t="s">
        <v>167</v>
      </c>
      <c r="F33" s="30">
        <v>15003.69</v>
      </c>
      <c r="G33" s="30">
        <v>0</v>
      </c>
      <c r="H33" s="30">
        <v>-44988.62</v>
      </c>
      <c r="I33" s="31" t="s">
        <v>66</v>
      </c>
      <c r="J33" s="32"/>
    </row>
    <row r="34" spans="1:10" ht="60" x14ac:dyDescent="0.35">
      <c r="A34" s="22">
        <v>44208</v>
      </c>
      <c r="B34" s="23" t="s">
        <v>79</v>
      </c>
      <c r="C34" s="24" t="s">
        <v>123</v>
      </c>
      <c r="D34" s="23" t="s">
        <v>98</v>
      </c>
      <c r="E34" s="23" t="s">
        <v>168</v>
      </c>
      <c r="F34" s="25">
        <v>0</v>
      </c>
      <c r="G34" s="25">
        <v>-17004</v>
      </c>
      <c r="H34" s="25">
        <v>-31984.62</v>
      </c>
      <c r="I34" s="26" t="s">
        <v>66</v>
      </c>
      <c r="J34" s="16"/>
    </row>
    <row r="35" spans="1:10" ht="60" x14ac:dyDescent="0.35">
      <c r="A35" s="27">
        <v>44208</v>
      </c>
      <c r="B35" s="28" t="s">
        <v>79</v>
      </c>
      <c r="C35" s="29" t="s">
        <v>31</v>
      </c>
      <c r="D35" s="28" t="s">
        <v>98</v>
      </c>
      <c r="E35" s="28" t="s">
        <v>169</v>
      </c>
      <c r="F35" s="30">
        <v>0</v>
      </c>
      <c r="G35" s="30">
        <v>-17003.689999999999</v>
      </c>
      <c r="H35" s="30">
        <v>-48988.31</v>
      </c>
      <c r="I35" s="31" t="s">
        <v>66</v>
      </c>
      <c r="J35" s="32"/>
    </row>
    <row r="36" spans="1:10" x14ac:dyDescent="0.35">
      <c r="A36" s="16"/>
      <c r="B36" s="16"/>
      <c r="C36" s="67" t="s">
        <v>102</v>
      </c>
      <c r="D36" s="67"/>
      <c r="E36" s="67"/>
      <c r="F36" s="67"/>
      <c r="G36" s="16"/>
      <c r="H36" s="16"/>
      <c r="I36" s="16"/>
      <c r="J36" s="16"/>
    </row>
    <row r="37" spans="1:10" x14ac:dyDescent="0.35">
      <c r="A37" s="16"/>
      <c r="B37" s="16"/>
      <c r="C37" s="67" t="s">
        <v>103</v>
      </c>
      <c r="D37" s="67"/>
      <c r="E37" s="67"/>
      <c r="F37" s="67"/>
      <c r="G37" s="16"/>
      <c r="H37" s="16"/>
      <c r="I37" s="16"/>
      <c r="J37" s="16"/>
    </row>
  </sheetData>
  <mergeCells count="13">
    <mergeCell ref="C21:F22"/>
    <mergeCell ref="H21:I21"/>
    <mergeCell ref="H22:I22"/>
    <mergeCell ref="C23:F24"/>
    <mergeCell ref="H23:I23"/>
    <mergeCell ref="H24:I24"/>
    <mergeCell ref="C37:F37"/>
    <mergeCell ref="C25:F25"/>
    <mergeCell ref="H26:I26"/>
    <mergeCell ref="A27:J27"/>
    <mergeCell ref="A28:I28"/>
    <mergeCell ref="A30:I30"/>
    <mergeCell ref="C36:F3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33"/>
  <sheetViews>
    <sheetView workbookViewId="0">
      <selection activeCell="P3" sqref="P3"/>
    </sheetView>
  </sheetViews>
  <sheetFormatPr defaultRowHeight="14.5" x14ac:dyDescent="0.35"/>
  <cols>
    <col min="2" max="2" width="9.6328125" customWidth="1"/>
    <col min="3" max="3" width="9.81640625" customWidth="1"/>
    <col min="15" max="15" width="9.81640625" customWidth="1"/>
    <col min="16" max="16" width="10" customWidth="1"/>
  </cols>
  <sheetData>
    <row r="1" spans="1:27" x14ac:dyDescent="0.35">
      <c r="A1" s="15" t="s">
        <v>4</v>
      </c>
      <c r="B1" s="15" t="s">
        <v>36</v>
      </c>
      <c r="C1" s="15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15" t="s">
        <v>42</v>
      </c>
      <c r="I1" s="15" t="s">
        <v>43</v>
      </c>
      <c r="J1" s="15" t="s">
        <v>44</v>
      </c>
      <c r="K1" s="15" t="s">
        <v>45</v>
      </c>
      <c r="L1" s="15" t="s">
        <v>46</v>
      </c>
      <c r="M1" s="15" t="s">
        <v>47</v>
      </c>
      <c r="N1" s="15" t="s">
        <v>48</v>
      </c>
      <c r="O1" s="15" t="s">
        <v>49</v>
      </c>
      <c r="P1" s="15" t="s">
        <v>50</v>
      </c>
      <c r="Q1" s="15" t="s">
        <v>51</v>
      </c>
      <c r="R1" s="15" t="s">
        <v>6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5" t="s">
        <v>57</v>
      </c>
      <c r="Y1" s="15" t="s">
        <v>58</v>
      </c>
      <c r="Z1" s="15" t="s">
        <v>59</v>
      </c>
      <c r="AA1" s="15" t="s">
        <v>60</v>
      </c>
    </row>
    <row r="2" spans="1:27" x14ac:dyDescent="0.35">
      <c r="A2" t="s">
        <v>35</v>
      </c>
      <c r="B2" t="s">
        <v>128</v>
      </c>
      <c r="C2" t="s">
        <v>194</v>
      </c>
      <c r="D2" t="s">
        <v>195</v>
      </c>
      <c r="E2" t="s">
        <v>196</v>
      </c>
      <c r="F2" t="s">
        <v>76</v>
      </c>
      <c r="G2" t="s">
        <v>72</v>
      </c>
      <c r="H2" t="s">
        <v>132</v>
      </c>
      <c r="I2" t="s">
        <v>77</v>
      </c>
      <c r="J2" t="s">
        <v>78</v>
      </c>
      <c r="K2" t="s">
        <v>133</v>
      </c>
      <c r="L2" t="s">
        <v>77</v>
      </c>
      <c r="M2" t="s">
        <v>125</v>
      </c>
      <c r="N2" t="s">
        <v>66</v>
      </c>
      <c r="O2">
        <v>17003.689999999999</v>
      </c>
      <c r="P2">
        <v>75496.38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79</v>
      </c>
      <c r="W2" t="s">
        <v>134</v>
      </c>
      <c r="X2" t="s">
        <v>197</v>
      </c>
      <c r="Y2" t="s">
        <v>80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194</v>
      </c>
      <c r="D3" t="s">
        <v>195</v>
      </c>
      <c r="E3" t="s">
        <v>198</v>
      </c>
      <c r="F3" t="s">
        <v>76</v>
      </c>
      <c r="G3" t="s">
        <v>72</v>
      </c>
      <c r="H3" t="s">
        <v>136</v>
      </c>
      <c r="I3" t="s">
        <v>81</v>
      </c>
      <c r="J3" t="s">
        <v>82</v>
      </c>
      <c r="K3" t="s">
        <v>199</v>
      </c>
      <c r="L3" t="s">
        <v>81</v>
      </c>
      <c r="M3" t="s">
        <v>125</v>
      </c>
      <c r="N3" t="s">
        <v>75</v>
      </c>
      <c r="O3">
        <v>17003.689999999999</v>
      </c>
      <c r="P3">
        <v>75496.38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79</v>
      </c>
      <c r="W3" t="s">
        <v>134</v>
      </c>
      <c r="X3" t="s">
        <v>197</v>
      </c>
      <c r="Y3" t="s">
        <v>80</v>
      </c>
      <c r="Z3" t="s">
        <v>70</v>
      </c>
      <c r="AA3" t="s">
        <v>71</v>
      </c>
    </row>
    <row r="4" spans="1:27" x14ac:dyDescent="0.35">
      <c r="A4" t="s">
        <v>35</v>
      </c>
      <c r="B4" t="s">
        <v>194</v>
      </c>
      <c r="C4" t="s">
        <v>194</v>
      </c>
      <c r="D4" t="s">
        <v>200</v>
      </c>
      <c r="E4" t="s">
        <v>201</v>
      </c>
      <c r="F4" t="s">
        <v>155</v>
      </c>
      <c r="G4" t="s">
        <v>72</v>
      </c>
      <c r="H4" t="s">
        <v>147</v>
      </c>
      <c r="I4" t="s">
        <v>73</v>
      </c>
      <c r="J4" t="s">
        <v>74</v>
      </c>
      <c r="K4" t="s">
        <v>202</v>
      </c>
      <c r="L4" t="s">
        <v>73</v>
      </c>
      <c r="M4" t="s">
        <v>125</v>
      </c>
      <c r="N4" t="s">
        <v>66</v>
      </c>
      <c r="O4">
        <v>3.69</v>
      </c>
      <c r="P4">
        <v>16.38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100</v>
      </c>
      <c r="W4" t="s">
        <v>134</v>
      </c>
      <c r="X4" t="s">
        <v>197</v>
      </c>
      <c r="Y4" t="s">
        <v>156</v>
      </c>
      <c r="Z4" t="s">
        <v>70</v>
      </c>
      <c r="AA4" t="s">
        <v>70</v>
      </c>
    </row>
    <row r="5" spans="1:27" x14ac:dyDescent="0.35">
      <c r="A5" t="s">
        <v>35</v>
      </c>
      <c r="B5" t="s">
        <v>194</v>
      </c>
      <c r="C5" t="s">
        <v>194</v>
      </c>
      <c r="D5" t="s">
        <v>200</v>
      </c>
      <c r="E5" t="s">
        <v>203</v>
      </c>
      <c r="F5" t="s">
        <v>155</v>
      </c>
      <c r="G5" t="s">
        <v>72</v>
      </c>
      <c r="H5" t="s">
        <v>136</v>
      </c>
      <c r="I5" t="s">
        <v>81</v>
      </c>
      <c r="J5" t="s">
        <v>82</v>
      </c>
      <c r="K5" t="s">
        <v>199</v>
      </c>
      <c r="L5" t="s">
        <v>81</v>
      </c>
      <c r="M5" t="s">
        <v>125</v>
      </c>
      <c r="N5" t="s">
        <v>66</v>
      </c>
      <c r="O5">
        <v>15000</v>
      </c>
      <c r="P5">
        <v>66600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100</v>
      </c>
      <c r="W5" t="s">
        <v>134</v>
      </c>
      <c r="X5" t="s">
        <v>197</v>
      </c>
      <c r="Y5" t="s">
        <v>158</v>
      </c>
      <c r="Z5" t="s">
        <v>70</v>
      </c>
      <c r="AA5" t="s">
        <v>70</v>
      </c>
    </row>
    <row r="6" spans="1:27" x14ac:dyDescent="0.35">
      <c r="A6" t="s">
        <v>35</v>
      </c>
      <c r="B6" t="s">
        <v>194</v>
      </c>
      <c r="C6" t="s">
        <v>194</v>
      </c>
      <c r="D6" t="s">
        <v>200</v>
      </c>
      <c r="E6" t="s">
        <v>204</v>
      </c>
      <c r="F6" t="s">
        <v>155</v>
      </c>
      <c r="G6" t="s">
        <v>72</v>
      </c>
      <c r="H6" t="s">
        <v>132</v>
      </c>
      <c r="I6" t="s">
        <v>77</v>
      </c>
      <c r="J6" t="s">
        <v>78</v>
      </c>
      <c r="K6" t="s">
        <v>133</v>
      </c>
      <c r="L6" t="s">
        <v>77</v>
      </c>
      <c r="M6" t="s">
        <v>125</v>
      </c>
      <c r="N6" t="s">
        <v>75</v>
      </c>
      <c r="O6">
        <v>15003.69</v>
      </c>
      <c r="P6">
        <v>66616.38</v>
      </c>
      <c r="Q6">
        <v>4.4400000000000004</v>
      </c>
      <c r="R6" t="s">
        <v>16</v>
      </c>
      <c r="S6" t="s">
        <v>134</v>
      </c>
      <c r="T6" t="s">
        <v>134</v>
      </c>
      <c r="U6" t="s">
        <v>67</v>
      </c>
      <c r="V6" t="s">
        <v>100</v>
      </c>
      <c r="W6" t="s">
        <v>134</v>
      </c>
      <c r="X6" t="s">
        <v>197</v>
      </c>
      <c r="Y6" t="s">
        <v>158</v>
      </c>
      <c r="Z6" t="s">
        <v>70</v>
      </c>
      <c r="AA6" t="s">
        <v>70</v>
      </c>
    </row>
    <row r="8" spans="1:27" x14ac:dyDescent="0.35">
      <c r="A8" t="s">
        <v>35</v>
      </c>
      <c r="B8" t="s">
        <v>128</v>
      </c>
      <c r="C8" t="s">
        <v>194</v>
      </c>
      <c r="D8" t="s">
        <v>208</v>
      </c>
      <c r="E8" t="s">
        <v>209</v>
      </c>
      <c r="F8" t="s">
        <v>76</v>
      </c>
      <c r="G8" t="s">
        <v>72</v>
      </c>
      <c r="H8" t="s">
        <v>132</v>
      </c>
      <c r="I8" t="s">
        <v>77</v>
      </c>
      <c r="J8" t="s">
        <v>78</v>
      </c>
      <c r="K8" t="s">
        <v>133</v>
      </c>
      <c r="L8" t="s">
        <v>77</v>
      </c>
      <c r="M8" t="s">
        <v>125</v>
      </c>
      <c r="N8" t="s">
        <v>66</v>
      </c>
      <c r="O8">
        <v>17004</v>
      </c>
      <c r="P8">
        <v>75497.759999999995</v>
      </c>
      <c r="Q8">
        <v>4.4400000000000004</v>
      </c>
      <c r="R8" t="s">
        <v>16</v>
      </c>
      <c r="S8" t="s">
        <v>134</v>
      </c>
      <c r="T8" t="s">
        <v>134</v>
      </c>
      <c r="U8" t="s">
        <v>67</v>
      </c>
      <c r="V8" t="s">
        <v>79</v>
      </c>
      <c r="W8" t="s">
        <v>134</v>
      </c>
      <c r="X8" t="s">
        <v>205</v>
      </c>
      <c r="Y8" t="s">
        <v>80</v>
      </c>
      <c r="Z8" t="s">
        <v>70</v>
      </c>
      <c r="AA8" t="s">
        <v>71</v>
      </c>
    </row>
    <row r="9" spans="1:27" x14ac:dyDescent="0.35">
      <c r="A9" t="s">
        <v>35</v>
      </c>
      <c r="B9" t="s">
        <v>128</v>
      </c>
      <c r="C9" t="s">
        <v>194</v>
      </c>
      <c r="D9" t="s">
        <v>208</v>
      </c>
      <c r="E9" t="s">
        <v>207</v>
      </c>
      <c r="F9" t="s">
        <v>76</v>
      </c>
      <c r="G9" t="s">
        <v>72</v>
      </c>
      <c r="H9" t="s">
        <v>136</v>
      </c>
      <c r="I9" t="s">
        <v>81</v>
      </c>
      <c r="J9" t="s">
        <v>82</v>
      </c>
      <c r="K9" t="s">
        <v>206</v>
      </c>
      <c r="L9" t="s">
        <v>81</v>
      </c>
      <c r="M9" t="s">
        <v>125</v>
      </c>
      <c r="N9" t="s">
        <v>75</v>
      </c>
      <c r="O9">
        <v>17004</v>
      </c>
      <c r="P9">
        <v>75497.759999999995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79</v>
      </c>
      <c r="W9" t="s">
        <v>134</v>
      </c>
      <c r="X9" t="s">
        <v>205</v>
      </c>
      <c r="Y9" t="s">
        <v>80</v>
      </c>
      <c r="Z9" t="s">
        <v>70</v>
      </c>
      <c r="AA9" t="s">
        <v>71</v>
      </c>
    </row>
    <row r="10" spans="1:27" x14ac:dyDescent="0.35">
      <c r="A10" t="s">
        <v>35</v>
      </c>
      <c r="B10" t="s">
        <v>194</v>
      </c>
      <c r="C10" t="s">
        <v>194</v>
      </c>
      <c r="D10" t="s">
        <v>210</v>
      </c>
      <c r="E10" t="s">
        <v>211</v>
      </c>
      <c r="F10" t="s">
        <v>155</v>
      </c>
      <c r="G10" t="s">
        <v>62</v>
      </c>
      <c r="H10" t="s">
        <v>144</v>
      </c>
      <c r="I10" t="s">
        <v>63</v>
      </c>
      <c r="J10" t="s">
        <v>64</v>
      </c>
      <c r="K10" t="s">
        <v>145</v>
      </c>
      <c r="L10" t="s">
        <v>63</v>
      </c>
      <c r="M10" t="s">
        <v>125</v>
      </c>
      <c r="N10" t="s">
        <v>66</v>
      </c>
      <c r="O10">
        <v>0.31</v>
      </c>
      <c r="P10">
        <v>1.38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100</v>
      </c>
      <c r="W10" t="s">
        <v>134</v>
      </c>
      <c r="X10" t="s">
        <v>205</v>
      </c>
      <c r="Y10" t="s">
        <v>162</v>
      </c>
      <c r="Z10" t="s">
        <v>70</v>
      </c>
      <c r="AA10" t="s">
        <v>70</v>
      </c>
    </row>
    <row r="11" spans="1:27" x14ac:dyDescent="0.35">
      <c r="A11" t="s">
        <v>35</v>
      </c>
      <c r="B11" t="s">
        <v>194</v>
      </c>
      <c r="C11" t="s">
        <v>194</v>
      </c>
      <c r="D11" t="s">
        <v>210</v>
      </c>
      <c r="E11" t="s">
        <v>212</v>
      </c>
      <c r="F11" t="s">
        <v>155</v>
      </c>
      <c r="G11" t="s">
        <v>72</v>
      </c>
      <c r="H11" t="s">
        <v>147</v>
      </c>
      <c r="I11" t="s">
        <v>73</v>
      </c>
      <c r="J11" t="s">
        <v>74</v>
      </c>
      <c r="K11" t="s">
        <v>213</v>
      </c>
      <c r="L11" t="s">
        <v>73</v>
      </c>
      <c r="M11" t="s">
        <v>125</v>
      </c>
      <c r="N11" t="s">
        <v>66</v>
      </c>
      <c r="O11">
        <v>3.69</v>
      </c>
      <c r="P11">
        <v>16.38</v>
      </c>
      <c r="Q11">
        <v>4.4400000000000004</v>
      </c>
      <c r="R11" t="s">
        <v>16</v>
      </c>
      <c r="S11" t="s">
        <v>134</v>
      </c>
      <c r="T11" t="s">
        <v>134</v>
      </c>
      <c r="U11" t="s">
        <v>67</v>
      </c>
      <c r="V11" t="s">
        <v>100</v>
      </c>
      <c r="W11" t="s">
        <v>134</v>
      </c>
      <c r="X11" t="s">
        <v>205</v>
      </c>
      <c r="Y11" t="s">
        <v>156</v>
      </c>
      <c r="Z11" t="s">
        <v>70</v>
      </c>
      <c r="AA11" t="s">
        <v>70</v>
      </c>
    </row>
    <row r="12" spans="1:27" x14ac:dyDescent="0.35">
      <c r="A12" t="s">
        <v>35</v>
      </c>
      <c r="B12" t="s">
        <v>194</v>
      </c>
      <c r="C12" t="s">
        <v>194</v>
      </c>
      <c r="D12" t="s">
        <v>210</v>
      </c>
      <c r="E12" t="s">
        <v>214</v>
      </c>
      <c r="F12" t="s">
        <v>155</v>
      </c>
      <c r="G12" t="s">
        <v>72</v>
      </c>
      <c r="H12" t="s">
        <v>136</v>
      </c>
      <c r="I12" t="s">
        <v>81</v>
      </c>
      <c r="J12" t="s">
        <v>82</v>
      </c>
      <c r="K12" t="s">
        <v>206</v>
      </c>
      <c r="L12" t="s">
        <v>81</v>
      </c>
      <c r="M12" t="s">
        <v>125</v>
      </c>
      <c r="N12" t="s">
        <v>66</v>
      </c>
      <c r="O12">
        <v>15000</v>
      </c>
      <c r="P12">
        <v>66600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205</v>
      </c>
      <c r="Y12" t="s">
        <v>158</v>
      </c>
      <c r="Z12" t="s">
        <v>70</v>
      </c>
      <c r="AA12" t="s">
        <v>70</v>
      </c>
    </row>
    <row r="13" spans="1:27" x14ac:dyDescent="0.35">
      <c r="A13" t="s">
        <v>35</v>
      </c>
      <c r="B13" t="s">
        <v>194</v>
      </c>
      <c r="C13" t="s">
        <v>194</v>
      </c>
      <c r="D13" t="s">
        <v>210</v>
      </c>
      <c r="E13" t="s">
        <v>215</v>
      </c>
      <c r="F13" t="s">
        <v>155</v>
      </c>
      <c r="G13" t="s">
        <v>72</v>
      </c>
      <c r="H13" t="s">
        <v>132</v>
      </c>
      <c r="I13" t="s">
        <v>77</v>
      </c>
      <c r="J13" t="s">
        <v>78</v>
      </c>
      <c r="K13" t="s">
        <v>133</v>
      </c>
      <c r="L13" t="s">
        <v>77</v>
      </c>
      <c r="M13" t="s">
        <v>125</v>
      </c>
      <c r="N13" t="s">
        <v>75</v>
      </c>
      <c r="O13">
        <v>15004</v>
      </c>
      <c r="P13">
        <v>66617.759999999995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205</v>
      </c>
      <c r="Y13" t="s">
        <v>158</v>
      </c>
      <c r="Z13" t="s">
        <v>70</v>
      </c>
      <c r="AA13" t="s">
        <v>70</v>
      </c>
    </row>
    <row r="17" spans="1:10" ht="19" x14ac:dyDescent="0.35">
      <c r="A17" s="80"/>
      <c r="B17" s="80"/>
      <c r="C17" s="76" t="s">
        <v>83</v>
      </c>
      <c r="D17" s="76"/>
      <c r="E17" s="76"/>
      <c r="F17" s="76"/>
      <c r="G17" s="44" t="s">
        <v>84</v>
      </c>
      <c r="H17" s="81">
        <v>45072.641122685185</v>
      </c>
      <c r="I17" s="81"/>
      <c r="J17" s="45"/>
    </row>
    <row r="18" spans="1:10" ht="19" x14ac:dyDescent="0.35">
      <c r="A18" s="80"/>
      <c r="B18" s="80"/>
      <c r="C18" s="76"/>
      <c r="D18" s="76"/>
      <c r="E18" s="76"/>
      <c r="F18" s="76"/>
      <c r="G18" s="44" t="s">
        <v>85</v>
      </c>
      <c r="H18" s="82">
        <v>44229</v>
      </c>
      <c r="I18" s="82"/>
      <c r="J18" s="45"/>
    </row>
    <row r="19" spans="1:10" ht="19" x14ac:dyDescent="0.35">
      <c r="A19" s="80"/>
      <c r="B19" s="80"/>
      <c r="C19" s="76" t="s">
        <v>216</v>
      </c>
      <c r="D19" s="76"/>
      <c r="E19" s="76"/>
      <c r="F19" s="76"/>
      <c r="G19" s="44" t="s">
        <v>86</v>
      </c>
      <c r="H19" s="83" t="s">
        <v>87</v>
      </c>
      <c r="I19" s="83"/>
      <c r="J19" s="45"/>
    </row>
    <row r="20" spans="1:10" ht="19" x14ac:dyDescent="0.35">
      <c r="A20" s="80"/>
      <c r="B20" s="80"/>
      <c r="C20" s="76"/>
      <c r="D20" s="76"/>
      <c r="E20" s="76"/>
      <c r="F20" s="76"/>
      <c r="G20" s="44" t="s">
        <v>88</v>
      </c>
      <c r="H20" s="83" t="s">
        <v>65</v>
      </c>
      <c r="I20" s="83"/>
      <c r="J20" s="45"/>
    </row>
    <row r="21" spans="1:10" ht="26" customHeight="1" x14ac:dyDescent="0.35">
      <c r="A21" s="45"/>
      <c r="B21" s="45"/>
      <c r="C21" s="76" t="s">
        <v>89</v>
      </c>
      <c r="D21" s="76"/>
      <c r="E21" s="76"/>
      <c r="F21" s="76"/>
      <c r="G21" s="45"/>
      <c r="H21" s="45"/>
      <c r="I21" s="45"/>
      <c r="J21" s="45"/>
    </row>
    <row r="22" spans="1:10" ht="26" x14ac:dyDescent="0.35">
      <c r="A22" s="46" t="s">
        <v>37</v>
      </c>
      <c r="B22" s="46" t="s">
        <v>55</v>
      </c>
      <c r="C22" s="46" t="s">
        <v>90</v>
      </c>
      <c r="D22" s="47" t="s">
        <v>91</v>
      </c>
      <c r="E22" s="48" t="s">
        <v>92</v>
      </c>
      <c r="F22" s="49" t="s">
        <v>93</v>
      </c>
      <c r="G22" s="49" t="s">
        <v>94</v>
      </c>
      <c r="H22" s="77" t="s">
        <v>95</v>
      </c>
      <c r="I22" s="77"/>
      <c r="J22" s="45"/>
    </row>
    <row r="23" spans="1:10" x14ac:dyDescent="0.35">
      <c r="A23" s="78"/>
      <c r="B23" s="78"/>
      <c r="C23" s="78"/>
      <c r="D23" s="78"/>
      <c r="E23" s="78"/>
      <c r="F23" s="78"/>
      <c r="G23" s="78"/>
      <c r="H23" s="78"/>
      <c r="I23" s="78"/>
      <c r="J23" s="78"/>
    </row>
    <row r="24" spans="1:10" ht="18" x14ac:dyDescent="0.35">
      <c r="A24" s="79" t="s">
        <v>96</v>
      </c>
      <c r="B24" s="79"/>
      <c r="C24" s="79"/>
      <c r="D24" s="79"/>
      <c r="E24" s="79"/>
      <c r="F24" s="79"/>
      <c r="G24" s="79"/>
      <c r="H24" s="79"/>
      <c r="I24" s="79"/>
      <c r="J24" s="45"/>
    </row>
    <row r="25" spans="1:10" ht="24" x14ac:dyDescent="0.35">
      <c r="A25" s="50">
        <v>44202</v>
      </c>
      <c r="B25" s="51" t="s">
        <v>97</v>
      </c>
      <c r="C25" s="52" t="s">
        <v>98</v>
      </c>
      <c r="D25" s="51" t="s">
        <v>98</v>
      </c>
      <c r="E25" s="53" t="s">
        <v>99</v>
      </c>
      <c r="F25" s="54">
        <v>0</v>
      </c>
      <c r="G25" s="54">
        <v>0</v>
      </c>
      <c r="H25" s="54">
        <v>0</v>
      </c>
      <c r="I25" s="55" t="s">
        <v>75</v>
      </c>
      <c r="J25" s="45"/>
    </row>
    <row r="26" spans="1:10" ht="18" x14ac:dyDescent="0.35">
      <c r="A26" s="79" t="s">
        <v>101</v>
      </c>
      <c r="B26" s="79"/>
      <c r="C26" s="79"/>
      <c r="D26" s="79"/>
      <c r="E26" s="79"/>
      <c r="F26" s="79"/>
      <c r="G26" s="79"/>
      <c r="H26" s="79"/>
      <c r="I26" s="79"/>
      <c r="J26" s="45"/>
    </row>
    <row r="27" spans="1:10" ht="24" x14ac:dyDescent="0.35">
      <c r="A27" s="50">
        <v>44202</v>
      </c>
      <c r="B27" s="51" t="s">
        <v>97</v>
      </c>
      <c r="C27" s="52" t="s">
        <v>98</v>
      </c>
      <c r="D27" s="51" t="s">
        <v>98</v>
      </c>
      <c r="E27" s="53" t="s">
        <v>99</v>
      </c>
      <c r="F27" s="54">
        <v>0</v>
      </c>
      <c r="G27" s="56">
        <v>-60000</v>
      </c>
      <c r="H27" s="56">
        <v>-60000</v>
      </c>
      <c r="I27" s="55" t="s">
        <v>66</v>
      </c>
      <c r="J27" s="45"/>
    </row>
    <row r="28" spans="1:10" ht="84" x14ac:dyDescent="0.35">
      <c r="A28" s="50">
        <v>44202</v>
      </c>
      <c r="B28" s="51" t="s">
        <v>100</v>
      </c>
      <c r="C28" s="52" t="s">
        <v>205</v>
      </c>
      <c r="D28" s="51" t="s">
        <v>98</v>
      </c>
      <c r="E28" s="53" t="s">
        <v>217</v>
      </c>
      <c r="F28" s="56">
        <v>15004</v>
      </c>
      <c r="G28" s="54">
        <v>0</v>
      </c>
      <c r="H28" s="56">
        <v>-29992.31</v>
      </c>
      <c r="I28" s="55" t="s">
        <v>66</v>
      </c>
      <c r="J28" s="45"/>
    </row>
    <row r="29" spans="1:10" ht="84" x14ac:dyDescent="0.35">
      <c r="A29" s="57">
        <v>44202</v>
      </c>
      <c r="B29" s="58" t="s">
        <v>100</v>
      </c>
      <c r="C29" s="59" t="s">
        <v>197</v>
      </c>
      <c r="D29" s="58" t="s">
        <v>98</v>
      </c>
      <c r="E29" s="60" t="s">
        <v>218</v>
      </c>
      <c r="F29" s="61">
        <v>15003.69</v>
      </c>
      <c r="G29" s="62">
        <v>0</v>
      </c>
      <c r="H29" s="61">
        <v>-14988.62</v>
      </c>
      <c r="I29" s="63" t="s">
        <v>66</v>
      </c>
      <c r="J29" s="64"/>
    </row>
    <row r="30" spans="1:10" ht="96" x14ac:dyDescent="0.35">
      <c r="A30" s="50">
        <v>44202</v>
      </c>
      <c r="B30" s="51" t="s">
        <v>79</v>
      </c>
      <c r="C30" s="52" t="s">
        <v>205</v>
      </c>
      <c r="D30" s="51" t="s">
        <v>98</v>
      </c>
      <c r="E30" s="53" t="s">
        <v>219</v>
      </c>
      <c r="F30" s="54">
        <v>0</v>
      </c>
      <c r="G30" s="56">
        <v>-17004</v>
      </c>
      <c r="H30" s="56">
        <v>-31992.31</v>
      </c>
      <c r="I30" s="55" t="s">
        <v>66</v>
      </c>
      <c r="J30" s="45"/>
    </row>
    <row r="31" spans="1:10" ht="96" x14ac:dyDescent="0.35">
      <c r="A31" s="57">
        <v>44202</v>
      </c>
      <c r="B31" s="58" t="s">
        <v>79</v>
      </c>
      <c r="C31" s="59" t="s">
        <v>197</v>
      </c>
      <c r="D31" s="58" t="s">
        <v>98</v>
      </c>
      <c r="E31" s="60" t="s">
        <v>220</v>
      </c>
      <c r="F31" s="62">
        <v>0</v>
      </c>
      <c r="G31" s="61">
        <v>-17003.689999999999</v>
      </c>
      <c r="H31" s="61">
        <v>-48996</v>
      </c>
      <c r="I31" s="63" t="s">
        <v>66</v>
      </c>
      <c r="J31" s="64"/>
    </row>
    <row r="32" spans="1:10" ht="18" x14ac:dyDescent="0.35">
      <c r="A32" s="45"/>
      <c r="B32" s="45"/>
      <c r="C32" s="75" t="s">
        <v>102</v>
      </c>
      <c r="D32" s="75"/>
      <c r="E32" s="75"/>
      <c r="F32" s="75"/>
      <c r="G32" s="45"/>
      <c r="H32" s="45"/>
      <c r="I32" s="45"/>
      <c r="J32" s="45"/>
    </row>
    <row r="33" spans="1:10" ht="18" x14ac:dyDescent="0.35">
      <c r="A33" s="45"/>
      <c r="B33" s="45"/>
      <c r="C33" s="75" t="s">
        <v>103</v>
      </c>
      <c r="D33" s="75"/>
      <c r="E33" s="75"/>
      <c r="F33" s="75"/>
      <c r="G33" s="45"/>
      <c r="H33" s="45"/>
      <c r="I33" s="45"/>
      <c r="J33" s="45"/>
    </row>
  </sheetData>
  <mergeCells count="14">
    <mergeCell ref="A17:B20"/>
    <mergeCell ref="C17:F18"/>
    <mergeCell ref="H17:I17"/>
    <mergeCell ref="H18:I18"/>
    <mergeCell ref="C19:F20"/>
    <mergeCell ref="H19:I19"/>
    <mergeCell ref="H20:I20"/>
    <mergeCell ref="C33:F33"/>
    <mergeCell ref="C21:F21"/>
    <mergeCell ref="H22:I22"/>
    <mergeCell ref="A23:J23"/>
    <mergeCell ref="A24:I24"/>
    <mergeCell ref="A26:I26"/>
    <mergeCell ref="C32:F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:AA28"/>
  <sheetViews>
    <sheetView workbookViewId="0">
      <selection activeCell="G26" sqref="G26"/>
    </sheetView>
  </sheetViews>
  <sheetFormatPr defaultRowHeight="14.5" x14ac:dyDescent="0.35"/>
  <cols>
    <col min="1" max="1" width="12.36328125" customWidth="1"/>
    <col min="6" max="6" width="11.08984375" customWidth="1"/>
    <col min="7" max="7" width="11.36328125" customWidth="1"/>
    <col min="8" max="8" width="14.08984375" customWidth="1"/>
    <col min="24" max="24" width="15" customWidth="1"/>
  </cols>
  <sheetData>
    <row r="1" spans="1:27" x14ac:dyDescent="0.35">
      <c r="A1" s="33" t="s">
        <v>4</v>
      </c>
      <c r="B1" s="33" t="s">
        <v>36</v>
      </c>
      <c r="C1" s="33" t="s">
        <v>37</v>
      </c>
      <c r="D1" s="33" t="s">
        <v>38</v>
      </c>
      <c r="E1" s="33" t="s">
        <v>39</v>
      </c>
      <c r="F1" s="33" t="s">
        <v>40</v>
      </c>
      <c r="G1" s="33" t="s">
        <v>41</v>
      </c>
      <c r="H1" s="33" t="s">
        <v>42</v>
      </c>
      <c r="I1" s="33" t="s">
        <v>43</v>
      </c>
      <c r="J1" s="33" t="s">
        <v>44</v>
      </c>
      <c r="K1" s="33" t="s">
        <v>45</v>
      </c>
      <c r="L1" s="33" t="s">
        <v>46</v>
      </c>
      <c r="M1" s="33" t="s">
        <v>47</v>
      </c>
      <c r="N1" s="33" t="s">
        <v>48</v>
      </c>
      <c r="O1" s="33" t="s">
        <v>49</v>
      </c>
      <c r="P1" s="33" t="s">
        <v>50</v>
      </c>
      <c r="Q1" s="33" t="s">
        <v>51</v>
      </c>
      <c r="R1" s="33" t="s">
        <v>6</v>
      </c>
      <c r="S1" s="33" t="s">
        <v>52</v>
      </c>
      <c r="T1" s="33" t="s">
        <v>53</v>
      </c>
      <c r="U1" s="33" t="s">
        <v>54</v>
      </c>
      <c r="V1" s="33" t="s">
        <v>55</v>
      </c>
      <c r="W1" s="33" t="s">
        <v>56</v>
      </c>
      <c r="X1" s="33" t="s">
        <v>57</v>
      </c>
      <c r="Y1" s="33" t="s">
        <v>58</v>
      </c>
      <c r="Z1" s="33" t="s">
        <v>59</v>
      </c>
      <c r="AA1" s="33" t="s">
        <v>60</v>
      </c>
    </row>
    <row r="2" spans="1:27" x14ac:dyDescent="0.35">
      <c r="A2" t="s">
        <v>35</v>
      </c>
      <c r="B2" t="s">
        <v>128</v>
      </c>
      <c r="C2" t="s">
        <v>170</v>
      </c>
      <c r="D2" t="s">
        <v>171</v>
      </c>
      <c r="E2" t="s">
        <v>172</v>
      </c>
      <c r="F2" t="s">
        <v>76</v>
      </c>
      <c r="G2" t="s">
        <v>72</v>
      </c>
      <c r="H2" t="s">
        <v>132</v>
      </c>
      <c r="I2" t="s">
        <v>77</v>
      </c>
      <c r="J2" t="s">
        <v>78</v>
      </c>
      <c r="K2" t="s">
        <v>133</v>
      </c>
      <c r="L2" t="s">
        <v>77</v>
      </c>
      <c r="M2" t="s">
        <v>125</v>
      </c>
      <c r="N2" t="s">
        <v>66</v>
      </c>
      <c r="O2">
        <v>17003.689999999999</v>
      </c>
      <c r="P2">
        <v>75496.38</v>
      </c>
      <c r="Q2">
        <v>4.4400000000000004</v>
      </c>
      <c r="R2" t="s">
        <v>16</v>
      </c>
      <c r="S2" t="s">
        <v>134</v>
      </c>
      <c r="T2" t="s">
        <v>134</v>
      </c>
      <c r="U2" t="s">
        <v>67</v>
      </c>
      <c r="V2" t="s">
        <v>79</v>
      </c>
      <c r="W2" t="s">
        <v>134</v>
      </c>
      <c r="X2" t="s">
        <v>31</v>
      </c>
      <c r="Y2" t="s">
        <v>80</v>
      </c>
      <c r="Z2" t="s">
        <v>70</v>
      </c>
      <c r="AA2" t="s">
        <v>71</v>
      </c>
    </row>
    <row r="3" spans="1:27" x14ac:dyDescent="0.35">
      <c r="A3" t="s">
        <v>35</v>
      </c>
      <c r="B3" t="s">
        <v>128</v>
      </c>
      <c r="C3" t="s">
        <v>170</v>
      </c>
      <c r="D3" t="s">
        <v>171</v>
      </c>
      <c r="E3" t="s">
        <v>173</v>
      </c>
      <c r="F3" t="s">
        <v>76</v>
      </c>
      <c r="G3" t="s">
        <v>72</v>
      </c>
      <c r="H3" t="s">
        <v>136</v>
      </c>
      <c r="I3" t="s">
        <v>81</v>
      </c>
      <c r="J3" t="s">
        <v>82</v>
      </c>
      <c r="K3" t="s">
        <v>137</v>
      </c>
      <c r="L3" t="s">
        <v>81</v>
      </c>
      <c r="M3" t="s">
        <v>125</v>
      </c>
      <c r="N3" t="s">
        <v>75</v>
      </c>
      <c r="O3">
        <v>17003.689999999999</v>
      </c>
      <c r="P3">
        <v>75496.38</v>
      </c>
      <c r="Q3">
        <v>4.4400000000000004</v>
      </c>
      <c r="R3" t="s">
        <v>16</v>
      </c>
      <c r="S3" t="s">
        <v>134</v>
      </c>
      <c r="T3" t="s">
        <v>134</v>
      </c>
      <c r="U3" t="s">
        <v>67</v>
      </c>
      <c r="V3" t="s">
        <v>79</v>
      </c>
      <c r="W3" t="s">
        <v>134</v>
      </c>
      <c r="X3" t="s">
        <v>31</v>
      </c>
      <c r="Y3" t="s">
        <v>80</v>
      </c>
      <c r="Z3" t="s">
        <v>70</v>
      </c>
      <c r="AA3" t="s">
        <v>71</v>
      </c>
    </row>
    <row r="4" spans="1:27" x14ac:dyDescent="0.35">
      <c r="A4" t="s">
        <v>35</v>
      </c>
      <c r="B4" t="s">
        <v>128</v>
      </c>
      <c r="C4" t="s">
        <v>170</v>
      </c>
      <c r="D4" t="s">
        <v>174</v>
      </c>
      <c r="E4" t="s">
        <v>175</v>
      </c>
      <c r="F4" t="s">
        <v>76</v>
      </c>
      <c r="G4" t="s">
        <v>72</v>
      </c>
      <c r="H4" t="s">
        <v>132</v>
      </c>
      <c r="I4" t="s">
        <v>77</v>
      </c>
      <c r="J4" t="s">
        <v>78</v>
      </c>
      <c r="K4" t="s">
        <v>133</v>
      </c>
      <c r="L4" t="s">
        <v>77</v>
      </c>
      <c r="M4" t="s">
        <v>125</v>
      </c>
      <c r="N4" t="s">
        <v>66</v>
      </c>
      <c r="O4">
        <v>17004</v>
      </c>
      <c r="P4">
        <v>75497.759999999995</v>
      </c>
      <c r="Q4">
        <v>4.4400000000000004</v>
      </c>
      <c r="R4" t="s">
        <v>16</v>
      </c>
      <c r="S4" t="s">
        <v>134</v>
      </c>
      <c r="T4" t="s">
        <v>134</v>
      </c>
      <c r="U4" t="s">
        <v>67</v>
      </c>
      <c r="V4" t="s">
        <v>79</v>
      </c>
      <c r="W4" t="s">
        <v>134</v>
      </c>
      <c r="X4" t="s">
        <v>123</v>
      </c>
      <c r="Y4" t="s">
        <v>80</v>
      </c>
      <c r="Z4" t="s">
        <v>70</v>
      </c>
      <c r="AA4" t="s">
        <v>71</v>
      </c>
    </row>
    <row r="5" spans="1:27" x14ac:dyDescent="0.35">
      <c r="A5" t="s">
        <v>35</v>
      </c>
      <c r="B5" t="s">
        <v>128</v>
      </c>
      <c r="C5" t="s">
        <v>170</v>
      </c>
      <c r="D5" t="s">
        <v>174</v>
      </c>
      <c r="E5" t="s">
        <v>176</v>
      </c>
      <c r="F5" t="s">
        <v>76</v>
      </c>
      <c r="G5" t="s">
        <v>72</v>
      </c>
      <c r="H5" t="s">
        <v>136</v>
      </c>
      <c r="I5" t="s">
        <v>81</v>
      </c>
      <c r="J5" t="s">
        <v>82</v>
      </c>
      <c r="K5" t="s">
        <v>141</v>
      </c>
      <c r="L5" t="s">
        <v>81</v>
      </c>
      <c r="M5" t="s">
        <v>125</v>
      </c>
      <c r="N5" t="s">
        <v>75</v>
      </c>
      <c r="O5">
        <v>17004</v>
      </c>
      <c r="P5">
        <v>75497.759999999995</v>
      </c>
      <c r="Q5">
        <v>4.4400000000000004</v>
      </c>
      <c r="R5" t="s">
        <v>16</v>
      </c>
      <c r="S5" t="s">
        <v>134</v>
      </c>
      <c r="T5" t="s">
        <v>134</v>
      </c>
      <c r="U5" t="s">
        <v>67</v>
      </c>
      <c r="V5" t="s">
        <v>79</v>
      </c>
      <c r="W5" t="s">
        <v>134</v>
      </c>
      <c r="X5" t="s">
        <v>123</v>
      </c>
      <c r="Y5" t="s">
        <v>80</v>
      </c>
      <c r="Z5" t="s">
        <v>70</v>
      </c>
      <c r="AA5" t="s">
        <v>71</v>
      </c>
    </row>
    <row r="6" spans="1:27" x14ac:dyDescent="0.35">
      <c r="A6" t="s">
        <v>35</v>
      </c>
      <c r="B6" t="s">
        <v>128</v>
      </c>
      <c r="C6" t="s">
        <v>170</v>
      </c>
      <c r="D6" t="s">
        <v>177</v>
      </c>
      <c r="E6" t="s">
        <v>178</v>
      </c>
      <c r="F6" t="s">
        <v>61</v>
      </c>
      <c r="G6" t="s">
        <v>62</v>
      </c>
      <c r="H6" t="s">
        <v>144</v>
      </c>
      <c r="I6" t="s">
        <v>63</v>
      </c>
      <c r="J6" t="s">
        <v>64</v>
      </c>
      <c r="K6" t="s">
        <v>145</v>
      </c>
      <c r="L6" t="s">
        <v>63</v>
      </c>
      <c r="M6" t="s">
        <v>125</v>
      </c>
      <c r="N6" t="s">
        <v>66</v>
      </c>
      <c r="O6">
        <v>1.63</v>
      </c>
      <c r="P6">
        <v>7.24</v>
      </c>
      <c r="Q6">
        <v>4.4400000000000004</v>
      </c>
      <c r="R6" t="s">
        <v>16</v>
      </c>
      <c r="S6" t="s">
        <v>134</v>
      </c>
      <c r="T6" t="s">
        <v>134</v>
      </c>
      <c r="U6" t="s">
        <v>67</v>
      </c>
      <c r="V6" t="s">
        <v>68</v>
      </c>
      <c r="W6" t="s">
        <v>134</v>
      </c>
      <c r="X6" t="s">
        <v>31</v>
      </c>
      <c r="Y6" t="s">
        <v>69</v>
      </c>
      <c r="Z6" t="s">
        <v>70</v>
      </c>
      <c r="AA6" t="s">
        <v>71</v>
      </c>
    </row>
    <row r="7" spans="1:27" x14ac:dyDescent="0.35">
      <c r="A7" t="s">
        <v>35</v>
      </c>
      <c r="B7" t="s">
        <v>128</v>
      </c>
      <c r="C7" t="s">
        <v>170</v>
      </c>
      <c r="D7" t="s">
        <v>177</v>
      </c>
      <c r="E7" t="s">
        <v>179</v>
      </c>
      <c r="F7" t="s">
        <v>61</v>
      </c>
      <c r="G7" t="s">
        <v>72</v>
      </c>
      <c r="H7" t="s">
        <v>147</v>
      </c>
      <c r="I7" t="s">
        <v>73</v>
      </c>
      <c r="J7" t="s">
        <v>74</v>
      </c>
      <c r="K7" t="s">
        <v>148</v>
      </c>
      <c r="L7" t="s">
        <v>73</v>
      </c>
      <c r="M7" t="s">
        <v>125</v>
      </c>
      <c r="N7" t="s">
        <v>75</v>
      </c>
      <c r="O7">
        <v>1.63</v>
      </c>
      <c r="P7">
        <v>7.24</v>
      </c>
      <c r="Q7">
        <v>4.4400000000000004</v>
      </c>
      <c r="R7" t="s">
        <v>16</v>
      </c>
      <c r="S7" t="s">
        <v>134</v>
      </c>
      <c r="T7" t="s">
        <v>134</v>
      </c>
      <c r="U7" t="s">
        <v>67</v>
      </c>
      <c r="V7" t="s">
        <v>68</v>
      </c>
      <c r="W7" t="s">
        <v>134</v>
      </c>
      <c r="X7" t="s">
        <v>31</v>
      </c>
      <c r="Y7" t="s">
        <v>69</v>
      </c>
      <c r="Z7" t="s">
        <v>70</v>
      </c>
      <c r="AA7" t="s">
        <v>71</v>
      </c>
    </row>
    <row r="8" spans="1:27" x14ac:dyDescent="0.35">
      <c r="A8" t="s">
        <v>35</v>
      </c>
      <c r="B8" t="s">
        <v>128</v>
      </c>
      <c r="C8" t="s">
        <v>170</v>
      </c>
      <c r="D8" t="s">
        <v>180</v>
      </c>
      <c r="E8" t="s">
        <v>181</v>
      </c>
      <c r="F8" t="s">
        <v>61</v>
      </c>
      <c r="G8" t="s">
        <v>62</v>
      </c>
      <c r="H8" t="s">
        <v>144</v>
      </c>
      <c r="I8" t="s">
        <v>63</v>
      </c>
      <c r="J8" t="s">
        <v>64</v>
      </c>
      <c r="K8" t="s">
        <v>145</v>
      </c>
      <c r="L8" t="s">
        <v>63</v>
      </c>
      <c r="M8" t="s">
        <v>125</v>
      </c>
      <c r="N8" t="s">
        <v>66</v>
      </c>
      <c r="O8">
        <v>1.63</v>
      </c>
      <c r="P8">
        <v>7.24</v>
      </c>
      <c r="Q8">
        <v>4.4400000000000004</v>
      </c>
      <c r="R8" t="s">
        <v>16</v>
      </c>
      <c r="S8" t="s">
        <v>134</v>
      </c>
      <c r="T8" t="s">
        <v>134</v>
      </c>
      <c r="U8" t="s">
        <v>67</v>
      </c>
      <c r="V8" t="s">
        <v>68</v>
      </c>
      <c r="W8" t="s">
        <v>134</v>
      </c>
      <c r="X8" t="s">
        <v>123</v>
      </c>
      <c r="Y8" t="s">
        <v>69</v>
      </c>
      <c r="Z8" t="s">
        <v>70</v>
      </c>
      <c r="AA8" t="s">
        <v>71</v>
      </c>
    </row>
    <row r="9" spans="1:27" x14ac:dyDescent="0.35">
      <c r="A9" t="s">
        <v>35</v>
      </c>
      <c r="B9" t="s">
        <v>128</v>
      </c>
      <c r="C9" t="s">
        <v>170</v>
      </c>
      <c r="D9" t="s">
        <v>180</v>
      </c>
      <c r="E9" t="s">
        <v>182</v>
      </c>
      <c r="F9" t="s">
        <v>61</v>
      </c>
      <c r="G9" t="s">
        <v>72</v>
      </c>
      <c r="H9" t="s">
        <v>147</v>
      </c>
      <c r="I9" t="s">
        <v>73</v>
      </c>
      <c r="J9" t="s">
        <v>74</v>
      </c>
      <c r="K9" t="s">
        <v>152</v>
      </c>
      <c r="L9" t="s">
        <v>73</v>
      </c>
      <c r="M9" t="s">
        <v>125</v>
      </c>
      <c r="N9" t="s">
        <v>75</v>
      </c>
      <c r="O9">
        <v>1.63</v>
      </c>
      <c r="P9">
        <v>7.24</v>
      </c>
      <c r="Q9">
        <v>4.4400000000000004</v>
      </c>
      <c r="R9" t="s">
        <v>16</v>
      </c>
      <c r="S9" t="s">
        <v>134</v>
      </c>
      <c r="T9" t="s">
        <v>134</v>
      </c>
      <c r="U9" t="s">
        <v>67</v>
      </c>
      <c r="V9" t="s">
        <v>68</v>
      </c>
      <c r="W9" t="s">
        <v>134</v>
      </c>
      <c r="X9" t="s">
        <v>123</v>
      </c>
      <c r="Y9" t="s">
        <v>69</v>
      </c>
      <c r="Z9" t="s">
        <v>70</v>
      </c>
      <c r="AA9" t="s">
        <v>71</v>
      </c>
    </row>
    <row r="10" spans="1:27" x14ac:dyDescent="0.35">
      <c r="A10" t="s">
        <v>35</v>
      </c>
      <c r="B10" t="s">
        <v>170</v>
      </c>
      <c r="C10" t="s">
        <v>170</v>
      </c>
      <c r="D10" t="s">
        <v>183</v>
      </c>
      <c r="E10" t="s">
        <v>184</v>
      </c>
      <c r="F10" t="s">
        <v>155</v>
      </c>
      <c r="G10" t="s">
        <v>72</v>
      </c>
      <c r="H10" t="s">
        <v>147</v>
      </c>
      <c r="I10" t="s">
        <v>73</v>
      </c>
      <c r="J10" t="s">
        <v>74</v>
      </c>
      <c r="K10" t="s">
        <v>148</v>
      </c>
      <c r="L10" t="s">
        <v>73</v>
      </c>
      <c r="M10" t="s">
        <v>125</v>
      </c>
      <c r="N10" t="s">
        <v>66</v>
      </c>
      <c r="O10">
        <v>3.69</v>
      </c>
      <c r="P10">
        <v>16.38</v>
      </c>
      <c r="Q10">
        <v>4.4400000000000004</v>
      </c>
      <c r="R10" t="s">
        <v>16</v>
      </c>
      <c r="S10" t="s">
        <v>134</v>
      </c>
      <c r="T10" t="s">
        <v>134</v>
      </c>
      <c r="U10" t="s">
        <v>67</v>
      </c>
      <c r="V10" t="s">
        <v>100</v>
      </c>
      <c r="W10" t="s">
        <v>134</v>
      </c>
      <c r="X10" t="s">
        <v>31</v>
      </c>
      <c r="Y10" t="s">
        <v>156</v>
      </c>
      <c r="Z10" t="s">
        <v>70</v>
      </c>
      <c r="AA10" t="s">
        <v>70</v>
      </c>
    </row>
    <row r="11" spans="1:27" x14ac:dyDescent="0.35">
      <c r="A11" t="s">
        <v>35</v>
      </c>
      <c r="B11" t="s">
        <v>170</v>
      </c>
      <c r="C11" t="s">
        <v>170</v>
      </c>
      <c r="D11" t="s">
        <v>183</v>
      </c>
      <c r="E11" t="s">
        <v>185</v>
      </c>
      <c r="F11" t="s">
        <v>155</v>
      </c>
      <c r="G11" t="s">
        <v>72</v>
      </c>
      <c r="H11" t="s">
        <v>136</v>
      </c>
      <c r="I11" t="s">
        <v>81</v>
      </c>
      <c r="J11" t="s">
        <v>82</v>
      </c>
      <c r="K11" t="s">
        <v>137</v>
      </c>
      <c r="L11" t="s">
        <v>81</v>
      </c>
      <c r="M11" t="s">
        <v>125</v>
      </c>
      <c r="N11" t="s">
        <v>66</v>
      </c>
      <c r="O11">
        <v>15000</v>
      </c>
      <c r="P11">
        <v>66600</v>
      </c>
      <c r="Q11">
        <v>4.4400000000000004</v>
      </c>
      <c r="R11" t="s">
        <v>16</v>
      </c>
      <c r="S11" t="s">
        <v>134</v>
      </c>
      <c r="T11" t="s">
        <v>134</v>
      </c>
      <c r="U11" t="s">
        <v>67</v>
      </c>
      <c r="V11" t="s">
        <v>100</v>
      </c>
      <c r="W11" t="s">
        <v>134</v>
      </c>
      <c r="X11" t="s">
        <v>31</v>
      </c>
      <c r="Y11" t="s">
        <v>158</v>
      </c>
      <c r="Z11" t="s">
        <v>70</v>
      </c>
      <c r="AA11" t="s">
        <v>70</v>
      </c>
    </row>
    <row r="12" spans="1:27" x14ac:dyDescent="0.35">
      <c r="A12" t="s">
        <v>35</v>
      </c>
      <c r="B12" t="s">
        <v>170</v>
      </c>
      <c r="C12" t="s">
        <v>170</v>
      </c>
      <c r="D12" t="s">
        <v>183</v>
      </c>
      <c r="E12" t="s">
        <v>186</v>
      </c>
      <c r="F12" t="s">
        <v>155</v>
      </c>
      <c r="G12" t="s">
        <v>72</v>
      </c>
      <c r="H12" t="s">
        <v>132</v>
      </c>
      <c r="I12" t="s">
        <v>77</v>
      </c>
      <c r="J12" t="s">
        <v>78</v>
      </c>
      <c r="K12" t="s">
        <v>133</v>
      </c>
      <c r="L12" t="s">
        <v>77</v>
      </c>
      <c r="M12" t="s">
        <v>125</v>
      </c>
      <c r="N12" t="s">
        <v>75</v>
      </c>
      <c r="O12">
        <v>15003.69</v>
      </c>
      <c r="P12">
        <v>66616.38</v>
      </c>
      <c r="Q12">
        <v>4.4400000000000004</v>
      </c>
      <c r="R12" t="s">
        <v>16</v>
      </c>
      <c r="S12" t="s">
        <v>134</v>
      </c>
      <c r="T12" t="s">
        <v>134</v>
      </c>
      <c r="U12" t="s">
        <v>67</v>
      </c>
      <c r="V12" t="s">
        <v>100</v>
      </c>
      <c r="W12" t="s">
        <v>134</v>
      </c>
      <c r="X12" t="s">
        <v>31</v>
      </c>
      <c r="Y12" t="s">
        <v>158</v>
      </c>
      <c r="Z12" t="s">
        <v>70</v>
      </c>
      <c r="AA12" t="s">
        <v>70</v>
      </c>
    </row>
    <row r="13" spans="1:27" x14ac:dyDescent="0.35">
      <c r="A13" t="s">
        <v>35</v>
      </c>
      <c r="B13" t="s">
        <v>170</v>
      </c>
      <c r="C13" t="s">
        <v>170</v>
      </c>
      <c r="D13" t="s">
        <v>187</v>
      </c>
      <c r="E13" t="s">
        <v>188</v>
      </c>
      <c r="F13" t="s">
        <v>155</v>
      </c>
      <c r="G13" t="s">
        <v>62</v>
      </c>
      <c r="H13" t="s">
        <v>144</v>
      </c>
      <c r="I13" t="s">
        <v>63</v>
      </c>
      <c r="J13" t="s">
        <v>64</v>
      </c>
      <c r="K13" t="s">
        <v>145</v>
      </c>
      <c r="L13" t="s">
        <v>63</v>
      </c>
      <c r="M13" t="s">
        <v>125</v>
      </c>
      <c r="N13" t="s">
        <v>66</v>
      </c>
      <c r="O13">
        <v>0.31</v>
      </c>
      <c r="P13">
        <v>1.38</v>
      </c>
      <c r="Q13">
        <v>4.4400000000000004</v>
      </c>
      <c r="R13" t="s">
        <v>16</v>
      </c>
      <c r="S13" t="s">
        <v>134</v>
      </c>
      <c r="T13" t="s">
        <v>134</v>
      </c>
      <c r="U13" t="s">
        <v>67</v>
      </c>
      <c r="V13" t="s">
        <v>100</v>
      </c>
      <c r="W13" t="s">
        <v>134</v>
      </c>
      <c r="X13" t="s">
        <v>123</v>
      </c>
      <c r="Y13" t="s">
        <v>162</v>
      </c>
      <c r="Z13" t="s">
        <v>70</v>
      </c>
      <c r="AA13" t="s">
        <v>70</v>
      </c>
    </row>
    <row r="14" spans="1:27" x14ac:dyDescent="0.35">
      <c r="A14" t="s">
        <v>35</v>
      </c>
      <c r="B14" t="s">
        <v>170</v>
      </c>
      <c r="C14" t="s">
        <v>170</v>
      </c>
      <c r="D14" t="s">
        <v>187</v>
      </c>
      <c r="E14" t="s">
        <v>189</v>
      </c>
      <c r="F14" t="s">
        <v>155</v>
      </c>
      <c r="G14" t="s">
        <v>72</v>
      </c>
      <c r="H14" t="s">
        <v>147</v>
      </c>
      <c r="I14" t="s">
        <v>73</v>
      </c>
      <c r="J14" t="s">
        <v>74</v>
      </c>
      <c r="K14" t="s">
        <v>152</v>
      </c>
      <c r="L14" t="s">
        <v>73</v>
      </c>
      <c r="M14" t="s">
        <v>125</v>
      </c>
      <c r="N14" t="s">
        <v>66</v>
      </c>
      <c r="O14">
        <v>3.69</v>
      </c>
      <c r="P14">
        <v>16.38</v>
      </c>
      <c r="Q14">
        <v>4.4400000000000004</v>
      </c>
      <c r="R14" t="s">
        <v>16</v>
      </c>
      <c r="S14" t="s">
        <v>134</v>
      </c>
      <c r="T14" t="s">
        <v>134</v>
      </c>
      <c r="U14" t="s">
        <v>67</v>
      </c>
      <c r="V14" t="s">
        <v>100</v>
      </c>
      <c r="W14" t="s">
        <v>134</v>
      </c>
      <c r="X14" t="s">
        <v>123</v>
      </c>
      <c r="Y14" t="s">
        <v>156</v>
      </c>
      <c r="Z14" t="s">
        <v>70</v>
      </c>
      <c r="AA14" t="s">
        <v>70</v>
      </c>
    </row>
    <row r="15" spans="1:27" x14ac:dyDescent="0.35">
      <c r="A15" t="s">
        <v>35</v>
      </c>
      <c r="B15" t="s">
        <v>170</v>
      </c>
      <c r="C15" t="s">
        <v>170</v>
      </c>
      <c r="D15" t="s">
        <v>187</v>
      </c>
      <c r="E15" t="s">
        <v>190</v>
      </c>
      <c r="F15" t="s">
        <v>155</v>
      </c>
      <c r="G15" t="s">
        <v>72</v>
      </c>
      <c r="H15" t="s">
        <v>136</v>
      </c>
      <c r="I15" t="s">
        <v>81</v>
      </c>
      <c r="J15" t="s">
        <v>82</v>
      </c>
      <c r="K15" t="s">
        <v>141</v>
      </c>
      <c r="L15" t="s">
        <v>81</v>
      </c>
      <c r="M15" t="s">
        <v>125</v>
      </c>
      <c r="N15" t="s">
        <v>66</v>
      </c>
      <c r="O15">
        <v>15000</v>
      </c>
      <c r="P15">
        <v>66600</v>
      </c>
      <c r="Q15">
        <v>4.4400000000000004</v>
      </c>
      <c r="R15" t="s">
        <v>16</v>
      </c>
      <c r="S15" t="s">
        <v>134</v>
      </c>
      <c r="T15" t="s">
        <v>134</v>
      </c>
      <c r="U15" t="s">
        <v>67</v>
      </c>
      <c r="V15" t="s">
        <v>100</v>
      </c>
      <c r="W15" t="s">
        <v>134</v>
      </c>
      <c r="X15" t="s">
        <v>123</v>
      </c>
      <c r="Y15" t="s">
        <v>158</v>
      </c>
      <c r="Z15" t="s">
        <v>70</v>
      </c>
      <c r="AA15" t="s">
        <v>70</v>
      </c>
    </row>
    <row r="16" spans="1:27" x14ac:dyDescent="0.35">
      <c r="A16" t="s">
        <v>35</v>
      </c>
      <c r="B16" t="s">
        <v>170</v>
      </c>
      <c r="C16" t="s">
        <v>170</v>
      </c>
      <c r="D16" t="s">
        <v>187</v>
      </c>
      <c r="E16" t="s">
        <v>191</v>
      </c>
      <c r="F16" t="s">
        <v>155</v>
      </c>
      <c r="G16" t="s">
        <v>72</v>
      </c>
      <c r="H16" t="s">
        <v>132</v>
      </c>
      <c r="I16" t="s">
        <v>77</v>
      </c>
      <c r="J16" t="s">
        <v>78</v>
      </c>
      <c r="K16" t="s">
        <v>133</v>
      </c>
      <c r="L16" t="s">
        <v>77</v>
      </c>
      <c r="M16" t="s">
        <v>125</v>
      </c>
      <c r="N16" t="s">
        <v>75</v>
      </c>
      <c r="O16">
        <v>15004</v>
      </c>
      <c r="P16">
        <v>66617.759999999995</v>
      </c>
      <c r="Q16">
        <v>4.4400000000000004</v>
      </c>
      <c r="R16" t="s">
        <v>16</v>
      </c>
      <c r="S16" t="s">
        <v>134</v>
      </c>
      <c r="T16" t="s">
        <v>134</v>
      </c>
      <c r="U16" t="s">
        <v>67</v>
      </c>
      <c r="V16" t="s">
        <v>100</v>
      </c>
      <c r="W16" t="s">
        <v>134</v>
      </c>
      <c r="X16" t="s">
        <v>123</v>
      </c>
      <c r="Y16" t="s">
        <v>158</v>
      </c>
      <c r="Z16" t="s">
        <v>70</v>
      </c>
      <c r="AA16" t="s">
        <v>70</v>
      </c>
    </row>
    <row r="19" spans="1:9" x14ac:dyDescent="0.35">
      <c r="A19" s="84" t="s">
        <v>96</v>
      </c>
      <c r="B19" s="84"/>
      <c r="C19" s="84"/>
      <c r="D19" s="84"/>
      <c r="E19" s="84"/>
      <c r="F19" s="84"/>
      <c r="G19" s="84"/>
      <c r="H19" s="84"/>
      <c r="I19" s="84"/>
    </row>
    <row r="20" spans="1:9" ht="23" x14ac:dyDescent="0.35">
      <c r="A20" s="34">
        <v>44209</v>
      </c>
      <c r="B20" s="35" t="s">
        <v>97</v>
      </c>
      <c r="C20" s="36" t="s">
        <v>98</v>
      </c>
      <c r="D20" s="35" t="s">
        <v>98</v>
      </c>
      <c r="E20" s="35" t="s">
        <v>99</v>
      </c>
      <c r="F20" s="37">
        <v>0</v>
      </c>
      <c r="G20" s="37">
        <v>0</v>
      </c>
      <c r="H20" s="37">
        <v>0</v>
      </c>
      <c r="I20" s="38" t="s">
        <v>75</v>
      </c>
    </row>
    <row r="21" spans="1:9" x14ac:dyDescent="0.35">
      <c r="A21" s="84" t="s">
        <v>101</v>
      </c>
      <c r="B21" s="84"/>
      <c r="C21" s="84"/>
      <c r="D21" s="84"/>
      <c r="E21" s="84"/>
      <c r="F21" s="84"/>
      <c r="G21" s="84"/>
      <c r="H21" s="84"/>
      <c r="I21" s="84"/>
    </row>
    <row r="22" spans="1:9" ht="24" x14ac:dyDescent="0.35">
      <c r="A22" s="34">
        <v>44209</v>
      </c>
      <c r="B22" s="35" t="s">
        <v>97</v>
      </c>
      <c r="C22" s="36" t="s">
        <v>98</v>
      </c>
      <c r="D22" s="35" t="s">
        <v>98</v>
      </c>
      <c r="E22" s="35" t="s">
        <v>99</v>
      </c>
      <c r="F22" s="37">
        <v>0</v>
      </c>
      <c r="G22" s="37">
        <v>-90000</v>
      </c>
      <c r="H22" s="37">
        <v>-90000</v>
      </c>
      <c r="I22" s="38" t="s">
        <v>66</v>
      </c>
    </row>
    <row r="23" spans="1:9" ht="84" x14ac:dyDescent="0.35">
      <c r="A23" s="34">
        <v>44209</v>
      </c>
      <c r="B23" s="35" t="s">
        <v>100</v>
      </c>
      <c r="C23" s="36" t="s">
        <v>123</v>
      </c>
      <c r="D23" s="35" t="s">
        <v>98</v>
      </c>
      <c r="E23" s="35" t="s">
        <v>122</v>
      </c>
      <c r="F23" s="37">
        <v>15004</v>
      </c>
      <c r="G23" s="37">
        <v>0</v>
      </c>
      <c r="H23" s="37">
        <v>-59992.31</v>
      </c>
      <c r="I23" s="38" t="s">
        <v>66</v>
      </c>
    </row>
    <row r="24" spans="1:9" ht="84" x14ac:dyDescent="0.35">
      <c r="A24" s="39">
        <v>44209</v>
      </c>
      <c r="B24" s="40" t="s">
        <v>100</v>
      </c>
      <c r="C24" s="41" t="s">
        <v>31</v>
      </c>
      <c r="D24" s="40" t="s">
        <v>98</v>
      </c>
      <c r="E24" s="40" t="s">
        <v>124</v>
      </c>
      <c r="F24" s="42">
        <v>15003.69</v>
      </c>
      <c r="G24" s="42">
        <v>0</v>
      </c>
      <c r="H24" s="42">
        <v>-44988.62</v>
      </c>
      <c r="I24" s="43" t="s">
        <v>66</v>
      </c>
    </row>
    <row r="25" spans="1:9" ht="84" x14ac:dyDescent="0.35">
      <c r="A25" s="34">
        <v>44209</v>
      </c>
      <c r="B25" s="35" t="s">
        <v>79</v>
      </c>
      <c r="C25" s="36" t="s">
        <v>123</v>
      </c>
      <c r="D25" s="35" t="s">
        <v>98</v>
      </c>
      <c r="E25" s="35" t="s">
        <v>192</v>
      </c>
      <c r="F25" s="37">
        <v>0</v>
      </c>
      <c r="G25" s="37">
        <v>-17004</v>
      </c>
      <c r="H25" s="37">
        <v>-31984.62</v>
      </c>
      <c r="I25" s="38" t="s">
        <v>66</v>
      </c>
    </row>
    <row r="26" spans="1:9" ht="84" x14ac:dyDescent="0.35">
      <c r="A26" s="39">
        <v>44209</v>
      </c>
      <c r="B26" s="40" t="s">
        <v>79</v>
      </c>
      <c r="C26" s="41" t="s">
        <v>31</v>
      </c>
      <c r="D26" s="40" t="s">
        <v>98</v>
      </c>
      <c r="E26" s="40" t="s">
        <v>193</v>
      </c>
      <c r="F26" s="42">
        <v>0</v>
      </c>
      <c r="G26" s="42">
        <v>-17003.689999999999</v>
      </c>
      <c r="H26" s="42">
        <v>-48988.31</v>
      </c>
      <c r="I26" s="43" t="s">
        <v>66</v>
      </c>
    </row>
    <row r="27" spans="1:9" x14ac:dyDescent="0.35">
      <c r="C27" s="85" t="s">
        <v>102</v>
      </c>
      <c r="D27" s="85"/>
      <c r="E27" s="85"/>
      <c r="F27" s="85"/>
    </row>
    <row r="28" spans="1:9" x14ac:dyDescent="0.35">
      <c r="C28" s="85" t="s">
        <v>103</v>
      </c>
      <c r="D28" s="85"/>
      <c r="E28" s="85"/>
      <c r="F28" s="85"/>
    </row>
  </sheetData>
  <mergeCells count="4">
    <mergeCell ref="A19:I19"/>
    <mergeCell ref="A21:I21"/>
    <mergeCell ref="C27:F27"/>
    <mergeCell ref="C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Topup</vt:lpstr>
      <vt:lpstr>BackDate Topup</vt:lpstr>
      <vt:lpstr>FutureDate Topup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2023-06-02T09:31:18Z</dcterms:modified>
</cp:coreProperties>
</file>