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Upload single currency\"/>
    </mc:Choice>
  </mc:AlternateContent>
  <xr:revisionPtr revIDLastSave="0" documentId="13_ncr:1_{2A16570D-274E-45CC-AF7C-32BB6998E654}" xr6:coauthVersionLast="47" xr6:coauthVersionMax="47" xr10:uidLastSave="{00000000-0000-0000-0000-000000000000}"/>
  <bookViews>
    <workbookView xWindow="-110" yWindow="-110" windowWidth="19420" windowHeight="10300" activeTab="1" xr2:uid="{DFD23633-3F85-420A-B6D8-1A99C949F976}"/>
  </bookViews>
  <sheets>
    <sheet name="CurrentDate Full withdrawal" sheetId="2" r:id="rId1"/>
    <sheet name="BackDate Full withdrawal" sheetId="3" r:id="rId2"/>
    <sheet name="FutureDate Full withdrawal" sheetId="4" r:id="rId3"/>
    <sheet name="Current reports" sheetId="1" r:id="rId4"/>
    <sheet name="Back Reports" sheetId="5" r:id="rId5"/>
    <sheet name="Future reports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4" l="1"/>
  <c r="K56" i="4"/>
  <c r="D56" i="4"/>
  <c r="D62" i="4" s="1"/>
  <c r="K54" i="4"/>
  <c r="M54" i="4" s="1"/>
  <c r="H54" i="4"/>
  <c r="D54" i="4"/>
  <c r="D58" i="4" s="1"/>
  <c r="C54" i="4"/>
  <c r="C50" i="4"/>
  <c r="M35" i="4"/>
  <c r="K35" i="4"/>
  <c r="K33" i="4"/>
  <c r="M33" i="4" s="1"/>
  <c r="H33" i="4"/>
  <c r="D33" i="4"/>
  <c r="D37" i="4" s="1"/>
  <c r="C33" i="4"/>
  <c r="C12" i="4"/>
  <c r="D12" i="4"/>
  <c r="C8" i="4" s="1"/>
  <c r="K12" i="4"/>
  <c r="M12" i="4" s="1"/>
  <c r="K14" i="4"/>
  <c r="M14" i="4" s="1"/>
  <c r="M172" i="3"/>
  <c r="K172" i="3"/>
  <c r="M152" i="3"/>
  <c r="K152" i="3"/>
  <c r="L132" i="3"/>
  <c r="M58" i="2"/>
  <c r="M38" i="2"/>
  <c r="L14" i="4" l="1"/>
  <c r="D35" i="4"/>
  <c r="D41" i="4" s="1"/>
  <c r="C29" i="4"/>
  <c r="D14" i="4"/>
  <c r="D20" i="4" s="1"/>
  <c r="D16" i="4"/>
  <c r="H12" i="4"/>
  <c r="K166" i="3" l="1"/>
  <c r="M166" i="3" s="1"/>
  <c r="D166" i="3"/>
  <c r="D171" i="3" s="1"/>
  <c r="C162" i="3" s="1"/>
  <c r="D172" i="3" s="1"/>
  <c r="C166" i="3"/>
  <c r="K146" i="3"/>
  <c r="M146" i="3" s="1"/>
  <c r="D146" i="3"/>
  <c r="H146" i="3" s="1"/>
  <c r="C146" i="3"/>
  <c r="K132" i="3"/>
  <c r="M132" i="3" s="1"/>
  <c r="K126" i="3"/>
  <c r="M126" i="3" s="1"/>
  <c r="D126" i="3"/>
  <c r="D131" i="3" s="1"/>
  <c r="C122" i="3" s="1"/>
  <c r="D132" i="3" s="1"/>
  <c r="C126" i="3"/>
  <c r="M111" i="3"/>
  <c r="K111" i="3"/>
  <c r="K105" i="3"/>
  <c r="M105" i="3" s="1"/>
  <c r="D105" i="3"/>
  <c r="D110" i="3" s="1"/>
  <c r="C101" i="3" s="1"/>
  <c r="D111" i="3" s="1"/>
  <c r="C105" i="3"/>
  <c r="M92" i="3"/>
  <c r="K92" i="3"/>
  <c r="K86" i="3"/>
  <c r="M86" i="3" s="1"/>
  <c r="D86" i="3"/>
  <c r="H86" i="3" s="1"/>
  <c r="C86" i="3"/>
  <c r="K73" i="3"/>
  <c r="M73" i="3" s="1"/>
  <c r="K67" i="3"/>
  <c r="M67" i="3" s="1"/>
  <c r="D67" i="3"/>
  <c r="D72" i="3" s="1"/>
  <c r="C63" i="3" s="1"/>
  <c r="D73" i="3" s="1"/>
  <c r="C67" i="3"/>
  <c r="M51" i="3"/>
  <c r="K51" i="3"/>
  <c r="K45" i="3"/>
  <c r="M45" i="3" s="1"/>
  <c r="D45" i="3"/>
  <c r="H45" i="3" s="1"/>
  <c r="C45" i="3"/>
  <c r="M34" i="3"/>
  <c r="K34" i="3"/>
  <c r="D33" i="3"/>
  <c r="C26" i="3" s="1"/>
  <c r="D34" i="3" s="1"/>
  <c r="K28" i="3"/>
  <c r="M28" i="3" s="1"/>
  <c r="D28" i="3"/>
  <c r="H28" i="3" s="1"/>
  <c r="C28" i="3"/>
  <c r="K17" i="3"/>
  <c r="M17" i="3" s="1"/>
  <c r="K11" i="3"/>
  <c r="M11" i="3" s="1"/>
  <c r="D11" i="3"/>
  <c r="D16" i="3" s="1"/>
  <c r="C7" i="3" s="1"/>
  <c r="D17" i="3" s="1"/>
  <c r="C11" i="3"/>
  <c r="K52" i="2"/>
  <c r="D52" i="2"/>
  <c r="D57" i="2" s="1"/>
  <c r="C52" i="2"/>
  <c r="C48" i="2"/>
  <c r="D58" i="2" s="1"/>
  <c r="K32" i="2"/>
  <c r="D32" i="2"/>
  <c r="D37" i="2" s="1"/>
  <c r="C32" i="2"/>
  <c r="C28" i="2"/>
  <c r="D38" i="2" s="1"/>
  <c r="K18" i="2"/>
  <c r="K12" i="2"/>
  <c r="M12" i="2" s="1"/>
  <c r="D12" i="2"/>
  <c r="H12" i="2" s="1"/>
  <c r="C12" i="2"/>
  <c r="C8" i="2"/>
  <c r="D18" i="2" s="1"/>
  <c r="M52" i="2" l="1"/>
  <c r="K58" i="2"/>
  <c r="M18" i="2"/>
  <c r="L18" i="2"/>
  <c r="M32" i="2"/>
  <c r="K38" i="2"/>
  <c r="L73" i="3"/>
  <c r="D50" i="3"/>
  <c r="C43" i="3" s="1"/>
  <c r="D51" i="3" s="1"/>
  <c r="H11" i="3"/>
  <c r="H126" i="3"/>
  <c r="D151" i="3"/>
  <c r="C142" i="3" s="1"/>
  <c r="D152" i="3" s="1"/>
  <c r="D91" i="3"/>
  <c r="C82" i="3" s="1"/>
  <c r="D92" i="3" s="1"/>
  <c r="H67" i="3"/>
  <c r="L17" i="3"/>
  <c r="H105" i="3"/>
  <c r="H166" i="3"/>
  <c r="H32" i="2"/>
  <c r="D17" i="2"/>
  <c r="H52" i="2"/>
</calcChain>
</file>

<file path=xl/sharedStrings.xml><?xml version="1.0" encoding="utf-8"?>
<sst xmlns="http://schemas.openxmlformats.org/spreadsheetml/2006/main" count="1782" uniqueCount="243">
  <si>
    <t xml:space="preserve">Current Dated </t>
  </si>
  <si>
    <t>1 Day Maturity</t>
  </si>
  <si>
    <t>1a.</t>
  </si>
  <si>
    <t xml:space="preserve">No change in interest </t>
  </si>
  <si>
    <t xml:space="preserve">Portfolio </t>
  </si>
  <si>
    <t>AREETF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</si>
  <si>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</si>
  <si>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</si>
  <si>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</si>
  <si>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</si>
  <si>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</si>
  <si>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</si>
  <si>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</si>
  <si>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</si>
  <si>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</si>
  <si>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</si>
  <si>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</si>
  <si>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</si>
  <si>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</si>
  <si>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</si>
  <si>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</si>
  <si>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</si>
  <si>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</si>
  <si>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</si>
  <si>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</si>
  <si>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</si>
  <si>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Bulk Deposit Maturity - Perform Early Fullwithdrawal/Maturity</t>
  </si>
  <si>
    <t>Portfolio,Counterpartyparty,Debit</t>
  </si>
  <si>
    <t>1b.</t>
  </si>
  <si>
    <t>change in interest</t>
  </si>
  <si>
    <t>1c.</t>
  </si>
  <si>
    <t>Zero interest</t>
  </si>
  <si>
    <t>2a.</t>
  </si>
  <si>
    <t>Early Full Withdrawal/Maturity(2 days maturity)</t>
  </si>
  <si>
    <t>ABMB-HQ_FD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</si>
  <si>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</si>
  <si>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</si>
  <si>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</si>
  <si>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</si>
  <si>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</si>
  <si>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</si>
  <si>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</si>
  <si>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</si>
  <si>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</si>
  <si>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</si>
  <si>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</si>
  <si>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</si>
  <si>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Interest Amount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</si>
  <si>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</si>
  <si>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</si>
  <si>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</si>
  <si>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</si>
  <si>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</si>
  <si>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</si>
  <si>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</si>
  <si>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AFFIN-CBKL</t>
  </si>
  <si>
    <t>Rebuild NAV for two days</t>
  </si>
  <si>
    <t>AFFIN-KL</t>
  </si>
  <si>
    <t>AFFIN_B</t>
  </si>
  <si>
    <t>Full Maturity</t>
  </si>
  <si>
    <t>Full Withdrawal/Maturity(full maturity)</t>
  </si>
  <si>
    <t>AFFIN_I</t>
  </si>
  <si>
    <t>Rebuild NAV upto maturity date</t>
  </si>
  <si>
    <t>3b</t>
  </si>
  <si>
    <t>AFFINHW_INV</t>
  </si>
  <si>
    <t>AFFIN CONV</t>
  </si>
  <si>
    <t xml:space="preserve">Future Dated </t>
  </si>
  <si>
    <t>Early Full Withdrawal/Maturity(full maturity)</t>
  </si>
  <si>
    <t>AFFN CONV</t>
  </si>
  <si>
    <t>Intra/Freeze up to trans date of Deposit Placement (03)</t>
  </si>
  <si>
    <t>Intra/Freeze up to trans date of Bulk Deposit Maturity(06)</t>
  </si>
  <si>
    <t>Coupon Rate</t>
  </si>
  <si>
    <t>Interest Received Pcy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</si>
  <si>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</si>
  <si>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</si>
  <si>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</si>
  <si>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</si>
  <si>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</si>
  <si>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</si>
  <si>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</si>
  <si>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</si>
  <si>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</si>
  <si>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</si>
  <si>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</si>
  <si>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</si>
  <si>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</si>
  <si>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</si>
  <si>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</si>
  <si>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</si>
  <si>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</si>
  <si>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</si>
  <si>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</si>
  <si>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</si>
  <si>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</si>
  <si>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</si>
  <si>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</si>
  <si>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</si>
  <si>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</si>
  <si>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BULK_DEPO_MAT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</si>
  <si>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</si>
  <si>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</si>
  <si>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</si>
  <si>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</si>
  <si>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</si>
  <si>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</si>
  <si>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</si>
  <si>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CLAMAT</t>
  </si>
  <si>
    <t>Call Deposit Interest Reversal of null</t>
  </si>
  <si>
    <t>N</t>
  </si>
  <si>
    <t>AST</t>
  </si>
  <si>
    <t>Interest Receivable-Deposits</t>
  </si>
  <si>
    <t>INTERESTDEPREC</t>
  </si>
  <si>
    <t>111502-REP-REP-ABMB-HQ_MM-MYR</t>
  </si>
  <si>
    <t>Exces Income Accrual Credit</t>
  </si>
  <si>
    <t>Deposits With Financial Inst</t>
  </si>
  <si>
    <t>DEPOINVEST</t>
  </si>
  <si>
    <t>080100-REP-ABMB-HQ_MM-MYR</t>
  </si>
  <si>
    <t>Call Deposit Maturity</t>
  </si>
  <si>
    <t>Cash At Bank</t>
  </si>
  <si>
    <t>CURRENTBACCOUNT</t>
  </si>
  <si>
    <t>110100-SCBETF-MYR</t>
  </si>
  <si>
    <t>Dr</t>
  </si>
  <si>
    <t>111502-REP-REP-ABMB-HQ_FD-MYR</t>
  </si>
  <si>
    <t>080100-REP-ABMB-HQ_FD-MYR</t>
  </si>
  <si>
    <t>ArecaXXXXXXXXXXXXXXXX</t>
  </si>
  <si>
    <t>Run Date &amp; Time :</t>
  </si>
  <si>
    <t>Business Date :</t>
  </si>
  <si>
    <t>User ID / Report ID :</t>
  </si>
  <si>
    <t>301758 / BNKTRNMYSQL</t>
  </si>
  <si>
    <t>Portfolio Currency :</t>
  </si>
  <si>
    <t>Portfolio : AREETF - ARECA INVEST ETF</t>
  </si>
  <si>
    <t>CParty/Broker</t>
  </si>
  <si>
    <t>Payment Mode</t>
  </si>
  <si>
    <t>Details</t>
  </si>
  <si>
    <t>Debit</t>
  </si>
  <si>
    <t>Credit</t>
  </si>
  <si>
    <t>Balance</t>
  </si>
  <si>
    <t>- 889877009 - HKD</t>
  </si>
  <si>
    <t>OPBAL</t>
  </si>
  <si>
    <t>NA</t>
  </si>
  <si>
    <t>opening balance</t>
  </si>
  <si>
    <t>- 6543379879 - MYR</t>
  </si>
  <si>
    <t>*** End of Report ***</t>
  </si>
  <si>
    <t>Page 1 / 1</t>
  </si>
  <si>
    <t>AFFIN - CBKL</t>
  </si>
  <si>
    <t>111502-REP-REP-AFFIN - CBKL-MYR</t>
  </si>
  <si>
    <t>080100-REP-AFFIN - CBKL-MYR</t>
  </si>
  <si>
    <t>AFFIN -KL</t>
  </si>
  <si>
    <t>111502-REP-REP-AFFIN -KL-MYR</t>
  </si>
  <si>
    <t>080100-REP-AFFIN -KL-MYR</t>
  </si>
  <si>
    <t>1 day maturity</t>
  </si>
  <si>
    <t>111502-REP-REP-AFFN CONV-MYR</t>
  </si>
  <si>
    <t>080100-REP-AFFN CONV-MYR</t>
  </si>
  <si>
    <t>111502-REP-REP-AFFINHW_INV-MYR</t>
  </si>
  <si>
    <t>080100-REP-AFFINHW_INV-MYR</t>
  </si>
  <si>
    <t>BK2200418290000004</t>
  </si>
  <si>
    <t>BK220041829000000404</t>
  </si>
  <si>
    <t>BK220041829000000403</t>
  </si>
  <si>
    <t>BK220041829000000402</t>
  </si>
  <si>
    <t>BK220041829000000401</t>
  </si>
  <si>
    <t>BK2200414040000034</t>
  </si>
  <si>
    <t>BK220041404000003404</t>
  </si>
  <si>
    <t>BK220041404000003403</t>
  </si>
  <si>
    <t>BK220041404000003402</t>
  </si>
  <si>
    <t>BK220041404000003401</t>
  </si>
  <si>
    <t>BK2200414040000033</t>
  </si>
  <si>
    <t>BK220041404000003304</t>
  </si>
  <si>
    <t>BK220041404000003303</t>
  </si>
  <si>
    <t>BK220041404000003302</t>
  </si>
  <si>
    <t>BK220041404000003301</t>
  </si>
  <si>
    <t>Bank Transaction From 24-Aug-2022 To 24-Aug-2022</t>
  </si>
  <si>
    <t>Call Deposit Maturity, Ref : BK2200418290000004</t>
  </si>
  <si>
    <t>Call Deposit Maturity, Ref : BK2200414040000033</t>
  </si>
  <si>
    <t>Call Deposit Maturity, Ref : BK2200414040000034</t>
  </si>
  <si>
    <t>BK2200418290000005</t>
  </si>
  <si>
    <t>BK220041829000000504</t>
  </si>
  <si>
    <t>BK220041829000000503</t>
  </si>
  <si>
    <t>BK220041829000000502</t>
  </si>
  <si>
    <t>BK220041829000000501</t>
  </si>
  <si>
    <t>BK2200414040000036</t>
  </si>
  <si>
    <t>BK220041404000003604</t>
  </si>
  <si>
    <t>BK220041404000003603</t>
  </si>
  <si>
    <t>111502-REP-REP-AFFIN_B-MYR</t>
  </si>
  <si>
    <t>BK220041404000003602</t>
  </si>
  <si>
    <t>080100-REP-AFFIN_B-MYR</t>
  </si>
  <si>
    <t>BK220041404000003601</t>
  </si>
  <si>
    <t>BK2200414040000035</t>
  </si>
  <si>
    <t>BK220041404000003504</t>
  </si>
  <si>
    <t>BK220041404000003503</t>
  </si>
  <si>
    <t>BK220041404000003502</t>
  </si>
  <si>
    <t>BK220041404000003501</t>
  </si>
  <si>
    <t>Bank Transaction From 25-Aug-2022 To 25-Aug-2022</t>
  </si>
  <si>
    <t>Call Deposit Maturity, Ref : BK2200418290000005</t>
  </si>
  <si>
    <t>Call Deposit Maturity, Ref : BK2200414040000035</t>
  </si>
  <si>
    <t>Call Deposit Maturity, Ref : BK2200414040000036</t>
  </si>
  <si>
    <t>BK2200418290000006</t>
  </si>
  <si>
    <t>BK220041829000000603</t>
  </si>
  <si>
    <t>BK220041829000000602</t>
  </si>
  <si>
    <t>BK220041829000000601</t>
  </si>
  <si>
    <t>BK2200414040000038</t>
  </si>
  <si>
    <t>BK220041404000003804</t>
  </si>
  <si>
    <t>BK220041404000003803</t>
  </si>
  <si>
    <t>BK220041404000003802</t>
  </si>
  <si>
    <t>BK220041404000003801</t>
  </si>
  <si>
    <t>BK2200414040000037</t>
  </si>
  <si>
    <t>BK220041404000003704</t>
  </si>
  <si>
    <t>BK220041404000003703</t>
  </si>
  <si>
    <t>BK220041404000003702</t>
  </si>
  <si>
    <t>BK220041404000003701</t>
  </si>
  <si>
    <t>Bank Transaction From 26-Aug-2022 To 26-Aug-2022</t>
  </si>
  <si>
    <t>Call Deposit Maturity, Ref : BK2200418290000006</t>
  </si>
  <si>
    <t>Call Deposit Maturity, Ref : BK2200414040000037</t>
  </si>
  <si>
    <t>Call Deposit Maturity, Ref : BK2200414040000038</t>
  </si>
  <si>
    <t>BK2200418290000007</t>
  </si>
  <si>
    <t>BK220041829000000703</t>
  </si>
  <si>
    <t>111502-REP-REP-AFFIN_I-MYR</t>
  </si>
  <si>
    <t>BK220041829000000702</t>
  </si>
  <si>
    <t>080100-REP-AFFIN_I-MYR</t>
  </si>
  <si>
    <t>BK220041829000000701</t>
  </si>
  <si>
    <t>ASIF</t>
  </si>
  <si>
    <t>HAXAGONMYR</t>
  </si>
  <si>
    <t>Hexagram Global Fintech Services</t>
  </si>
  <si>
    <t>Bank Transaction From 09-Jan-2021 To 09-Jan-2021</t>
  </si>
  <si>
    <t>USER01 / BNKTRNMYSQL</t>
  </si>
  <si>
    <t>Portfolio : HAXAGONMYR - HAXAGON MYR FUND</t>
  </si>
  <si>
    <t>- 34567888 - HKD</t>
  </si>
  <si>
    <t>- 9868575657 - MYR</t>
  </si>
  <si>
    <t>CALDEP</t>
  </si>
  <si>
    <t>Deposits Placement of REP, Ref : DP2102818300000036</t>
  </si>
  <si>
    <t>- 96654353457 - USD</t>
  </si>
  <si>
    <t>IC2102818300000001</t>
  </si>
  <si>
    <t>IC210281830000000102</t>
  </si>
  <si>
    <t>DEPO_ACC</t>
  </si>
  <si>
    <t>MMACCC</t>
  </si>
  <si>
    <t>Deposits Income Accrual</t>
  </si>
  <si>
    <t>Y</t>
  </si>
  <si>
    <t>IC210281830000000101</t>
  </si>
  <si>
    <t>DP2102818300000036</t>
  </si>
  <si>
    <t>DP210281830000003602</t>
  </si>
  <si>
    <t>DEPO_TRAN</t>
  </si>
  <si>
    <t>110100-YESMYR-MYR</t>
  </si>
  <si>
    <t>Deposits Placement of REP</t>
  </si>
  <si>
    <t>DP210281830000003601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</si>
</sst>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15" fontId="0" fillId="6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5" fontId="0" fillId="7" borderId="0" xfId="0" applyNumberFormat="1" applyFill="1" applyAlignment="1">
      <alignment vertical="center"/>
    </xf>
    <xf numFmtId="0" fontId="0" fillId="7" borderId="0" xfId="0" applyFill="1" applyAlignment="1">
      <alignment horizontal="right" vertical="center"/>
    </xf>
    <xf numFmtId="15" fontId="0" fillId="8" borderId="6" xfId="0" applyNumberFormat="1" applyFill="1" applyBorder="1" applyAlignment="1">
      <alignment vertical="center"/>
    </xf>
    <xf numFmtId="0" fontId="0" fillId="9" borderId="6" xfId="0" applyFill="1" applyBorder="1" applyAlignment="1">
      <alignment vertical="center"/>
    </xf>
    <xf numFmtId="15" fontId="0" fillId="9" borderId="6" xfId="0" applyNumberFormat="1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15" fontId="0" fillId="6" borderId="6" xfId="0" applyNumberForma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15" fontId="0" fillId="7" borderId="6" xfId="0" applyNumberFormat="1" applyFill="1" applyBorder="1" applyAlignment="1">
      <alignment vertical="center"/>
    </xf>
    <xf numFmtId="4" fontId="0" fillId="7" borderId="6" xfId="0" applyNumberFormat="1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4" fontId="0" fillId="9" borderId="6" xfId="0" applyNumberFormat="1" applyFill="1" applyBorder="1" applyAlignment="1">
      <alignment horizontal="right" vertical="center"/>
    </xf>
    <xf numFmtId="15" fontId="0" fillId="10" borderId="6" xfId="0" applyNumberForma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15" fontId="0" fillId="11" borderId="6" xfId="0" applyNumberFormat="1" applyFill="1" applyBorder="1" applyAlignment="1">
      <alignment vertical="center"/>
    </xf>
    <xf numFmtId="4" fontId="0" fillId="11" borderId="6" xfId="0" applyNumberFormat="1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9" borderId="7" xfId="0" applyFont="1" applyFill="1" applyBorder="1" applyAlignment="1">
      <alignment horizontal="right" vertical="center" wrapText="1" inden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12" borderId="0" xfId="0" applyFont="1" applyFill="1" applyAlignment="1">
      <alignment horizontal="left" vertical="center" wrapText="1"/>
    </xf>
    <xf numFmtId="0" fontId="8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 indent="1"/>
    </xf>
    <xf numFmtId="0" fontId="5" fillId="12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right" vertical="center" wrapText="1"/>
    </xf>
    <xf numFmtId="15" fontId="10" fillId="12" borderId="0" xfId="0" applyNumberFormat="1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center" wrapText="1" indent="1"/>
    </xf>
    <xf numFmtId="4" fontId="10" fillId="12" borderId="0" xfId="0" applyNumberFormat="1" applyFont="1" applyFill="1" applyAlignment="1">
      <alignment horizontal="right" vertical="center" wrapText="1"/>
    </xf>
    <xf numFmtId="0" fontId="10" fillId="12" borderId="0" xfId="0" applyFont="1" applyFill="1" applyAlignment="1">
      <alignment horizontal="right" vertical="center" wrapText="1"/>
    </xf>
    <xf numFmtId="0" fontId="10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vertical="center" wrapText="1"/>
    </xf>
    <xf numFmtId="0" fontId="12" fillId="0" borderId="0" xfId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wrapText="1" indent="1"/>
    </xf>
    <xf numFmtId="0" fontId="13" fillId="0" borderId="0" xfId="0" applyFont="1" applyAlignment="1">
      <alignment horizontal="center" vertical="center" wrapText="1"/>
    </xf>
    <xf numFmtId="15" fontId="14" fillId="6" borderId="0" xfId="0" applyNumberFormat="1" applyFont="1" applyFill="1" applyAlignment="1">
      <alignment vertical="center"/>
    </xf>
    <xf numFmtId="0" fontId="14" fillId="7" borderId="0" xfId="0" applyFont="1" applyFill="1" applyAlignment="1">
      <alignment vertical="center"/>
    </xf>
    <xf numFmtId="15" fontId="14" fillId="7" borderId="0" xfId="0" applyNumberFormat="1" applyFont="1" applyFill="1" applyAlignment="1">
      <alignment vertical="center"/>
    </xf>
    <xf numFmtId="0" fontId="14" fillId="7" borderId="0" xfId="0" applyFont="1" applyFill="1" applyAlignment="1">
      <alignment horizontal="right" vertical="center"/>
    </xf>
    <xf numFmtId="15" fontId="14" fillId="8" borderId="6" xfId="0" applyNumberFormat="1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15" fontId="14" fillId="9" borderId="6" xfId="0" applyNumberFormat="1" applyFont="1" applyFill="1" applyBorder="1" applyAlignment="1">
      <alignment vertical="center"/>
    </xf>
    <xf numFmtId="0" fontId="14" fillId="9" borderId="6" xfId="0" applyFont="1" applyFill="1" applyBorder="1" applyAlignment="1">
      <alignment horizontal="right" vertical="center"/>
    </xf>
    <xf numFmtId="15" fontId="14" fillId="6" borderId="6" xfId="0" applyNumberFormat="1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15" fontId="14" fillId="7" borderId="6" xfId="0" applyNumberFormat="1" applyFont="1" applyFill="1" applyBorder="1" applyAlignment="1">
      <alignment vertical="center"/>
    </xf>
    <xf numFmtId="4" fontId="14" fillId="7" borderId="6" xfId="0" applyNumberFormat="1" applyFont="1" applyFill="1" applyBorder="1" applyAlignment="1">
      <alignment horizontal="right" vertical="center"/>
    </xf>
    <xf numFmtId="0" fontId="14" fillId="7" borderId="6" xfId="0" applyFont="1" applyFill="1" applyBorder="1" applyAlignment="1">
      <alignment horizontal="right" vertical="center"/>
    </xf>
    <xf numFmtId="15" fontId="14" fillId="10" borderId="6" xfId="0" applyNumberFormat="1" applyFont="1" applyFill="1" applyBorder="1" applyAlignment="1">
      <alignment vertical="center"/>
    </xf>
    <xf numFmtId="0" fontId="14" fillId="11" borderId="6" xfId="0" applyFont="1" applyFill="1" applyBorder="1" applyAlignment="1">
      <alignment vertical="center"/>
    </xf>
    <xf numFmtId="15" fontId="14" fillId="11" borderId="6" xfId="0" applyNumberFormat="1" applyFont="1" applyFill="1" applyBorder="1" applyAlignment="1">
      <alignment vertical="center"/>
    </xf>
    <xf numFmtId="4" fontId="14" fillId="11" borderId="6" xfId="0" applyNumberFormat="1" applyFont="1" applyFill="1" applyBorder="1" applyAlignment="1">
      <alignment horizontal="right" vertical="center"/>
    </xf>
    <xf numFmtId="0" fontId="14" fillId="11" borderId="6" xfId="0" applyFont="1" applyFill="1" applyBorder="1" applyAlignment="1">
      <alignment horizontal="right" vertical="center"/>
    </xf>
    <xf numFmtId="0" fontId="12" fillId="0" borderId="0" xfId="1" applyAlignment="1">
      <alignment horizontal="left" vertical="center" wrapText="1" indent="1"/>
    </xf>
    <xf numFmtId="15" fontId="0" fillId="10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15" fontId="0" fillId="11" borderId="0" xfId="0" applyNumberFormat="1" applyFill="1" applyAlignment="1">
      <alignment vertical="center"/>
    </xf>
    <xf numFmtId="0" fontId="0" fillId="11" borderId="0" xfId="0" applyFill="1" applyAlignment="1">
      <alignment horizontal="right" vertical="center"/>
    </xf>
    <xf numFmtId="4" fontId="14" fillId="9" borderId="6" xfId="0" applyNumberFormat="1" applyFont="1" applyFill="1" applyBorder="1" applyAlignment="1">
      <alignment horizontal="right" vertical="center"/>
    </xf>
    <xf numFmtId="0" fontId="13" fillId="0" borderId="7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12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4" fillId="6" borderId="0" xfId="0" applyFont="1" applyFill="1" applyAlignment="1">
      <alignment vertical="center"/>
    </xf>
    <xf numFmtId="0" fontId="14" fillId="8" borderId="6" xfId="0" applyFont="1" applyFill="1" applyBorder="1" applyAlignment="1">
      <alignment vertical="center"/>
    </xf>
    <xf numFmtId="0" fontId="14" fillId="10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52.172.235.137:6447/" TargetMode="External"/><Relationship Id="rId1" Type="http://schemas.openxmlformats.org/officeDocument/2006/relationships/hyperlink" Target="https://52.172.235.137:64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EC61-96C3-41C3-9CF7-7CC560B1A876}">
  <dimension ref="A1:P62"/>
  <sheetViews>
    <sheetView topLeftCell="A7" workbookViewId="0">
      <selection activeCell="G12" sqref="G12"/>
    </sheetView>
  </sheetViews>
  <sheetFormatPr defaultRowHeight="14.5" x14ac:dyDescent="0.35"/>
  <cols>
    <col min="2" max="2" width="53.36328125" bestFit="1" customWidth="1"/>
    <col min="3" max="3" width="13.36328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0" max="10" width="9.453125" customWidth="1"/>
    <col min="11" max="11" width="15.26953125" customWidth="1"/>
    <col min="12" max="12" width="17.90625" customWidth="1"/>
    <col min="13" max="13" width="15.26953125" bestFit="1" customWidth="1"/>
  </cols>
  <sheetData>
    <row r="1" spans="1:16" x14ac:dyDescent="0.35">
      <c r="B1" s="1" t="s">
        <v>0</v>
      </c>
    </row>
    <row r="4" spans="1:16" x14ac:dyDescent="0.35">
      <c r="A4">
        <v>3</v>
      </c>
      <c r="B4" t="s">
        <v>37</v>
      </c>
    </row>
    <row r="5" spans="1:16" x14ac:dyDescent="0.35">
      <c r="A5" s="2" t="s">
        <v>38</v>
      </c>
      <c r="B5" s="3" t="s">
        <v>39</v>
      </c>
    </row>
    <row r="6" spans="1:16" x14ac:dyDescent="0.35">
      <c r="A6" s="10"/>
      <c r="B6" t="s">
        <v>4</v>
      </c>
      <c r="C6" t="s">
        <v>220</v>
      </c>
    </row>
    <row r="7" spans="1:16" x14ac:dyDescent="0.35">
      <c r="B7" t="s">
        <v>6</v>
      </c>
      <c r="C7" s="4">
        <v>44205</v>
      </c>
    </row>
    <row r="8" spans="1:16" x14ac:dyDescent="0.35">
      <c r="B8" t="s">
        <v>40</v>
      </c>
      <c r="C8" s="4">
        <f>C7+3</f>
        <v>44208</v>
      </c>
    </row>
    <row r="10" spans="1:16" x14ac:dyDescent="0.35">
      <c r="K10" s="11" t="s">
        <v>41</v>
      </c>
      <c r="L10" s="13"/>
      <c r="M10" s="4"/>
    </row>
    <row r="11" spans="1:16" x14ac:dyDescent="0.35">
      <c r="A11" s="5"/>
      <c r="B11" s="5"/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7" t="s">
        <v>47</v>
      </c>
      <c r="L11" s="7" t="s">
        <v>72</v>
      </c>
      <c r="M11" s="7" t="s">
        <v>16</v>
      </c>
    </row>
    <row r="12" spans="1:16" x14ac:dyDescent="0.35">
      <c r="A12" s="5">
        <v>1</v>
      </c>
      <c r="B12" s="5" t="s">
        <v>17</v>
      </c>
      <c r="C12" s="5" t="str">
        <f>C6</f>
        <v>HAXAGONMYR</v>
      </c>
      <c r="D12" s="8">
        <f>C7</f>
        <v>44205</v>
      </c>
      <c r="E12" s="5" t="s">
        <v>18</v>
      </c>
      <c r="F12" s="12" t="s">
        <v>34</v>
      </c>
      <c r="G12" s="5">
        <v>3</v>
      </c>
      <c r="H12" s="8">
        <f>D12+3</f>
        <v>44208</v>
      </c>
      <c r="I12" s="5">
        <v>2.5</v>
      </c>
      <c r="J12" s="5">
        <v>10000</v>
      </c>
      <c r="K12">
        <f>J12*(I12/100)*(3/365)</f>
        <v>2.054794520547945</v>
      </c>
      <c r="M12">
        <f>J12+K12</f>
        <v>10002.054794520547</v>
      </c>
    </row>
    <row r="13" spans="1:16" x14ac:dyDescent="0.35">
      <c r="A13" s="5">
        <v>2</v>
      </c>
      <c r="B13" s="5" t="s">
        <v>20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6" x14ac:dyDescent="0.35">
      <c r="A14" s="5">
        <v>3</v>
      </c>
      <c r="B14" s="5" t="s">
        <v>21</v>
      </c>
      <c r="C14" s="5"/>
      <c r="D14" s="5"/>
      <c r="E14" s="5"/>
      <c r="F14" s="5"/>
      <c r="G14" s="5"/>
      <c r="H14" s="5"/>
      <c r="I14" s="5"/>
      <c r="J14" s="5"/>
    </row>
    <row r="15" spans="1:16" x14ac:dyDescent="0.35">
      <c r="A15" s="5">
        <v>4</v>
      </c>
      <c r="B15" s="5" t="s">
        <v>22</v>
      </c>
      <c r="C15" s="5"/>
      <c r="D15" s="5"/>
      <c r="E15" s="5"/>
      <c r="F15" s="5"/>
      <c r="G15" s="5"/>
      <c r="H15" s="5"/>
      <c r="I15" s="5"/>
      <c r="J15" s="5"/>
      <c r="K15" s="87" t="s">
        <v>23</v>
      </c>
      <c r="L15" s="88"/>
      <c r="M15" s="88"/>
      <c r="N15" s="88"/>
      <c r="O15" s="88"/>
      <c r="P15" s="88"/>
    </row>
    <row r="16" spans="1:16" x14ac:dyDescent="0.35">
      <c r="A16" s="5">
        <v>5</v>
      </c>
      <c r="B16" s="5" t="s">
        <v>24</v>
      </c>
      <c r="C16" s="5"/>
      <c r="D16" s="5"/>
      <c r="E16" s="5"/>
      <c r="F16" s="5"/>
      <c r="G16" s="5"/>
      <c r="H16" s="5"/>
      <c r="I16" s="5"/>
      <c r="J16" s="5"/>
      <c r="K16" s="87" t="s">
        <v>25</v>
      </c>
      <c r="L16" s="88"/>
      <c r="M16" s="88"/>
    </row>
    <row r="17" spans="1:13" x14ac:dyDescent="0.35">
      <c r="A17" s="5">
        <v>6</v>
      </c>
      <c r="B17" s="5" t="s">
        <v>43</v>
      </c>
      <c r="C17" s="5"/>
      <c r="D17" s="8">
        <f>D12+3</f>
        <v>44208</v>
      </c>
      <c r="E17" s="5"/>
      <c r="F17" s="5"/>
      <c r="G17" s="5"/>
      <c r="H17" s="5"/>
      <c r="I17" s="5"/>
      <c r="J17" s="5"/>
    </row>
    <row r="18" spans="1:13" x14ac:dyDescent="0.35">
      <c r="A18" s="5">
        <v>7</v>
      </c>
      <c r="B18" s="5" t="s">
        <v>44</v>
      </c>
      <c r="C18" s="5"/>
      <c r="D18" s="8">
        <f>C8</f>
        <v>44208</v>
      </c>
      <c r="E18" s="5"/>
      <c r="F18" s="5"/>
      <c r="G18" s="5"/>
      <c r="H18" s="5"/>
      <c r="I18" s="5">
        <v>3.5</v>
      </c>
      <c r="J18" s="5"/>
      <c r="K18">
        <f>J12*(I12/100)*(3/365)</f>
        <v>2.054794520547945</v>
      </c>
      <c r="L18">
        <f>K18</f>
        <v>2.054794520547945</v>
      </c>
      <c r="M18">
        <f>J12+K18</f>
        <v>10002.054794520547</v>
      </c>
    </row>
    <row r="19" spans="1:13" x14ac:dyDescent="0.35">
      <c r="A19" s="5">
        <v>8</v>
      </c>
      <c r="B19" s="5" t="s">
        <v>20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3" x14ac:dyDescent="0.35">
      <c r="A20" s="5">
        <v>9</v>
      </c>
      <c r="B20" s="5" t="s">
        <v>21</v>
      </c>
      <c r="C20" s="5"/>
      <c r="D20" s="5"/>
      <c r="E20" s="5"/>
      <c r="F20" s="5"/>
      <c r="G20" s="5"/>
      <c r="H20" s="5"/>
      <c r="I20" s="5"/>
      <c r="J20" s="5"/>
    </row>
    <row r="21" spans="1:13" x14ac:dyDescent="0.35">
      <c r="A21" s="5">
        <v>10</v>
      </c>
      <c r="B21" s="5" t="s">
        <v>22</v>
      </c>
      <c r="C21" s="5"/>
      <c r="D21" s="5"/>
      <c r="E21" s="5"/>
      <c r="F21" s="5"/>
      <c r="G21" s="5"/>
      <c r="H21" s="5"/>
      <c r="I21" s="5"/>
      <c r="J21" s="5"/>
      <c r="K21" s="9" t="s">
        <v>23</v>
      </c>
    </row>
    <row r="22" spans="1:13" x14ac:dyDescent="0.35">
      <c r="A22" s="5">
        <v>11</v>
      </c>
      <c r="B22" s="5" t="s">
        <v>24</v>
      </c>
      <c r="C22" s="5"/>
      <c r="D22" s="5"/>
      <c r="E22" s="5"/>
      <c r="F22" s="5"/>
      <c r="G22" s="5"/>
      <c r="H22" s="5"/>
      <c r="I22" s="5"/>
      <c r="J22" s="5"/>
      <c r="K22" s="87" t="s">
        <v>27</v>
      </c>
      <c r="L22" s="88"/>
      <c r="M22" s="88"/>
    </row>
    <row r="25" spans="1:13" x14ac:dyDescent="0.35">
      <c r="A25" s="2" t="s">
        <v>45</v>
      </c>
      <c r="B25" s="3" t="s">
        <v>29</v>
      </c>
    </row>
    <row r="26" spans="1:13" x14ac:dyDescent="0.35">
      <c r="A26" s="10"/>
      <c r="B26" t="s">
        <v>4</v>
      </c>
      <c r="C26" t="s">
        <v>5</v>
      </c>
    </row>
    <row r="27" spans="1:13" x14ac:dyDescent="0.35">
      <c r="B27" t="s">
        <v>6</v>
      </c>
      <c r="C27" s="4">
        <v>44804</v>
      </c>
    </row>
    <row r="28" spans="1:13" x14ac:dyDescent="0.35">
      <c r="B28" t="s">
        <v>40</v>
      </c>
      <c r="C28" s="4">
        <f>C27+3</f>
        <v>44807</v>
      </c>
    </row>
    <row r="30" spans="1:13" x14ac:dyDescent="0.35">
      <c r="K30" s="11" t="s">
        <v>41</v>
      </c>
      <c r="L30" s="13"/>
      <c r="M30" s="4"/>
    </row>
    <row r="31" spans="1:13" x14ac:dyDescent="0.35">
      <c r="A31" s="5"/>
      <c r="B31" s="5"/>
      <c r="C31" s="6" t="s">
        <v>8</v>
      </c>
      <c r="D31" s="6" t="s">
        <v>9</v>
      </c>
      <c r="E31" s="6" t="s">
        <v>10</v>
      </c>
      <c r="F31" s="6" t="s">
        <v>11</v>
      </c>
      <c r="G31" s="6" t="s">
        <v>12</v>
      </c>
      <c r="H31" s="6" t="s">
        <v>13</v>
      </c>
      <c r="I31" s="6" t="s">
        <v>14</v>
      </c>
      <c r="J31" s="6" t="s">
        <v>15</v>
      </c>
      <c r="K31" s="7" t="s">
        <v>47</v>
      </c>
      <c r="L31" s="7" t="s">
        <v>72</v>
      </c>
      <c r="M31" s="7" t="s">
        <v>16</v>
      </c>
    </row>
    <row r="32" spans="1:13" x14ac:dyDescent="0.35">
      <c r="A32" s="5">
        <v>1</v>
      </c>
      <c r="B32" s="5" t="s">
        <v>17</v>
      </c>
      <c r="C32" s="5" t="str">
        <f>C26</f>
        <v>AREETF</v>
      </c>
      <c r="D32" s="8">
        <f>C27</f>
        <v>44804</v>
      </c>
      <c r="E32" s="5" t="s">
        <v>18</v>
      </c>
      <c r="F32" s="12" t="s">
        <v>64</v>
      </c>
      <c r="G32" s="5">
        <v>3</v>
      </c>
      <c r="H32" s="8">
        <f>D32+3</f>
        <v>44807</v>
      </c>
      <c r="I32" s="5">
        <v>3</v>
      </c>
      <c r="J32" s="5">
        <v>15000</v>
      </c>
      <c r="K32">
        <f>J32*(I32/100)*(3/365)</f>
        <v>3.6986301369863011</v>
      </c>
      <c r="M32">
        <f>J32+K32</f>
        <v>15003.698630136987</v>
      </c>
    </row>
    <row r="33" spans="1:16" x14ac:dyDescent="0.35">
      <c r="A33" s="5">
        <v>2</v>
      </c>
      <c r="B33" s="5" t="s">
        <v>20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6" x14ac:dyDescent="0.35">
      <c r="A34" s="5">
        <v>3</v>
      </c>
      <c r="B34" s="5" t="s">
        <v>21</v>
      </c>
      <c r="C34" s="5"/>
      <c r="D34" s="5"/>
      <c r="E34" s="5"/>
      <c r="F34" s="5"/>
      <c r="G34" s="5"/>
      <c r="H34" s="5"/>
      <c r="I34" s="5"/>
      <c r="J34" s="5"/>
    </row>
    <row r="35" spans="1:16" x14ac:dyDescent="0.35">
      <c r="A35" s="5">
        <v>4</v>
      </c>
      <c r="B35" s="5" t="s">
        <v>22</v>
      </c>
      <c r="C35" s="5"/>
      <c r="D35" s="5"/>
      <c r="E35" s="5"/>
      <c r="F35" s="5"/>
      <c r="G35" s="5"/>
      <c r="H35" s="5"/>
      <c r="I35" s="5"/>
      <c r="J35" s="5"/>
      <c r="K35" s="87" t="s">
        <v>23</v>
      </c>
      <c r="L35" s="88"/>
      <c r="M35" s="88"/>
      <c r="N35" s="88"/>
      <c r="O35" s="88"/>
      <c r="P35" s="88"/>
    </row>
    <row r="36" spans="1:16" x14ac:dyDescent="0.35">
      <c r="A36" s="5">
        <v>5</v>
      </c>
      <c r="B36" s="5" t="s">
        <v>24</v>
      </c>
      <c r="C36" s="5"/>
      <c r="D36" s="5"/>
      <c r="E36" s="5"/>
      <c r="F36" s="5"/>
      <c r="G36" s="5"/>
      <c r="H36" s="5"/>
      <c r="I36" s="5"/>
      <c r="J36" s="5"/>
      <c r="K36" s="87" t="s">
        <v>25</v>
      </c>
      <c r="L36" s="88"/>
      <c r="M36" s="88"/>
    </row>
    <row r="37" spans="1:16" x14ac:dyDescent="0.35">
      <c r="A37" s="5">
        <v>6</v>
      </c>
      <c r="B37" s="5" t="s">
        <v>43</v>
      </c>
      <c r="C37" s="5"/>
      <c r="D37" s="8">
        <f>D32+3</f>
        <v>44807</v>
      </c>
      <c r="E37" s="5"/>
      <c r="F37" s="5"/>
      <c r="G37" s="5"/>
      <c r="H37" s="5"/>
      <c r="I37" s="5"/>
      <c r="J37" s="5"/>
    </row>
    <row r="38" spans="1:16" x14ac:dyDescent="0.35">
      <c r="A38" s="5">
        <v>7</v>
      </c>
      <c r="B38" s="5" t="s">
        <v>44</v>
      </c>
      <c r="C38" s="5"/>
      <c r="D38" s="8">
        <f>C28</f>
        <v>44807</v>
      </c>
      <c r="E38" s="5"/>
      <c r="F38" s="5"/>
      <c r="G38" s="5"/>
      <c r="H38" s="5"/>
      <c r="I38" s="5">
        <v>3.5</v>
      </c>
      <c r="J38" s="5"/>
      <c r="K38">
        <f>K32</f>
        <v>3.6986301369863011</v>
      </c>
      <c r="L38">
        <v>4</v>
      </c>
      <c r="M38">
        <f>J32+L38</f>
        <v>15004</v>
      </c>
    </row>
    <row r="39" spans="1:16" x14ac:dyDescent="0.35">
      <c r="A39" s="5">
        <v>8</v>
      </c>
      <c r="B39" s="5" t="s">
        <v>20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6" x14ac:dyDescent="0.35">
      <c r="A40" s="5">
        <v>9</v>
      </c>
      <c r="B40" s="5" t="s">
        <v>21</v>
      </c>
      <c r="C40" s="5"/>
      <c r="D40" s="5"/>
      <c r="E40" s="5"/>
      <c r="F40" s="5"/>
      <c r="G40" s="5"/>
      <c r="H40" s="5"/>
      <c r="I40" s="5"/>
      <c r="J40" s="5"/>
    </row>
    <row r="41" spans="1:16" x14ac:dyDescent="0.35">
      <c r="A41" s="5">
        <v>10</v>
      </c>
      <c r="B41" s="5" t="s">
        <v>22</v>
      </c>
      <c r="C41" s="5"/>
      <c r="D41" s="5"/>
      <c r="E41" s="5"/>
      <c r="F41" s="5"/>
      <c r="G41" s="5"/>
      <c r="H41" s="5"/>
      <c r="I41" s="5"/>
      <c r="J41" s="5"/>
      <c r="K41" s="9" t="s">
        <v>23</v>
      </c>
    </row>
    <row r="42" spans="1:16" x14ac:dyDescent="0.35">
      <c r="A42" s="5">
        <v>11</v>
      </c>
      <c r="B42" s="5" t="s">
        <v>24</v>
      </c>
      <c r="C42" s="5"/>
      <c r="D42" s="5"/>
      <c r="E42" s="5"/>
      <c r="F42" s="5"/>
      <c r="G42" s="5"/>
      <c r="H42" s="5"/>
      <c r="I42" s="5"/>
      <c r="J42" s="5"/>
      <c r="K42" s="87" t="s">
        <v>27</v>
      </c>
      <c r="L42" s="88"/>
      <c r="M42" s="88"/>
    </row>
    <row r="45" spans="1:16" x14ac:dyDescent="0.35">
      <c r="A45" s="2" t="s">
        <v>46</v>
      </c>
      <c r="B45" s="3" t="s">
        <v>31</v>
      </c>
    </row>
    <row r="46" spans="1:16" x14ac:dyDescent="0.35">
      <c r="A46" s="10"/>
      <c r="B46" t="s">
        <v>4</v>
      </c>
      <c r="C46" t="s">
        <v>5</v>
      </c>
    </row>
    <row r="47" spans="1:16" x14ac:dyDescent="0.35">
      <c r="B47" t="s">
        <v>6</v>
      </c>
      <c r="C47" s="4">
        <v>44804</v>
      </c>
    </row>
    <row r="48" spans="1:16" x14ac:dyDescent="0.35">
      <c r="B48" t="s">
        <v>40</v>
      </c>
      <c r="C48" s="4">
        <f>C47+3</f>
        <v>44807</v>
      </c>
    </row>
    <row r="50" spans="1:16" x14ac:dyDescent="0.35">
      <c r="K50" s="11" t="s">
        <v>41</v>
      </c>
      <c r="L50" s="13"/>
      <c r="M50" s="4"/>
    </row>
    <row r="51" spans="1:16" x14ac:dyDescent="0.35">
      <c r="A51" s="5"/>
      <c r="B51" s="5"/>
      <c r="C51" s="6" t="s">
        <v>8</v>
      </c>
      <c r="D51" s="6" t="s">
        <v>9</v>
      </c>
      <c r="E51" s="6" t="s">
        <v>10</v>
      </c>
      <c r="F51" s="6" t="s">
        <v>11</v>
      </c>
      <c r="G51" s="6" t="s">
        <v>12</v>
      </c>
      <c r="H51" s="6" t="s">
        <v>13</v>
      </c>
      <c r="I51" s="6" t="s">
        <v>14</v>
      </c>
      <c r="J51" s="6" t="s">
        <v>15</v>
      </c>
      <c r="K51" s="7" t="s">
        <v>47</v>
      </c>
      <c r="L51" s="7" t="s">
        <v>72</v>
      </c>
      <c r="M51" s="7" t="s">
        <v>16</v>
      </c>
    </row>
    <row r="52" spans="1:16" x14ac:dyDescent="0.35">
      <c r="A52" s="5">
        <v>1</v>
      </c>
      <c r="B52" s="5" t="s">
        <v>17</v>
      </c>
      <c r="C52" s="5" t="str">
        <f>C46</f>
        <v>AREETF</v>
      </c>
      <c r="D52" s="8">
        <f>C47</f>
        <v>44804</v>
      </c>
      <c r="E52" s="5" t="s">
        <v>18</v>
      </c>
      <c r="F52" s="12" t="s">
        <v>65</v>
      </c>
      <c r="G52" s="5">
        <v>3</v>
      </c>
      <c r="H52" s="8">
        <f>D52+3</f>
        <v>44807</v>
      </c>
      <c r="I52" s="5">
        <v>3</v>
      </c>
      <c r="J52" s="5">
        <v>15000</v>
      </c>
      <c r="K52">
        <f>J52*(I52/100)*(3/365)</f>
        <v>3.6986301369863011</v>
      </c>
      <c r="M52">
        <f>J52+K52</f>
        <v>15003.698630136987</v>
      </c>
    </row>
    <row r="53" spans="1:16" x14ac:dyDescent="0.35">
      <c r="A53" s="5">
        <v>2</v>
      </c>
      <c r="B53" s="5" t="s">
        <v>20</v>
      </c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</row>
    <row r="54" spans="1:16" x14ac:dyDescent="0.35">
      <c r="A54" s="5">
        <v>3</v>
      </c>
      <c r="B54" s="5" t="s">
        <v>21</v>
      </c>
      <c r="C54" s="5"/>
      <c r="D54" s="5"/>
      <c r="E54" s="5"/>
      <c r="F54" s="5"/>
      <c r="G54" s="5"/>
      <c r="H54" s="5"/>
      <c r="I54" s="5"/>
      <c r="J54" s="5"/>
    </row>
    <row r="55" spans="1:16" x14ac:dyDescent="0.35">
      <c r="A55" s="5">
        <v>4</v>
      </c>
      <c r="B55" s="5" t="s">
        <v>22</v>
      </c>
      <c r="C55" s="5"/>
      <c r="D55" s="5"/>
      <c r="E55" s="5"/>
      <c r="F55" s="5"/>
      <c r="G55" s="5"/>
      <c r="H55" s="5"/>
      <c r="I55" s="5"/>
      <c r="J55" s="5"/>
      <c r="K55" s="87" t="s">
        <v>23</v>
      </c>
      <c r="L55" s="88"/>
      <c r="M55" s="88"/>
      <c r="N55" s="88"/>
      <c r="O55" s="88"/>
      <c r="P55" s="88"/>
    </row>
    <row r="56" spans="1:16" x14ac:dyDescent="0.35">
      <c r="A56" s="5">
        <v>5</v>
      </c>
      <c r="B56" s="5" t="s">
        <v>24</v>
      </c>
      <c r="C56" s="5"/>
      <c r="D56" s="5"/>
      <c r="E56" s="5"/>
      <c r="F56" s="5"/>
      <c r="G56" s="5"/>
      <c r="H56" s="5"/>
      <c r="I56" s="5"/>
      <c r="J56" s="5"/>
      <c r="K56" s="87" t="s">
        <v>25</v>
      </c>
      <c r="L56" s="88"/>
      <c r="M56" s="88"/>
    </row>
    <row r="57" spans="1:16" x14ac:dyDescent="0.35">
      <c r="A57" s="5">
        <v>6</v>
      </c>
      <c r="B57" s="5" t="s">
        <v>43</v>
      </c>
      <c r="C57" s="5"/>
      <c r="D57" s="8">
        <f>D52+3</f>
        <v>44807</v>
      </c>
      <c r="E57" s="5"/>
      <c r="F57" s="5"/>
      <c r="G57" s="5"/>
      <c r="H57" s="5"/>
      <c r="I57" s="5"/>
      <c r="J57" s="5"/>
    </row>
    <row r="58" spans="1:16" x14ac:dyDescent="0.35">
      <c r="A58" s="5">
        <v>7</v>
      </c>
      <c r="B58" s="5" t="s">
        <v>44</v>
      </c>
      <c r="C58" s="5"/>
      <c r="D58" s="8">
        <f>C48</f>
        <v>44807</v>
      </c>
      <c r="E58" s="5"/>
      <c r="F58" s="5"/>
      <c r="G58" s="5"/>
      <c r="H58" s="5"/>
      <c r="I58" s="5">
        <v>3.5</v>
      </c>
      <c r="J58" s="5"/>
      <c r="K58">
        <f>K52</f>
        <v>3.6986301369863011</v>
      </c>
      <c r="L58">
        <v>0</v>
      </c>
      <c r="M58">
        <f>J52+L58</f>
        <v>15000</v>
      </c>
    </row>
    <row r="59" spans="1:16" x14ac:dyDescent="0.35">
      <c r="A59" s="5">
        <v>8</v>
      </c>
      <c r="B59" s="5" t="s">
        <v>20</v>
      </c>
      <c r="C59" s="5"/>
      <c r="D59" s="5"/>
      <c r="E59" s="5"/>
      <c r="F59" s="5"/>
      <c r="G59" s="5"/>
      <c r="H59" s="5"/>
      <c r="I59" s="5"/>
      <c r="J59" s="5"/>
      <c r="K59" s="4"/>
      <c r="L59" s="4"/>
    </row>
    <row r="60" spans="1:16" x14ac:dyDescent="0.35">
      <c r="A60" s="5">
        <v>9</v>
      </c>
      <c r="B60" s="5" t="s">
        <v>21</v>
      </c>
      <c r="C60" s="5"/>
      <c r="D60" s="5"/>
      <c r="E60" s="5"/>
      <c r="F60" s="5"/>
      <c r="G60" s="5"/>
      <c r="H60" s="5"/>
      <c r="I60" s="5"/>
      <c r="J60" s="5"/>
    </row>
    <row r="61" spans="1:16" x14ac:dyDescent="0.35">
      <c r="A61" s="5">
        <v>10</v>
      </c>
      <c r="B61" s="5" t="s">
        <v>22</v>
      </c>
      <c r="C61" s="5"/>
      <c r="D61" s="5"/>
      <c r="E61" s="5"/>
      <c r="F61" s="5"/>
      <c r="G61" s="5"/>
      <c r="H61" s="5"/>
      <c r="I61" s="5"/>
      <c r="J61" s="5"/>
      <c r="K61" s="9" t="s">
        <v>23</v>
      </c>
    </row>
    <row r="62" spans="1:16" x14ac:dyDescent="0.35">
      <c r="A62" s="5">
        <v>11</v>
      </c>
      <c r="B62" s="5" t="s">
        <v>24</v>
      </c>
      <c r="C62" s="5"/>
      <c r="D62" s="5"/>
      <c r="E62" s="5"/>
      <c r="F62" s="5"/>
      <c r="G62" s="5"/>
      <c r="H62" s="5"/>
      <c r="I62" s="5"/>
      <c r="J62" s="5"/>
      <c r="K62" s="87" t="s">
        <v>27</v>
      </c>
      <c r="L62" s="88"/>
      <c r="M62" s="88"/>
    </row>
  </sheetData>
  <mergeCells count="9">
    <mergeCell ref="K55:P55"/>
    <mergeCell ref="K56:M56"/>
    <mergeCell ref="K62:M62"/>
    <mergeCell ref="K15:P15"/>
    <mergeCell ref="K16:M16"/>
    <mergeCell ref="K22:M22"/>
    <mergeCell ref="K35:P35"/>
    <mergeCell ref="K36:M36"/>
    <mergeCell ref="K42:M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DD59-2C73-4E49-A50A-47EF9A57BB42}">
  <dimension ref="A1:O176"/>
  <sheetViews>
    <sheetView tabSelected="1" topLeftCell="A119" workbookViewId="0">
      <selection activeCell="D131" sqref="D131"/>
    </sheetView>
  </sheetViews>
  <sheetFormatPr defaultRowHeight="14.5" x14ac:dyDescent="0.35"/>
  <cols>
    <col min="2" max="2" width="53.36328125" bestFit="1" customWidth="1"/>
    <col min="3" max="3" width="10.0898437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3" width="15.26953125" bestFit="1" customWidth="1"/>
  </cols>
  <sheetData>
    <row r="1" spans="1:15" x14ac:dyDescent="0.35">
      <c r="B1" s="1" t="s">
        <v>48</v>
      </c>
    </row>
    <row r="3" spans="1:15" x14ac:dyDescent="0.35">
      <c r="A3" s="2">
        <v>1</v>
      </c>
      <c r="B3" t="s">
        <v>1</v>
      </c>
    </row>
    <row r="4" spans="1:15" x14ac:dyDescent="0.35">
      <c r="A4" s="2" t="s">
        <v>2</v>
      </c>
      <c r="B4" s="3" t="s">
        <v>3</v>
      </c>
    </row>
    <row r="5" spans="1:15" x14ac:dyDescent="0.35">
      <c r="A5" s="2"/>
      <c r="B5" t="s">
        <v>4</v>
      </c>
      <c r="C5" t="s">
        <v>5</v>
      </c>
    </row>
    <row r="6" spans="1:15" x14ac:dyDescent="0.35">
      <c r="B6" t="s">
        <v>6</v>
      </c>
      <c r="C6" s="4">
        <v>44801</v>
      </c>
    </row>
    <row r="7" spans="1:15" x14ac:dyDescent="0.35">
      <c r="B7" t="s">
        <v>7</v>
      </c>
      <c r="C7" s="4">
        <f>D16</f>
        <v>44797</v>
      </c>
    </row>
    <row r="9" spans="1:15" x14ac:dyDescent="0.35">
      <c r="K9" s="11" t="s">
        <v>41</v>
      </c>
      <c r="L9" s="13"/>
      <c r="M9" s="4"/>
    </row>
    <row r="10" spans="1:15" x14ac:dyDescent="0.35">
      <c r="A10" s="5"/>
      <c r="B10" s="5"/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7" t="s">
        <v>14</v>
      </c>
      <c r="L10" s="7" t="s">
        <v>49</v>
      </c>
      <c r="M10" s="7" t="s">
        <v>16</v>
      </c>
    </row>
    <row r="11" spans="1:15" x14ac:dyDescent="0.35">
      <c r="A11" s="5">
        <v>1</v>
      </c>
      <c r="B11" s="5" t="s">
        <v>17</v>
      </c>
      <c r="C11" s="5" t="str">
        <f>C5</f>
        <v>AREETF</v>
      </c>
      <c r="D11" s="8">
        <f>C6-5</f>
        <v>44796</v>
      </c>
      <c r="E11" s="5" t="s">
        <v>18</v>
      </c>
      <c r="F11" s="5" t="s">
        <v>19</v>
      </c>
      <c r="G11" s="5">
        <v>3</v>
      </c>
      <c r="H11" s="8">
        <f>D11+3</f>
        <v>44799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5" x14ac:dyDescent="0.35">
      <c r="A12" s="5">
        <v>2</v>
      </c>
      <c r="B12" s="5" t="s">
        <v>20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5" x14ac:dyDescent="0.35">
      <c r="A13" s="5">
        <v>3</v>
      </c>
      <c r="B13" s="5" t="s">
        <v>50</v>
      </c>
      <c r="C13" s="5"/>
      <c r="D13" s="5"/>
      <c r="E13" s="5"/>
      <c r="F13" s="5"/>
      <c r="G13" s="5"/>
      <c r="H13" s="5"/>
      <c r="I13" s="5"/>
      <c r="J13" s="5"/>
    </row>
    <row r="14" spans="1:15" x14ac:dyDescent="0.35">
      <c r="A14" s="5">
        <v>4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87" t="s">
        <v>23</v>
      </c>
      <c r="L14" s="88"/>
      <c r="M14" s="88"/>
      <c r="N14" s="88"/>
      <c r="O14" s="88"/>
    </row>
    <row r="15" spans="1:15" x14ac:dyDescent="0.35">
      <c r="A15" s="5">
        <v>5</v>
      </c>
      <c r="B15" s="5" t="s">
        <v>24</v>
      </c>
      <c r="C15" s="5"/>
      <c r="D15" s="5"/>
      <c r="E15" s="5"/>
      <c r="F15" s="5"/>
      <c r="G15" s="5"/>
      <c r="H15" s="5"/>
      <c r="I15" s="5"/>
      <c r="J15" s="5"/>
      <c r="K15" s="87" t="s">
        <v>25</v>
      </c>
      <c r="L15" s="88"/>
      <c r="M15" s="88"/>
    </row>
    <row r="16" spans="1:15" x14ac:dyDescent="0.35">
      <c r="A16" s="5">
        <v>6</v>
      </c>
      <c r="B16" s="5" t="s">
        <v>51</v>
      </c>
      <c r="C16" s="5"/>
      <c r="D16" s="8">
        <f>D11+1</f>
        <v>44797</v>
      </c>
      <c r="E16" s="5"/>
      <c r="F16" s="5"/>
      <c r="G16" s="5"/>
      <c r="H16" s="5"/>
      <c r="I16" s="5"/>
      <c r="J16" s="5"/>
    </row>
    <row r="17" spans="1:15" x14ac:dyDescent="0.35">
      <c r="A17" s="5">
        <v>7</v>
      </c>
      <c r="B17" s="5" t="s">
        <v>26</v>
      </c>
      <c r="C17" s="5"/>
      <c r="D17" s="4">
        <f>C7</f>
        <v>44797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</row>
    <row r="18" spans="1:15" x14ac:dyDescent="0.35">
      <c r="A18" s="5">
        <v>8</v>
      </c>
      <c r="B18" s="5" t="s">
        <v>20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5" x14ac:dyDescent="0.35">
      <c r="A19" s="5">
        <v>9</v>
      </c>
      <c r="B19" s="5" t="s">
        <v>50</v>
      </c>
      <c r="C19" s="5"/>
      <c r="D19" s="5"/>
      <c r="E19" s="5"/>
      <c r="F19" s="5"/>
      <c r="G19" s="5"/>
      <c r="H19" s="5"/>
      <c r="I19" s="5"/>
      <c r="J19" s="5"/>
    </row>
    <row r="20" spans="1:15" x14ac:dyDescent="0.35">
      <c r="A20" s="5">
        <v>10</v>
      </c>
      <c r="B20" s="5" t="s">
        <v>22</v>
      </c>
      <c r="C20" s="5"/>
      <c r="D20" s="5"/>
      <c r="E20" s="5"/>
      <c r="F20" s="5"/>
      <c r="G20" s="5"/>
      <c r="H20" s="5"/>
      <c r="I20" s="5"/>
      <c r="J20" s="5"/>
      <c r="K20" s="9" t="s">
        <v>23</v>
      </c>
    </row>
    <row r="21" spans="1:15" x14ac:dyDescent="0.35">
      <c r="A21" s="5">
        <v>11</v>
      </c>
      <c r="B21" s="5" t="s">
        <v>24</v>
      </c>
      <c r="C21" s="5"/>
      <c r="D21" s="5"/>
      <c r="E21" s="5"/>
      <c r="F21" s="5"/>
      <c r="G21" s="5"/>
      <c r="H21" s="5"/>
      <c r="I21" s="5"/>
      <c r="J21" s="5"/>
      <c r="K21" s="87" t="s">
        <v>27</v>
      </c>
      <c r="L21" s="88"/>
      <c r="M21" s="88"/>
    </row>
    <row r="23" spans="1:15" x14ac:dyDescent="0.35">
      <c r="A23" s="2" t="s">
        <v>28</v>
      </c>
      <c r="B23" s="3" t="s">
        <v>52</v>
      </c>
    </row>
    <row r="24" spans="1:15" x14ac:dyDescent="0.35">
      <c r="A24" s="2"/>
      <c r="B24" t="s">
        <v>4</v>
      </c>
      <c r="C24" t="s">
        <v>5</v>
      </c>
    </row>
    <row r="25" spans="1:15" x14ac:dyDescent="0.35">
      <c r="B25" t="s">
        <v>6</v>
      </c>
      <c r="C25" s="4">
        <v>44801</v>
      </c>
    </row>
    <row r="26" spans="1:15" x14ac:dyDescent="0.35">
      <c r="B26" t="s">
        <v>7</v>
      </c>
      <c r="C26" s="4">
        <f>D33</f>
        <v>44797</v>
      </c>
    </row>
    <row r="27" spans="1:15" x14ac:dyDescent="0.35">
      <c r="A27" s="5"/>
      <c r="B27" s="5"/>
      <c r="C27" s="6" t="s">
        <v>8</v>
      </c>
      <c r="D27" s="6" t="s">
        <v>9</v>
      </c>
      <c r="E27" s="6" t="s">
        <v>10</v>
      </c>
      <c r="F27" s="6" t="s">
        <v>11</v>
      </c>
      <c r="G27" s="6" t="s">
        <v>12</v>
      </c>
      <c r="H27" s="6" t="s">
        <v>13</v>
      </c>
      <c r="I27" s="6" t="s">
        <v>14</v>
      </c>
      <c r="J27" s="6" t="s">
        <v>15</v>
      </c>
      <c r="K27" s="7" t="s">
        <v>14</v>
      </c>
      <c r="L27" s="7" t="s">
        <v>49</v>
      </c>
      <c r="M27" s="7" t="s">
        <v>16</v>
      </c>
    </row>
    <row r="28" spans="1:15" x14ac:dyDescent="0.35">
      <c r="A28" s="5">
        <v>1</v>
      </c>
      <c r="B28" s="5" t="s">
        <v>17</v>
      </c>
      <c r="C28" s="5" t="str">
        <f>C24</f>
        <v>AREETF</v>
      </c>
      <c r="D28" s="8">
        <f>C25-5</f>
        <v>44796</v>
      </c>
      <c r="E28" s="5" t="s">
        <v>18</v>
      </c>
      <c r="F28" s="5" t="s">
        <v>34</v>
      </c>
      <c r="G28" s="5">
        <v>3</v>
      </c>
      <c r="H28" s="8">
        <f>D28+3</f>
        <v>44799</v>
      </c>
      <c r="I28" s="5">
        <v>2</v>
      </c>
      <c r="J28" s="5">
        <v>5000</v>
      </c>
      <c r="K28">
        <f>J28*(I28/100)*(3/365)</f>
        <v>0.82191780821917804</v>
      </c>
      <c r="M28">
        <f>J28+K28</f>
        <v>5000.821917808219</v>
      </c>
    </row>
    <row r="29" spans="1:15" x14ac:dyDescent="0.35">
      <c r="A29" s="5">
        <v>2</v>
      </c>
      <c r="B29" s="5" t="s">
        <v>20</v>
      </c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</row>
    <row r="30" spans="1:15" x14ac:dyDescent="0.35">
      <c r="A30" s="5">
        <v>3</v>
      </c>
      <c r="B30" s="5" t="s">
        <v>50</v>
      </c>
      <c r="C30" s="5"/>
      <c r="D30" s="5"/>
      <c r="E30" s="5"/>
      <c r="F30" s="5"/>
      <c r="G30" s="5"/>
      <c r="H30" s="5"/>
      <c r="I30" s="5"/>
      <c r="J30" s="5"/>
    </row>
    <row r="31" spans="1:15" x14ac:dyDescent="0.35">
      <c r="A31" s="5">
        <v>4</v>
      </c>
      <c r="B31" s="5" t="s">
        <v>22</v>
      </c>
      <c r="C31" s="5"/>
      <c r="D31" s="5"/>
      <c r="E31" s="5"/>
      <c r="F31" s="5"/>
      <c r="G31" s="5"/>
      <c r="H31" s="5"/>
      <c r="I31" s="5"/>
      <c r="J31" s="5"/>
      <c r="K31" s="87" t="s">
        <v>23</v>
      </c>
      <c r="L31" s="88"/>
      <c r="M31" s="88"/>
      <c r="N31" s="88"/>
      <c r="O31" s="88"/>
    </row>
    <row r="32" spans="1:15" x14ac:dyDescent="0.35">
      <c r="A32" s="5">
        <v>5</v>
      </c>
      <c r="B32" s="5" t="s">
        <v>24</v>
      </c>
      <c r="C32" s="5"/>
      <c r="D32" s="5"/>
      <c r="E32" s="5"/>
      <c r="F32" s="5"/>
      <c r="G32" s="5"/>
      <c r="H32" s="5"/>
      <c r="I32" s="5"/>
      <c r="J32" s="5"/>
      <c r="K32" s="87" t="s">
        <v>25</v>
      </c>
      <c r="L32" s="88"/>
      <c r="M32" s="88"/>
    </row>
    <row r="33" spans="1:15" x14ac:dyDescent="0.35">
      <c r="A33" s="5">
        <v>6</v>
      </c>
      <c r="B33" s="5" t="s">
        <v>51</v>
      </c>
      <c r="C33" s="5"/>
      <c r="D33" s="8">
        <f>D28+1</f>
        <v>44797</v>
      </c>
      <c r="E33" s="5"/>
      <c r="F33" s="5"/>
      <c r="G33" s="5"/>
      <c r="H33" s="5"/>
      <c r="I33" s="5"/>
      <c r="J33" s="5"/>
    </row>
    <row r="34" spans="1:15" x14ac:dyDescent="0.35">
      <c r="A34" s="5">
        <v>7</v>
      </c>
      <c r="B34" s="5" t="s">
        <v>26</v>
      </c>
      <c r="C34" s="5"/>
      <c r="D34" s="4">
        <f>C26</f>
        <v>44797</v>
      </c>
      <c r="E34" s="5"/>
      <c r="F34" s="5"/>
      <c r="G34" s="5"/>
      <c r="H34" s="5"/>
      <c r="I34" s="5">
        <v>2.5</v>
      </c>
      <c r="J34" s="5"/>
      <c r="K34">
        <f>J28*(I28/100)*(1/365)</f>
        <v>0.27397260273972601</v>
      </c>
      <c r="L34">
        <v>0.5</v>
      </c>
      <c r="M34">
        <f>J28+L34</f>
        <v>5000.5</v>
      </c>
    </row>
    <row r="35" spans="1:15" x14ac:dyDescent="0.35">
      <c r="A35" s="5">
        <v>8</v>
      </c>
      <c r="B35" s="5" t="s">
        <v>20</v>
      </c>
      <c r="C35" s="5"/>
      <c r="D35" s="5"/>
      <c r="E35" s="5"/>
      <c r="F35" s="5"/>
      <c r="G35" s="5"/>
      <c r="H35" s="5"/>
      <c r="I35" s="5"/>
      <c r="J35" s="5"/>
      <c r="K35" s="4"/>
      <c r="L35" s="4"/>
    </row>
    <row r="36" spans="1:15" x14ac:dyDescent="0.35">
      <c r="A36" s="5">
        <v>9</v>
      </c>
      <c r="B36" s="5" t="s">
        <v>50</v>
      </c>
      <c r="C36" s="5"/>
      <c r="D36" s="5"/>
      <c r="E36" s="5"/>
      <c r="F36" s="5"/>
      <c r="G36" s="5"/>
      <c r="H36" s="5"/>
      <c r="I36" s="5"/>
      <c r="J36" s="5"/>
    </row>
    <row r="37" spans="1:15" x14ac:dyDescent="0.35">
      <c r="A37" s="5">
        <v>10</v>
      </c>
      <c r="B37" s="5" t="s">
        <v>22</v>
      </c>
      <c r="C37" s="5"/>
      <c r="D37" s="5"/>
      <c r="E37" s="5"/>
      <c r="F37" s="5"/>
      <c r="G37" s="5"/>
      <c r="H37" s="5"/>
      <c r="I37" s="5"/>
      <c r="J37" s="5"/>
      <c r="K37" s="9" t="s">
        <v>23</v>
      </c>
    </row>
    <row r="38" spans="1:15" x14ac:dyDescent="0.35">
      <c r="A38" s="5">
        <v>11</v>
      </c>
      <c r="B38" s="5" t="s">
        <v>24</v>
      </c>
      <c r="C38" s="5"/>
      <c r="D38" s="5"/>
      <c r="E38" s="5"/>
      <c r="F38" s="5"/>
      <c r="G38" s="5"/>
      <c r="H38" s="5"/>
      <c r="I38" s="5"/>
      <c r="J38" s="5"/>
      <c r="K38" s="87" t="s">
        <v>27</v>
      </c>
      <c r="L38" s="88"/>
      <c r="M38" s="88"/>
    </row>
    <row r="40" spans="1:15" x14ac:dyDescent="0.35">
      <c r="A40" s="2" t="s">
        <v>30</v>
      </c>
      <c r="B40" s="3" t="s">
        <v>53</v>
      </c>
    </row>
    <row r="41" spans="1:15" x14ac:dyDescent="0.35">
      <c r="A41" s="2"/>
      <c r="B41" t="s">
        <v>4</v>
      </c>
      <c r="C41" t="s">
        <v>5</v>
      </c>
    </row>
    <row r="42" spans="1:15" x14ac:dyDescent="0.35">
      <c r="B42" t="s">
        <v>6</v>
      </c>
      <c r="C42" s="4">
        <v>44801</v>
      </c>
    </row>
    <row r="43" spans="1:15" x14ac:dyDescent="0.35">
      <c r="B43" t="s">
        <v>7</v>
      </c>
      <c r="C43" s="4">
        <f>D50</f>
        <v>44797</v>
      </c>
    </row>
    <row r="44" spans="1:15" x14ac:dyDescent="0.35">
      <c r="A44" s="5"/>
      <c r="B44" s="5"/>
      <c r="C44" s="6" t="s">
        <v>8</v>
      </c>
      <c r="D44" s="6" t="s">
        <v>9</v>
      </c>
      <c r="E44" s="6" t="s">
        <v>10</v>
      </c>
      <c r="F44" s="6" t="s">
        <v>11</v>
      </c>
      <c r="G44" s="6" t="s">
        <v>12</v>
      </c>
      <c r="H44" s="6" t="s">
        <v>13</v>
      </c>
      <c r="I44" s="6" t="s">
        <v>14</v>
      </c>
      <c r="J44" s="6" t="s">
        <v>15</v>
      </c>
      <c r="K44" s="7" t="s">
        <v>14</v>
      </c>
      <c r="L44" s="7" t="s">
        <v>49</v>
      </c>
      <c r="M44" s="7" t="s">
        <v>16</v>
      </c>
    </row>
    <row r="45" spans="1:15" x14ac:dyDescent="0.35">
      <c r="A45" s="5">
        <v>1</v>
      </c>
      <c r="B45" s="5" t="s">
        <v>17</v>
      </c>
      <c r="C45" s="5" t="str">
        <f>C41</f>
        <v>AREETF</v>
      </c>
      <c r="D45" s="8">
        <f>C42-5</f>
        <v>44796</v>
      </c>
      <c r="E45" s="5" t="s">
        <v>18</v>
      </c>
      <c r="F45" s="12" t="s">
        <v>42</v>
      </c>
      <c r="G45" s="5">
        <v>3</v>
      </c>
      <c r="H45" s="8">
        <f>D45+3</f>
        <v>44799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5" x14ac:dyDescent="0.35">
      <c r="A46" s="5">
        <v>2</v>
      </c>
      <c r="B46" s="5" t="s">
        <v>20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5" x14ac:dyDescent="0.35">
      <c r="A47" s="5">
        <v>3</v>
      </c>
      <c r="B47" s="5" t="s">
        <v>50</v>
      </c>
      <c r="C47" s="5"/>
      <c r="D47" s="5"/>
      <c r="E47" s="5"/>
      <c r="F47" s="5"/>
      <c r="G47" s="5"/>
      <c r="H47" s="5"/>
      <c r="I47" s="5"/>
      <c r="J47" s="5"/>
    </row>
    <row r="48" spans="1:15" x14ac:dyDescent="0.35">
      <c r="A48" s="5">
        <v>4</v>
      </c>
      <c r="B48" s="5" t="s">
        <v>22</v>
      </c>
      <c r="C48" s="5"/>
      <c r="D48" s="5"/>
      <c r="E48" s="5"/>
      <c r="F48" s="5"/>
      <c r="G48" s="5"/>
      <c r="H48" s="5"/>
      <c r="I48" s="5"/>
      <c r="J48" s="5"/>
      <c r="K48" s="87" t="s">
        <v>23</v>
      </c>
      <c r="L48" s="88"/>
      <c r="M48" s="88"/>
      <c r="N48" s="88"/>
      <c r="O48" s="88"/>
    </row>
    <row r="49" spans="1:13" x14ac:dyDescent="0.35">
      <c r="A49" s="5">
        <v>5</v>
      </c>
      <c r="B49" s="5" t="s">
        <v>24</v>
      </c>
      <c r="C49" s="5"/>
      <c r="D49" s="5"/>
      <c r="E49" s="5"/>
      <c r="F49" s="5"/>
      <c r="G49" s="5"/>
      <c r="H49" s="5"/>
      <c r="I49" s="5"/>
      <c r="J49" s="5"/>
      <c r="K49" s="87" t="s">
        <v>25</v>
      </c>
      <c r="L49" s="88"/>
      <c r="M49" s="88"/>
    </row>
    <row r="50" spans="1:13" x14ac:dyDescent="0.35">
      <c r="A50" s="5">
        <v>6</v>
      </c>
      <c r="B50" s="5" t="s">
        <v>51</v>
      </c>
      <c r="C50" s="5"/>
      <c r="D50" s="8">
        <f>D45+1</f>
        <v>44797</v>
      </c>
      <c r="E50" s="5"/>
      <c r="F50" s="5"/>
      <c r="G50" s="5"/>
      <c r="H50" s="5"/>
      <c r="I50" s="5"/>
      <c r="J50" s="5"/>
    </row>
    <row r="51" spans="1:13" x14ac:dyDescent="0.35">
      <c r="A51" s="5">
        <v>7</v>
      </c>
      <c r="B51" s="5" t="s">
        <v>26</v>
      </c>
      <c r="C51" s="5"/>
      <c r="D51" s="4">
        <f>C43</f>
        <v>44797</v>
      </c>
      <c r="E51" s="5"/>
      <c r="F51" s="5"/>
      <c r="G51" s="5"/>
      <c r="H51" s="5"/>
      <c r="I51" s="5">
        <v>2.5</v>
      </c>
      <c r="J51" s="5"/>
      <c r="K51">
        <f>J45*(I45/100)*(1/365)</f>
        <v>0.27397260273972601</v>
      </c>
      <c r="L51">
        <v>0</v>
      </c>
      <c r="M51">
        <f>J45+L51</f>
        <v>5000</v>
      </c>
    </row>
    <row r="52" spans="1:13" x14ac:dyDescent="0.35">
      <c r="A52" s="5">
        <v>8</v>
      </c>
      <c r="B52" s="5" t="s">
        <v>20</v>
      </c>
      <c r="C52" s="5"/>
      <c r="D52" s="5"/>
      <c r="E52" s="5"/>
      <c r="F52" s="5"/>
      <c r="G52" s="5"/>
      <c r="H52" s="5"/>
      <c r="I52" s="5"/>
      <c r="J52" s="5"/>
      <c r="K52" s="4"/>
      <c r="L52" s="4"/>
    </row>
    <row r="53" spans="1:13" x14ac:dyDescent="0.35">
      <c r="A53" s="5">
        <v>9</v>
      </c>
      <c r="B53" s="5" t="s">
        <v>50</v>
      </c>
      <c r="C53" s="5"/>
      <c r="D53" s="5"/>
      <c r="E53" s="5"/>
      <c r="F53" s="5"/>
      <c r="G53" s="5"/>
      <c r="H53" s="5"/>
      <c r="I53" s="5"/>
      <c r="J53" s="5"/>
    </row>
    <row r="54" spans="1:13" x14ac:dyDescent="0.35">
      <c r="A54" s="5">
        <v>10</v>
      </c>
      <c r="B54" s="5" t="s">
        <v>22</v>
      </c>
      <c r="C54" s="5"/>
      <c r="D54" s="5"/>
      <c r="E54" s="5"/>
      <c r="F54" s="5"/>
      <c r="G54" s="5"/>
      <c r="H54" s="5"/>
      <c r="I54" s="5"/>
      <c r="J54" s="5"/>
      <c r="K54" s="9" t="s">
        <v>23</v>
      </c>
    </row>
    <row r="55" spans="1:13" x14ac:dyDescent="0.35">
      <c r="A55" s="5">
        <v>11</v>
      </c>
      <c r="B55" s="5" t="s">
        <v>24</v>
      </c>
      <c r="C55" s="5"/>
      <c r="D55" s="5"/>
      <c r="E55" s="5"/>
      <c r="F55" s="5"/>
      <c r="G55" s="5"/>
      <c r="H55" s="5"/>
      <c r="I55" s="5"/>
      <c r="J55" s="5"/>
      <c r="K55" s="87" t="s">
        <v>27</v>
      </c>
      <c r="L55" s="88"/>
      <c r="M55" s="88"/>
    </row>
    <row r="59" spans="1:13" x14ac:dyDescent="0.35">
      <c r="A59" s="10">
        <v>2</v>
      </c>
      <c r="B59" t="s">
        <v>54</v>
      </c>
    </row>
    <row r="60" spans="1:13" x14ac:dyDescent="0.35">
      <c r="A60" s="2" t="s">
        <v>32</v>
      </c>
      <c r="B60" s="3" t="s">
        <v>39</v>
      </c>
    </row>
    <row r="61" spans="1:13" x14ac:dyDescent="0.35">
      <c r="A61" s="2"/>
      <c r="B61" t="s">
        <v>4</v>
      </c>
      <c r="C61" t="s">
        <v>5</v>
      </c>
    </row>
    <row r="62" spans="1:13" x14ac:dyDescent="0.35">
      <c r="B62" t="s">
        <v>6</v>
      </c>
      <c r="C62" s="4">
        <v>44801</v>
      </c>
    </row>
    <row r="63" spans="1:13" x14ac:dyDescent="0.35">
      <c r="B63" t="s">
        <v>33</v>
      </c>
      <c r="C63" s="4">
        <f>D72</f>
        <v>44798</v>
      </c>
    </row>
    <row r="65" spans="1:15" x14ac:dyDescent="0.35">
      <c r="K65" s="11" t="s">
        <v>41</v>
      </c>
      <c r="L65" s="13"/>
      <c r="M65" s="4"/>
    </row>
    <row r="66" spans="1:15" x14ac:dyDescent="0.35">
      <c r="A66" s="5"/>
      <c r="B66" s="5"/>
      <c r="C66" s="6" t="s">
        <v>8</v>
      </c>
      <c r="D66" s="6" t="s">
        <v>9</v>
      </c>
      <c r="E66" s="6" t="s">
        <v>10</v>
      </c>
      <c r="F66" s="6" t="s">
        <v>11</v>
      </c>
      <c r="G66" s="6" t="s">
        <v>12</v>
      </c>
      <c r="H66" s="6" t="s">
        <v>13</v>
      </c>
      <c r="I66" s="6" t="s">
        <v>14</v>
      </c>
      <c r="J66" s="6" t="s">
        <v>15</v>
      </c>
      <c r="K66" s="7" t="s">
        <v>47</v>
      </c>
      <c r="L66" s="7" t="s">
        <v>49</v>
      </c>
      <c r="M66" s="7" t="s">
        <v>16</v>
      </c>
    </row>
    <row r="67" spans="1:15" x14ac:dyDescent="0.35">
      <c r="A67" s="5">
        <v>1</v>
      </c>
      <c r="B67" s="5" t="s">
        <v>17</v>
      </c>
      <c r="C67" s="5" t="str">
        <f>C61</f>
        <v>AREETF</v>
      </c>
      <c r="D67" s="8">
        <f>C62-5</f>
        <v>44796</v>
      </c>
      <c r="E67" s="5" t="s">
        <v>18</v>
      </c>
      <c r="F67" s="5" t="s">
        <v>55</v>
      </c>
      <c r="G67" s="5">
        <v>3</v>
      </c>
      <c r="H67" s="8">
        <f>D67+3</f>
        <v>44799</v>
      </c>
      <c r="I67" s="5">
        <v>2.5</v>
      </c>
      <c r="J67" s="5">
        <v>10000</v>
      </c>
      <c r="K67">
        <f>J67*(I67/100)*(3/365)</f>
        <v>2.054794520547945</v>
      </c>
      <c r="M67">
        <f>J67+K67</f>
        <v>10002.054794520547</v>
      </c>
    </row>
    <row r="68" spans="1:15" x14ac:dyDescent="0.35">
      <c r="A68" s="5">
        <v>2</v>
      </c>
      <c r="B68" s="5" t="s">
        <v>20</v>
      </c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</row>
    <row r="69" spans="1:15" x14ac:dyDescent="0.35">
      <c r="A69" s="5">
        <v>3</v>
      </c>
      <c r="B69" s="5" t="s">
        <v>50</v>
      </c>
      <c r="C69" s="5"/>
      <c r="D69" s="5"/>
      <c r="E69" s="5"/>
      <c r="F69" s="5"/>
      <c r="G69" s="5"/>
      <c r="H69" s="5"/>
      <c r="I69" s="5"/>
      <c r="J69" s="5"/>
    </row>
    <row r="70" spans="1:15" x14ac:dyDescent="0.35">
      <c r="A70" s="5">
        <v>4</v>
      </c>
      <c r="B70" s="5" t="s">
        <v>22</v>
      </c>
      <c r="C70" s="5"/>
      <c r="D70" s="5"/>
      <c r="E70" s="5"/>
      <c r="F70" s="5"/>
      <c r="G70" s="5"/>
      <c r="H70" s="5"/>
      <c r="I70" s="5"/>
      <c r="J70" s="5"/>
      <c r="K70" s="87" t="s">
        <v>23</v>
      </c>
      <c r="L70" s="88"/>
      <c r="M70" s="88"/>
      <c r="N70" s="88"/>
      <c r="O70" s="88"/>
    </row>
    <row r="71" spans="1:15" x14ac:dyDescent="0.35">
      <c r="A71" s="5">
        <v>5</v>
      </c>
      <c r="B71" s="5" t="s">
        <v>24</v>
      </c>
      <c r="C71" s="5"/>
      <c r="D71" s="5"/>
      <c r="E71" s="5"/>
      <c r="F71" s="5"/>
      <c r="G71" s="5"/>
      <c r="H71" s="5"/>
      <c r="I71" s="5"/>
      <c r="J71" s="5"/>
      <c r="K71" s="87" t="s">
        <v>25</v>
      </c>
      <c r="L71" s="88"/>
      <c r="M71" s="88"/>
    </row>
    <row r="72" spans="1:15" x14ac:dyDescent="0.35">
      <c r="A72" s="5">
        <v>6</v>
      </c>
      <c r="B72" s="5" t="s">
        <v>56</v>
      </c>
      <c r="C72" s="5"/>
      <c r="D72" s="8">
        <f>D67+2</f>
        <v>44798</v>
      </c>
      <c r="E72" s="5"/>
      <c r="F72" s="5"/>
      <c r="G72" s="5"/>
      <c r="H72" s="5"/>
      <c r="I72" s="5"/>
      <c r="J72" s="5"/>
    </row>
    <row r="73" spans="1:15" x14ac:dyDescent="0.35">
      <c r="A73" s="5">
        <v>7</v>
      </c>
      <c r="B73" s="5" t="s">
        <v>26</v>
      </c>
      <c r="C73" s="5"/>
      <c r="D73" s="8">
        <f>C63</f>
        <v>44798</v>
      </c>
      <c r="E73" s="5"/>
      <c r="F73" s="5"/>
      <c r="G73" s="5"/>
      <c r="H73" s="5"/>
      <c r="I73" s="5">
        <v>3</v>
      </c>
      <c r="J73" s="5"/>
      <c r="K73">
        <f>J67*(I67/100)*(2/365)</f>
        <v>1.3698630136986301</v>
      </c>
      <c r="L73">
        <f>K73</f>
        <v>1.3698630136986301</v>
      </c>
      <c r="M73">
        <f>J67+K73</f>
        <v>10001.369863013699</v>
      </c>
    </row>
    <row r="74" spans="1:15" x14ac:dyDescent="0.35">
      <c r="A74" s="5">
        <v>8</v>
      </c>
      <c r="B74" s="5" t="s">
        <v>20</v>
      </c>
      <c r="C74" s="5"/>
      <c r="D74" s="5"/>
      <c r="E74" s="5"/>
      <c r="F74" s="5"/>
      <c r="G74" s="5"/>
      <c r="H74" s="5"/>
      <c r="I74" s="5"/>
      <c r="J74" s="5"/>
      <c r="K74" s="4"/>
      <c r="L74" s="4"/>
    </row>
    <row r="75" spans="1:15" x14ac:dyDescent="0.35">
      <c r="A75" s="5">
        <v>9</v>
      </c>
      <c r="B75" s="5" t="s">
        <v>50</v>
      </c>
      <c r="C75" s="5"/>
      <c r="D75" s="5"/>
      <c r="E75" s="5"/>
      <c r="F75" s="5"/>
      <c r="G75" s="5"/>
      <c r="H75" s="5"/>
      <c r="I75" s="5"/>
      <c r="J75" s="5"/>
    </row>
    <row r="76" spans="1:15" x14ac:dyDescent="0.35">
      <c r="A76" s="5">
        <v>10</v>
      </c>
      <c r="B76" s="5" t="s">
        <v>22</v>
      </c>
      <c r="C76" s="5"/>
      <c r="D76" s="5"/>
      <c r="E76" s="5"/>
      <c r="F76" s="5"/>
      <c r="G76" s="5"/>
      <c r="H76" s="5"/>
      <c r="I76" s="5"/>
      <c r="J76" s="5"/>
      <c r="K76" s="9" t="s">
        <v>23</v>
      </c>
    </row>
    <row r="77" spans="1:15" x14ac:dyDescent="0.35">
      <c r="A77" s="5">
        <v>11</v>
      </c>
      <c r="B77" s="5" t="s">
        <v>24</v>
      </c>
      <c r="C77" s="5"/>
      <c r="D77" s="5"/>
      <c r="E77" s="5"/>
      <c r="F77" s="5"/>
      <c r="G77" s="5"/>
      <c r="H77" s="5"/>
      <c r="I77" s="5"/>
      <c r="J77" s="5"/>
      <c r="K77" s="87" t="s">
        <v>27</v>
      </c>
      <c r="L77" s="88"/>
      <c r="M77" s="88"/>
    </row>
    <row r="79" spans="1:15" x14ac:dyDescent="0.35">
      <c r="A79" s="2" t="s">
        <v>35</v>
      </c>
      <c r="B79" s="3" t="s">
        <v>29</v>
      </c>
    </row>
    <row r="80" spans="1:15" x14ac:dyDescent="0.35">
      <c r="A80" s="2"/>
      <c r="B80" t="s">
        <v>4</v>
      </c>
      <c r="C80" t="s">
        <v>5</v>
      </c>
    </row>
    <row r="81" spans="1:15" x14ac:dyDescent="0.35">
      <c r="B81" t="s">
        <v>6</v>
      </c>
      <c r="C81" s="4">
        <v>44801</v>
      </c>
    </row>
    <row r="82" spans="1:15" x14ac:dyDescent="0.35">
      <c r="B82" t="s">
        <v>33</v>
      </c>
      <c r="C82" s="4">
        <f>D91</f>
        <v>44798</v>
      </c>
    </row>
    <row r="84" spans="1:15" x14ac:dyDescent="0.35">
      <c r="K84" s="11" t="s">
        <v>41</v>
      </c>
      <c r="L84" s="13"/>
      <c r="M84" s="4"/>
    </row>
    <row r="85" spans="1:15" x14ac:dyDescent="0.35">
      <c r="A85" s="5"/>
      <c r="B85" s="5"/>
      <c r="C85" s="6" t="s">
        <v>8</v>
      </c>
      <c r="D85" s="6" t="s">
        <v>9</v>
      </c>
      <c r="E85" s="6" t="s">
        <v>10</v>
      </c>
      <c r="F85" s="6" t="s">
        <v>11</v>
      </c>
      <c r="G85" s="6" t="s">
        <v>12</v>
      </c>
      <c r="H85" s="6" t="s">
        <v>13</v>
      </c>
      <c r="I85" s="6" t="s">
        <v>14</v>
      </c>
      <c r="J85" s="6" t="s">
        <v>15</v>
      </c>
      <c r="K85" s="7" t="s">
        <v>14</v>
      </c>
      <c r="L85" s="7" t="s">
        <v>49</v>
      </c>
      <c r="M85" s="7" t="s">
        <v>16</v>
      </c>
    </row>
    <row r="86" spans="1:15" x14ac:dyDescent="0.35">
      <c r="A86" s="5">
        <v>1</v>
      </c>
      <c r="B86" s="5" t="s">
        <v>17</v>
      </c>
      <c r="C86" s="5" t="str">
        <f>C80</f>
        <v>AREETF</v>
      </c>
      <c r="D86" s="8">
        <f>C81-5</f>
        <v>44796</v>
      </c>
      <c r="E86" s="5" t="s">
        <v>18</v>
      </c>
      <c r="F86" s="5" t="s">
        <v>57</v>
      </c>
      <c r="G86" s="5">
        <v>3</v>
      </c>
      <c r="H86" s="8">
        <f>D86+3</f>
        <v>44799</v>
      </c>
      <c r="I86" s="5">
        <v>2.5</v>
      </c>
      <c r="J86" s="5">
        <v>10000</v>
      </c>
      <c r="K86">
        <f>J86*(I86/100)*(3/365)</f>
        <v>2.054794520547945</v>
      </c>
      <c r="M86">
        <f>J86+K86</f>
        <v>10002.054794520547</v>
      </c>
    </row>
    <row r="87" spans="1:15" x14ac:dyDescent="0.35">
      <c r="A87" s="5">
        <v>2</v>
      </c>
      <c r="B87" s="5" t="s">
        <v>20</v>
      </c>
      <c r="C87" s="5"/>
      <c r="D87" s="5"/>
      <c r="E87" s="5"/>
      <c r="F87" s="5"/>
      <c r="G87" s="5"/>
      <c r="H87" s="5"/>
      <c r="I87" s="5"/>
      <c r="J87" s="5"/>
      <c r="K87" s="4"/>
      <c r="L87" s="4"/>
      <c r="M87" s="4"/>
    </row>
    <row r="88" spans="1:15" x14ac:dyDescent="0.35">
      <c r="A88" s="5">
        <v>3</v>
      </c>
      <c r="B88" s="5" t="s">
        <v>50</v>
      </c>
      <c r="C88" s="5"/>
      <c r="D88" s="5"/>
      <c r="E88" s="5"/>
      <c r="F88" s="5"/>
      <c r="G88" s="5"/>
      <c r="H88" s="5"/>
      <c r="I88" s="5"/>
      <c r="J88" s="5"/>
    </row>
    <row r="89" spans="1:15" x14ac:dyDescent="0.35">
      <c r="A89" s="5">
        <v>4</v>
      </c>
      <c r="B89" s="5" t="s">
        <v>22</v>
      </c>
      <c r="C89" s="5"/>
      <c r="D89" s="5"/>
      <c r="E89" s="5"/>
      <c r="F89" s="5"/>
      <c r="G89" s="5"/>
      <c r="H89" s="5"/>
      <c r="I89" s="5"/>
      <c r="J89" s="5"/>
      <c r="K89" s="87" t="s">
        <v>23</v>
      </c>
      <c r="L89" s="88"/>
      <c r="M89" s="88"/>
      <c r="N89" s="88"/>
      <c r="O89" s="88"/>
    </row>
    <row r="90" spans="1:15" x14ac:dyDescent="0.35">
      <c r="A90" s="5">
        <v>5</v>
      </c>
      <c r="B90" s="5" t="s">
        <v>24</v>
      </c>
      <c r="C90" s="5"/>
      <c r="D90" s="5"/>
      <c r="E90" s="5"/>
      <c r="F90" s="5"/>
      <c r="G90" s="5"/>
      <c r="H90" s="5"/>
      <c r="I90" s="5"/>
      <c r="J90" s="5"/>
      <c r="K90" s="87" t="s">
        <v>25</v>
      </c>
      <c r="L90" s="88"/>
      <c r="M90" s="88"/>
    </row>
    <row r="91" spans="1:15" x14ac:dyDescent="0.35">
      <c r="A91" s="5">
        <v>6</v>
      </c>
      <c r="B91" s="5" t="s">
        <v>56</v>
      </c>
      <c r="C91" s="5"/>
      <c r="D91" s="8">
        <f>D86+2</f>
        <v>44798</v>
      </c>
      <c r="E91" s="5"/>
      <c r="F91" s="5"/>
      <c r="G91" s="5"/>
      <c r="H91" s="5"/>
      <c r="I91" s="5"/>
      <c r="J91" s="5"/>
    </row>
    <row r="92" spans="1:15" x14ac:dyDescent="0.35">
      <c r="A92" s="5">
        <v>7</v>
      </c>
      <c r="B92" s="5" t="s">
        <v>26</v>
      </c>
      <c r="C92" s="5"/>
      <c r="D92" s="8">
        <f>C82</f>
        <v>44798</v>
      </c>
      <c r="E92" s="5"/>
      <c r="F92" s="5"/>
      <c r="G92" s="5"/>
      <c r="H92" s="5"/>
      <c r="I92" s="5">
        <v>3</v>
      </c>
      <c r="J92" s="5"/>
      <c r="K92">
        <f>J86*(I86/100)*(2/365)</f>
        <v>1.3698630136986301</v>
      </c>
      <c r="L92">
        <v>1.5</v>
      </c>
      <c r="M92">
        <f>J86+L92</f>
        <v>10001.5</v>
      </c>
    </row>
    <row r="93" spans="1:15" x14ac:dyDescent="0.35">
      <c r="A93" s="5">
        <v>8</v>
      </c>
      <c r="B93" s="5" t="s">
        <v>20</v>
      </c>
      <c r="C93" s="5"/>
      <c r="D93" s="5"/>
      <c r="E93" s="5"/>
      <c r="F93" s="5"/>
      <c r="G93" s="5"/>
      <c r="H93" s="5"/>
      <c r="I93" s="5"/>
      <c r="J93" s="5"/>
      <c r="K93" s="4"/>
      <c r="L93" s="4"/>
    </row>
    <row r="94" spans="1:15" x14ac:dyDescent="0.35">
      <c r="A94" s="5">
        <v>9</v>
      </c>
      <c r="B94" s="5" t="s">
        <v>50</v>
      </c>
      <c r="C94" s="5"/>
      <c r="D94" s="5"/>
      <c r="E94" s="5"/>
      <c r="F94" s="5"/>
      <c r="G94" s="5"/>
      <c r="H94" s="5"/>
      <c r="I94" s="5"/>
      <c r="J94" s="5"/>
    </row>
    <row r="95" spans="1:15" x14ac:dyDescent="0.35">
      <c r="A95" s="5">
        <v>10</v>
      </c>
      <c r="B95" s="5" t="s">
        <v>22</v>
      </c>
      <c r="C95" s="5"/>
      <c r="D95" s="5"/>
      <c r="E95" s="5"/>
      <c r="F95" s="5"/>
      <c r="G95" s="5"/>
      <c r="H95" s="5"/>
      <c r="I95" s="5"/>
      <c r="J95" s="5"/>
      <c r="K95" s="9" t="s">
        <v>23</v>
      </c>
    </row>
    <row r="96" spans="1:15" x14ac:dyDescent="0.35">
      <c r="A96" s="5">
        <v>11</v>
      </c>
      <c r="B96" s="5" t="s">
        <v>24</v>
      </c>
      <c r="C96" s="5"/>
      <c r="D96" s="5"/>
      <c r="E96" s="5"/>
      <c r="F96" s="5"/>
      <c r="G96" s="5"/>
      <c r="H96" s="5"/>
      <c r="I96" s="5"/>
      <c r="J96" s="5"/>
      <c r="K96" s="87" t="s">
        <v>27</v>
      </c>
      <c r="L96" s="88"/>
      <c r="M96" s="88"/>
    </row>
    <row r="98" spans="1:15" x14ac:dyDescent="0.35">
      <c r="A98" s="2" t="s">
        <v>36</v>
      </c>
      <c r="B98" s="3" t="s">
        <v>31</v>
      </c>
    </row>
    <row r="99" spans="1:15" x14ac:dyDescent="0.35">
      <c r="A99" s="2"/>
      <c r="B99" t="s">
        <v>4</v>
      </c>
      <c r="C99" t="s">
        <v>5</v>
      </c>
    </row>
    <row r="100" spans="1:15" x14ac:dyDescent="0.35">
      <c r="B100" t="s">
        <v>6</v>
      </c>
      <c r="C100" s="4">
        <v>44801</v>
      </c>
    </row>
    <row r="101" spans="1:15" x14ac:dyDescent="0.35">
      <c r="B101" t="s">
        <v>33</v>
      </c>
      <c r="C101" s="4">
        <f>D110</f>
        <v>44798</v>
      </c>
    </row>
    <row r="103" spans="1:15" x14ac:dyDescent="0.35">
      <c r="K103" s="11" t="s">
        <v>41</v>
      </c>
      <c r="L103" s="13"/>
      <c r="M103" s="4"/>
    </row>
    <row r="104" spans="1:15" x14ac:dyDescent="0.35">
      <c r="A104" s="5"/>
      <c r="B104" s="5"/>
      <c r="C104" s="6" t="s">
        <v>8</v>
      </c>
      <c r="D104" s="6" t="s">
        <v>9</v>
      </c>
      <c r="E104" s="6" t="s">
        <v>10</v>
      </c>
      <c r="F104" s="6" t="s">
        <v>11</v>
      </c>
      <c r="G104" s="6" t="s">
        <v>12</v>
      </c>
      <c r="H104" s="6" t="s">
        <v>13</v>
      </c>
      <c r="I104" s="6" t="s">
        <v>14</v>
      </c>
      <c r="J104" s="6" t="s">
        <v>15</v>
      </c>
      <c r="K104" s="7" t="s">
        <v>14</v>
      </c>
      <c r="L104" s="7" t="s">
        <v>49</v>
      </c>
      <c r="M104" s="7" t="s">
        <v>16</v>
      </c>
    </row>
    <row r="105" spans="1:15" x14ac:dyDescent="0.35">
      <c r="A105" s="5">
        <v>1</v>
      </c>
      <c r="B105" s="5" t="s">
        <v>17</v>
      </c>
      <c r="C105" s="5" t="str">
        <f>C99</f>
        <v>AREETF</v>
      </c>
      <c r="D105" s="8">
        <f>C100-5</f>
        <v>44796</v>
      </c>
      <c r="E105" s="5" t="s">
        <v>18</v>
      </c>
      <c r="F105" s="5" t="s">
        <v>58</v>
      </c>
      <c r="G105" s="5">
        <v>3</v>
      </c>
      <c r="H105" s="8">
        <f>D105+3</f>
        <v>44799</v>
      </c>
      <c r="I105" s="5">
        <v>2.5</v>
      </c>
      <c r="J105" s="5">
        <v>10000</v>
      </c>
      <c r="K105">
        <f>J105*(I105/100)*(3/365)</f>
        <v>2.054794520547945</v>
      </c>
      <c r="M105">
        <f>J105+K105</f>
        <v>10002.054794520547</v>
      </c>
    </row>
    <row r="106" spans="1:15" x14ac:dyDescent="0.35">
      <c r="A106" s="5">
        <v>2</v>
      </c>
      <c r="B106" s="5" t="s">
        <v>20</v>
      </c>
      <c r="C106" s="5"/>
      <c r="D106" s="5"/>
      <c r="E106" s="5"/>
      <c r="F106" s="5"/>
      <c r="G106" s="5"/>
      <c r="H106" s="5"/>
      <c r="I106" s="5"/>
      <c r="J106" s="5"/>
      <c r="K106" s="4"/>
      <c r="L106" s="4"/>
      <c r="M106" s="4"/>
    </row>
    <row r="107" spans="1:15" x14ac:dyDescent="0.35">
      <c r="A107" s="5">
        <v>3</v>
      </c>
      <c r="B107" s="5" t="s">
        <v>50</v>
      </c>
      <c r="C107" s="5"/>
      <c r="D107" s="5"/>
      <c r="E107" s="5"/>
      <c r="F107" s="5"/>
      <c r="G107" s="5"/>
      <c r="H107" s="5"/>
      <c r="I107" s="5"/>
      <c r="J107" s="5"/>
    </row>
    <row r="108" spans="1:15" x14ac:dyDescent="0.35">
      <c r="A108" s="5">
        <v>4</v>
      </c>
      <c r="B108" s="5" t="s">
        <v>22</v>
      </c>
      <c r="C108" s="5"/>
      <c r="D108" s="5"/>
      <c r="E108" s="5"/>
      <c r="F108" s="5"/>
      <c r="G108" s="5"/>
      <c r="H108" s="5"/>
      <c r="I108" s="5"/>
      <c r="J108" s="5"/>
      <c r="K108" s="87" t="s">
        <v>23</v>
      </c>
      <c r="L108" s="88"/>
      <c r="M108" s="88"/>
      <c r="N108" s="88"/>
      <c r="O108" s="88"/>
    </row>
    <row r="109" spans="1:15" x14ac:dyDescent="0.35">
      <c r="A109" s="5">
        <v>5</v>
      </c>
      <c r="B109" s="5" t="s">
        <v>24</v>
      </c>
      <c r="C109" s="5"/>
      <c r="D109" s="5"/>
      <c r="E109" s="5"/>
      <c r="F109" s="5"/>
      <c r="G109" s="5"/>
      <c r="H109" s="5"/>
      <c r="I109" s="5"/>
      <c r="J109" s="5"/>
      <c r="K109" s="87" t="s">
        <v>25</v>
      </c>
      <c r="L109" s="88"/>
      <c r="M109" s="88"/>
    </row>
    <row r="110" spans="1:15" x14ac:dyDescent="0.35">
      <c r="A110" s="5">
        <v>6</v>
      </c>
      <c r="B110" s="5" t="s">
        <v>56</v>
      </c>
      <c r="C110" s="5"/>
      <c r="D110" s="8">
        <f>D105+2</f>
        <v>44798</v>
      </c>
      <c r="E110" s="5"/>
      <c r="F110" s="5"/>
      <c r="G110" s="5"/>
      <c r="H110" s="5"/>
      <c r="I110" s="5"/>
      <c r="J110" s="5"/>
    </row>
    <row r="111" spans="1:15" x14ac:dyDescent="0.35">
      <c r="A111" s="5">
        <v>7</v>
      </c>
      <c r="B111" s="5" t="s">
        <v>26</v>
      </c>
      <c r="C111" s="5"/>
      <c r="D111" s="8">
        <f>C101</f>
        <v>44798</v>
      </c>
      <c r="E111" s="5"/>
      <c r="F111" s="5"/>
      <c r="G111" s="5"/>
      <c r="H111" s="5"/>
      <c r="I111" s="5">
        <v>3</v>
      </c>
      <c r="J111" s="5"/>
      <c r="K111">
        <f>J105*(I105/100)*(2/365)</f>
        <v>1.3698630136986301</v>
      </c>
      <c r="L111">
        <v>0</v>
      </c>
      <c r="M111">
        <f>J105+L111</f>
        <v>10000</v>
      </c>
    </row>
    <row r="112" spans="1:15" x14ac:dyDescent="0.35">
      <c r="A112" s="5">
        <v>8</v>
      </c>
      <c r="B112" s="5" t="s">
        <v>20</v>
      </c>
      <c r="C112" s="5"/>
      <c r="D112" s="5"/>
      <c r="E112" s="5"/>
      <c r="F112" s="5"/>
      <c r="G112" s="5"/>
      <c r="H112" s="5"/>
      <c r="I112" s="5"/>
      <c r="J112" s="5"/>
      <c r="K112" s="4"/>
      <c r="L112" s="4"/>
    </row>
    <row r="113" spans="1:13" x14ac:dyDescent="0.35">
      <c r="A113" s="5">
        <v>9</v>
      </c>
      <c r="B113" s="5" t="s">
        <v>50</v>
      </c>
      <c r="C113" s="5"/>
      <c r="D113" s="5"/>
      <c r="E113" s="5"/>
      <c r="F113" s="5"/>
      <c r="G113" s="5"/>
      <c r="H113" s="5"/>
      <c r="I113" s="5"/>
      <c r="J113" s="5"/>
    </row>
    <row r="114" spans="1:13" x14ac:dyDescent="0.35">
      <c r="A114" s="5">
        <v>10</v>
      </c>
      <c r="B114" s="5" t="s">
        <v>22</v>
      </c>
      <c r="C114" s="5"/>
      <c r="D114" s="5"/>
      <c r="E114" s="5"/>
      <c r="F114" s="5"/>
      <c r="G114" s="5"/>
      <c r="H114" s="5"/>
      <c r="I114" s="5"/>
      <c r="J114" s="5"/>
      <c r="K114" s="9" t="s">
        <v>23</v>
      </c>
    </row>
    <row r="115" spans="1:13" x14ac:dyDescent="0.35">
      <c r="A115" s="5">
        <v>11</v>
      </c>
      <c r="B115" s="5" t="s">
        <v>24</v>
      </c>
      <c r="C115" s="5"/>
      <c r="D115" s="5"/>
      <c r="E115" s="5"/>
      <c r="F115" s="5"/>
      <c r="G115" s="5"/>
      <c r="H115" s="5"/>
      <c r="I115" s="5"/>
      <c r="J115" s="5"/>
      <c r="K115" s="87" t="s">
        <v>27</v>
      </c>
      <c r="L115" s="88"/>
      <c r="M115" s="88"/>
    </row>
    <row r="118" spans="1:13" x14ac:dyDescent="0.35">
      <c r="A118" s="2">
        <v>3</v>
      </c>
      <c r="B118" t="s">
        <v>59</v>
      </c>
    </row>
    <row r="119" spans="1:13" x14ac:dyDescent="0.35">
      <c r="A119" s="2" t="s">
        <v>38</v>
      </c>
      <c r="B119" s="3" t="s">
        <v>39</v>
      </c>
    </row>
    <row r="120" spans="1:13" x14ac:dyDescent="0.35">
      <c r="A120" s="10"/>
      <c r="B120" t="s">
        <v>4</v>
      </c>
      <c r="C120" t="s">
        <v>5</v>
      </c>
    </row>
    <row r="121" spans="1:13" x14ac:dyDescent="0.35">
      <c r="B121" t="s">
        <v>6</v>
      </c>
      <c r="C121" s="4">
        <v>44801</v>
      </c>
    </row>
    <row r="122" spans="1:13" x14ac:dyDescent="0.35">
      <c r="B122" t="s">
        <v>60</v>
      </c>
      <c r="C122" s="4">
        <f>D131</f>
        <v>44799</v>
      </c>
    </row>
    <row r="124" spans="1:13" x14ac:dyDescent="0.35">
      <c r="K124" s="11" t="s">
        <v>41</v>
      </c>
      <c r="L124" s="13"/>
      <c r="M124" s="4"/>
    </row>
    <row r="125" spans="1:13" x14ac:dyDescent="0.35">
      <c r="A125" s="5"/>
      <c r="B125" s="5"/>
      <c r="C125" s="6" t="s">
        <v>8</v>
      </c>
      <c r="D125" s="6" t="s">
        <v>9</v>
      </c>
      <c r="E125" s="6" t="s">
        <v>10</v>
      </c>
      <c r="F125" s="6" t="s">
        <v>11</v>
      </c>
      <c r="G125" s="6" t="s">
        <v>12</v>
      </c>
      <c r="H125" s="6" t="s">
        <v>13</v>
      </c>
      <c r="I125" s="6" t="s">
        <v>14</v>
      </c>
      <c r="J125" s="6" t="s">
        <v>15</v>
      </c>
      <c r="K125" s="7" t="s">
        <v>14</v>
      </c>
      <c r="L125" s="7" t="s">
        <v>49</v>
      </c>
      <c r="M125" s="7" t="s">
        <v>16</v>
      </c>
    </row>
    <row r="126" spans="1:13" x14ac:dyDescent="0.35">
      <c r="A126" s="5">
        <v>1</v>
      </c>
      <c r="B126" s="5" t="s">
        <v>17</v>
      </c>
      <c r="C126" s="5" t="str">
        <f>C120</f>
        <v>AREETF</v>
      </c>
      <c r="D126" s="8">
        <f>C121-5</f>
        <v>44796</v>
      </c>
      <c r="E126" s="5" t="s">
        <v>18</v>
      </c>
      <c r="F126" s="12" t="s">
        <v>61</v>
      </c>
      <c r="G126" s="5">
        <v>3</v>
      </c>
      <c r="H126" s="8">
        <f>D126+3</f>
        <v>44799</v>
      </c>
      <c r="I126" s="5">
        <v>3</v>
      </c>
      <c r="J126" s="5">
        <v>15000</v>
      </c>
      <c r="K126">
        <f>J126*(I126/100)*(3/365)</f>
        <v>3.6986301369863011</v>
      </c>
      <c r="M126">
        <f>J126+K126</f>
        <v>15003.698630136987</v>
      </c>
    </row>
    <row r="127" spans="1:13" x14ac:dyDescent="0.35">
      <c r="A127" s="5">
        <v>2</v>
      </c>
      <c r="B127" s="5" t="s">
        <v>20</v>
      </c>
      <c r="C127" s="5"/>
      <c r="D127" s="5"/>
      <c r="E127" s="5"/>
      <c r="F127" s="5"/>
      <c r="G127" s="5"/>
      <c r="H127" s="5"/>
      <c r="I127" s="5"/>
      <c r="J127" s="5"/>
      <c r="K127" s="4"/>
      <c r="L127" s="4"/>
      <c r="M127" s="4"/>
    </row>
    <row r="128" spans="1:13" x14ac:dyDescent="0.35">
      <c r="A128" s="5">
        <v>3</v>
      </c>
      <c r="B128" s="5" t="s">
        <v>50</v>
      </c>
      <c r="C128" s="5"/>
      <c r="D128" s="5"/>
      <c r="E128" s="5"/>
      <c r="F128" s="5"/>
      <c r="G128" s="5"/>
      <c r="H128" s="5"/>
      <c r="I128" s="5"/>
      <c r="J128" s="5"/>
    </row>
    <row r="129" spans="1:15" x14ac:dyDescent="0.35">
      <c r="A129" s="5">
        <v>4</v>
      </c>
      <c r="B129" s="5" t="s">
        <v>22</v>
      </c>
      <c r="C129" s="5"/>
      <c r="D129" s="5"/>
      <c r="E129" s="5"/>
      <c r="F129" s="5"/>
      <c r="G129" s="5"/>
      <c r="H129" s="5"/>
      <c r="I129" s="5"/>
      <c r="J129" s="5"/>
      <c r="K129" s="87" t="s">
        <v>23</v>
      </c>
      <c r="L129" s="88"/>
      <c r="M129" s="88"/>
      <c r="N129" s="88"/>
      <c r="O129" s="88"/>
    </row>
    <row r="130" spans="1:15" x14ac:dyDescent="0.35">
      <c r="A130" s="5">
        <v>5</v>
      </c>
      <c r="B130" s="5" t="s">
        <v>24</v>
      </c>
      <c r="C130" s="5"/>
      <c r="D130" s="5"/>
      <c r="E130" s="5"/>
      <c r="F130" s="5"/>
      <c r="G130" s="5"/>
      <c r="H130" s="5"/>
      <c r="I130" s="5"/>
      <c r="J130" s="5"/>
      <c r="K130" s="87" t="s">
        <v>25</v>
      </c>
      <c r="L130" s="88"/>
      <c r="M130" s="88"/>
    </row>
    <row r="131" spans="1:15" x14ac:dyDescent="0.35">
      <c r="A131" s="5">
        <v>6</v>
      </c>
      <c r="B131" s="5" t="s">
        <v>62</v>
      </c>
      <c r="C131" s="5"/>
      <c r="D131" s="8">
        <f>D126+3</f>
        <v>44799</v>
      </c>
      <c r="E131" s="5"/>
      <c r="F131" s="5"/>
      <c r="G131" s="5"/>
      <c r="H131" s="5"/>
      <c r="I131" s="5"/>
      <c r="J131" s="5"/>
    </row>
    <row r="132" spans="1:15" x14ac:dyDescent="0.35">
      <c r="A132" s="5">
        <v>7</v>
      </c>
      <c r="B132" s="5" t="s">
        <v>44</v>
      </c>
      <c r="C132" s="5"/>
      <c r="D132" s="8">
        <f>C122</f>
        <v>44799</v>
      </c>
      <c r="E132" s="5"/>
      <c r="F132" s="5"/>
      <c r="G132" s="5"/>
      <c r="H132" s="5"/>
      <c r="I132" s="5">
        <v>3.5</v>
      </c>
      <c r="J132" s="5"/>
      <c r="K132">
        <f>J126*(I126/100)*(3/365)</f>
        <v>3.6986301369863011</v>
      </c>
      <c r="L132">
        <f>K132</f>
        <v>3.6986301369863011</v>
      </c>
      <c r="M132">
        <f>J126+K132</f>
        <v>15003.698630136987</v>
      </c>
    </row>
    <row r="133" spans="1:15" x14ac:dyDescent="0.35">
      <c r="A133" s="5">
        <v>8</v>
      </c>
      <c r="B133" s="5" t="s">
        <v>20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5" x14ac:dyDescent="0.35">
      <c r="A134" s="5">
        <v>9</v>
      </c>
      <c r="B134" s="5" t="s">
        <v>50</v>
      </c>
      <c r="C134" s="5"/>
      <c r="D134" s="5"/>
      <c r="E134" s="5"/>
      <c r="F134" s="5"/>
      <c r="G134" s="5"/>
      <c r="H134" s="5"/>
      <c r="I134" s="5"/>
      <c r="J134" s="5"/>
    </row>
    <row r="135" spans="1:15" x14ac:dyDescent="0.35">
      <c r="A135" s="5">
        <v>10</v>
      </c>
      <c r="B135" s="5" t="s">
        <v>22</v>
      </c>
      <c r="C135" s="5"/>
      <c r="D135" s="5"/>
      <c r="E135" s="5"/>
      <c r="F135" s="5"/>
      <c r="G135" s="5"/>
      <c r="H135" s="5"/>
      <c r="I135" s="5"/>
      <c r="J135" s="5"/>
      <c r="K135" s="9" t="s">
        <v>23</v>
      </c>
    </row>
    <row r="136" spans="1:15" x14ac:dyDescent="0.35">
      <c r="A136" s="5">
        <v>11</v>
      </c>
      <c r="B136" s="5" t="s">
        <v>24</v>
      </c>
      <c r="C136" s="5"/>
      <c r="D136" s="5"/>
      <c r="E136" s="5"/>
      <c r="F136" s="5"/>
      <c r="G136" s="5"/>
      <c r="H136" s="5"/>
      <c r="I136" s="5"/>
      <c r="J136" s="5"/>
      <c r="K136" s="87" t="s">
        <v>27</v>
      </c>
      <c r="L136" s="88"/>
      <c r="M136" s="88"/>
    </row>
    <row r="139" spans="1:15" x14ac:dyDescent="0.35">
      <c r="A139" s="2" t="s">
        <v>63</v>
      </c>
      <c r="B139" s="3" t="s">
        <v>29</v>
      </c>
    </row>
    <row r="140" spans="1:15" x14ac:dyDescent="0.35">
      <c r="A140" s="10"/>
      <c r="B140" t="s">
        <v>4</v>
      </c>
      <c r="C140" t="s">
        <v>5</v>
      </c>
    </row>
    <row r="141" spans="1:15" x14ac:dyDescent="0.35">
      <c r="B141" t="s">
        <v>6</v>
      </c>
      <c r="C141" s="4">
        <v>44801</v>
      </c>
    </row>
    <row r="142" spans="1:15" x14ac:dyDescent="0.35">
      <c r="B142" t="s">
        <v>60</v>
      </c>
      <c r="C142" s="4">
        <f>D151</f>
        <v>44799</v>
      </c>
    </row>
    <row r="144" spans="1:15" x14ac:dyDescent="0.35">
      <c r="K144" s="11" t="s">
        <v>41</v>
      </c>
      <c r="L144" s="13"/>
      <c r="M144" s="4"/>
    </row>
    <row r="145" spans="1:15" x14ac:dyDescent="0.35">
      <c r="A145" s="5"/>
      <c r="B145" s="5"/>
      <c r="C145" s="6" t="s">
        <v>8</v>
      </c>
      <c r="D145" s="6" t="s">
        <v>9</v>
      </c>
      <c r="E145" s="6" t="s">
        <v>10</v>
      </c>
      <c r="F145" s="6" t="s">
        <v>11</v>
      </c>
      <c r="G145" s="6" t="s">
        <v>12</v>
      </c>
      <c r="H145" s="6" t="s">
        <v>13</v>
      </c>
      <c r="I145" s="6" t="s">
        <v>14</v>
      </c>
      <c r="J145" s="6" t="s">
        <v>15</v>
      </c>
      <c r="K145" s="7" t="s">
        <v>14</v>
      </c>
      <c r="L145" s="7" t="s">
        <v>49</v>
      </c>
      <c r="M145" s="7" t="s">
        <v>16</v>
      </c>
    </row>
    <row r="146" spans="1:15" x14ac:dyDescent="0.35">
      <c r="A146" s="5">
        <v>1</v>
      </c>
      <c r="B146" s="5" t="s">
        <v>17</v>
      </c>
      <c r="C146" s="5" t="str">
        <f>C140</f>
        <v>AREETF</v>
      </c>
      <c r="D146" s="8">
        <f>C141-5</f>
        <v>44796</v>
      </c>
      <c r="E146" s="5" t="s">
        <v>18</v>
      </c>
      <c r="F146" s="12" t="s">
        <v>64</v>
      </c>
      <c r="G146" s="5">
        <v>3</v>
      </c>
      <c r="H146" s="8">
        <f>D146+3</f>
        <v>44799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5" x14ac:dyDescent="0.35">
      <c r="A147" s="5">
        <v>2</v>
      </c>
      <c r="B147" s="5" t="s">
        <v>20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5" x14ac:dyDescent="0.35">
      <c r="A148" s="5">
        <v>3</v>
      </c>
      <c r="B148" s="5" t="s">
        <v>50</v>
      </c>
      <c r="C148" s="5"/>
      <c r="D148" s="5"/>
      <c r="E148" s="5"/>
      <c r="F148" s="5"/>
      <c r="G148" s="5"/>
      <c r="H148" s="5"/>
      <c r="I148" s="5"/>
      <c r="J148" s="5"/>
    </row>
    <row r="149" spans="1:15" x14ac:dyDescent="0.35">
      <c r="A149" s="5">
        <v>4</v>
      </c>
      <c r="B149" s="5" t="s">
        <v>22</v>
      </c>
      <c r="C149" s="5"/>
      <c r="D149" s="5"/>
      <c r="E149" s="5"/>
      <c r="F149" s="5"/>
      <c r="G149" s="5"/>
      <c r="H149" s="5"/>
      <c r="I149" s="5"/>
      <c r="J149" s="5"/>
      <c r="K149" s="87" t="s">
        <v>23</v>
      </c>
      <c r="L149" s="88"/>
      <c r="M149" s="88"/>
      <c r="N149" s="88"/>
      <c r="O149" s="88"/>
    </row>
    <row r="150" spans="1:15" x14ac:dyDescent="0.35">
      <c r="A150" s="5">
        <v>5</v>
      </c>
      <c r="B150" s="5" t="s">
        <v>24</v>
      </c>
      <c r="C150" s="5"/>
      <c r="D150" s="5"/>
      <c r="E150" s="5"/>
      <c r="F150" s="5"/>
      <c r="G150" s="5"/>
      <c r="H150" s="5"/>
      <c r="I150" s="5"/>
      <c r="J150" s="5"/>
      <c r="K150" s="87" t="s">
        <v>25</v>
      </c>
      <c r="L150" s="88"/>
      <c r="M150" s="88"/>
    </row>
    <row r="151" spans="1:15" x14ac:dyDescent="0.35">
      <c r="A151" s="5">
        <v>6</v>
      </c>
      <c r="B151" s="5" t="s">
        <v>62</v>
      </c>
      <c r="C151" s="5"/>
      <c r="D151" s="8">
        <f>D146+3</f>
        <v>44799</v>
      </c>
      <c r="E151" s="5"/>
      <c r="F151" s="5"/>
      <c r="G151" s="5"/>
      <c r="H151" s="5"/>
      <c r="I151" s="5"/>
      <c r="J151" s="5"/>
    </row>
    <row r="152" spans="1:15" x14ac:dyDescent="0.35">
      <c r="A152" s="5">
        <v>7</v>
      </c>
      <c r="B152" s="5" t="s">
        <v>44</v>
      </c>
      <c r="C152" s="5"/>
      <c r="D152" s="8">
        <f>C142</f>
        <v>44799</v>
      </c>
      <c r="E152" s="5"/>
      <c r="F152" s="5"/>
      <c r="G152" s="5"/>
      <c r="H152" s="5"/>
      <c r="I152" s="5">
        <v>3.5</v>
      </c>
      <c r="J152" s="5"/>
      <c r="K152">
        <f>K146</f>
        <v>3.6986301369863011</v>
      </c>
      <c r="L152">
        <v>4</v>
      </c>
      <c r="M152">
        <f>J146+L152</f>
        <v>15004</v>
      </c>
    </row>
    <row r="153" spans="1:15" x14ac:dyDescent="0.35">
      <c r="A153" s="5">
        <v>8</v>
      </c>
      <c r="B153" s="5" t="s">
        <v>20</v>
      </c>
      <c r="C153" s="5"/>
      <c r="D153" s="5"/>
      <c r="E153" s="5"/>
      <c r="F153" s="5"/>
      <c r="G153" s="5"/>
      <c r="H153" s="5"/>
      <c r="I153" s="5"/>
      <c r="J153" s="5"/>
      <c r="K153" s="4"/>
      <c r="L153" s="4"/>
    </row>
    <row r="154" spans="1:15" x14ac:dyDescent="0.35">
      <c r="A154" s="5">
        <v>9</v>
      </c>
      <c r="B154" s="5" t="s">
        <v>50</v>
      </c>
      <c r="C154" s="5"/>
      <c r="D154" s="5"/>
      <c r="E154" s="5"/>
      <c r="F154" s="5"/>
      <c r="G154" s="5"/>
      <c r="H154" s="5"/>
      <c r="I154" s="5"/>
      <c r="J154" s="5"/>
    </row>
    <row r="155" spans="1:15" x14ac:dyDescent="0.35">
      <c r="A155" s="5">
        <v>10</v>
      </c>
      <c r="B155" s="5" t="s">
        <v>22</v>
      </c>
      <c r="C155" s="5"/>
      <c r="D155" s="5"/>
      <c r="E155" s="5"/>
      <c r="F155" s="5"/>
      <c r="G155" s="5"/>
      <c r="H155" s="5"/>
      <c r="I155" s="5"/>
      <c r="J155" s="5"/>
      <c r="K155" s="9" t="s">
        <v>23</v>
      </c>
    </row>
    <row r="156" spans="1:15" x14ac:dyDescent="0.35">
      <c r="A156" s="5">
        <v>11</v>
      </c>
      <c r="B156" s="5" t="s">
        <v>24</v>
      </c>
      <c r="C156" s="5"/>
      <c r="D156" s="5"/>
      <c r="E156" s="5"/>
      <c r="F156" s="5"/>
      <c r="G156" s="5"/>
      <c r="H156" s="5"/>
      <c r="I156" s="5"/>
      <c r="J156" s="5"/>
      <c r="K156" s="87" t="s">
        <v>27</v>
      </c>
      <c r="L156" s="88"/>
      <c r="M156" s="88"/>
    </row>
    <row r="159" spans="1:15" x14ac:dyDescent="0.35">
      <c r="A159" s="2" t="s">
        <v>46</v>
      </c>
      <c r="B159" s="3" t="s">
        <v>31</v>
      </c>
    </row>
    <row r="160" spans="1:15" x14ac:dyDescent="0.35">
      <c r="A160" s="10"/>
      <c r="B160" t="s">
        <v>4</v>
      </c>
      <c r="C160" t="s">
        <v>5</v>
      </c>
    </row>
    <row r="161" spans="1:15" x14ac:dyDescent="0.35">
      <c r="B161" t="s">
        <v>6</v>
      </c>
      <c r="C161" s="4">
        <v>44801</v>
      </c>
    </row>
    <row r="162" spans="1:15" x14ac:dyDescent="0.35">
      <c r="B162" t="s">
        <v>60</v>
      </c>
      <c r="C162" s="4">
        <f>D171</f>
        <v>44799</v>
      </c>
    </row>
    <row r="164" spans="1:15" x14ac:dyDescent="0.35">
      <c r="K164" s="11" t="s">
        <v>41</v>
      </c>
      <c r="L164" s="13"/>
      <c r="M164" s="4"/>
    </row>
    <row r="165" spans="1:15" x14ac:dyDescent="0.35">
      <c r="A165" s="5"/>
      <c r="B165" s="5"/>
      <c r="C165" s="6" t="s">
        <v>8</v>
      </c>
      <c r="D165" s="6" t="s">
        <v>9</v>
      </c>
      <c r="E165" s="6" t="s">
        <v>10</v>
      </c>
      <c r="F165" s="6" t="s">
        <v>11</v>
      </c>
      <c r="G165" s="6" t="s">
        <v>12</v>
      </c>
      <c r="H165" s="6" t="s">
        <v>13</v>
      </c>
      <c r="I165" s="6" t="s">
        <v>14</v>
      </c>
      <c r="J165" s="6" t="s">
        <v>15</v>
      </c>
      <c r="K165" s="7" t="s">
        <v>14</v>
      </c>
      <c r="L165" s="7" t="s">
        <v>49</v>
      </c>
      <c r="M165" s="7" t="s">
        <v>16</v>
      </c>
    </row>
    <row r="166" spans="1:15" x14ac:dyDescent="0.35">
      <c r="A166" s="5">
        <v>1</v>
      </c>
      <c r="B166" s="5" t="s">
        <v>17</v>
      </c>
      <c r="C166" s="5" t="str">
        <f>C160</f>
        <v>AREETF</v>
      </c>
      <c r="D166" s="8">
        <f>C161-5</f>
        <v>44796</v>
      </c>
      <c r="E166" s="5" t="s">
        <v>18</v>
      </c>
      <c r="F166" s="12" t="s">
        <v>65</v>
      </c>
      <c r="G166" s="5">
        <v>3</v>
      </c>
      <c r="H166" s="8">
        <f>D166+3</f>
        <v>44799</v>
      </c>
      <c r="I166" s="5">
        <v>3</v>
      </c>
      <c r="J166" s="5">
        <v>15000</v>
      </c>
      <c r="K166">
        <f>J166*(I166/100)*(3/365)</f>
        <v>3.6986301369863011</v>
      </c>
      <c r="M166">
        <f>J166+K166</f>
        <v>15003.698630136987</v>
      </c>
    </row>
    <row r="167" spans="1:15" x14ac:dyDescent="0.35">
      <c r="A167" s="5">
        <v>2</v>
      </c>
      <c r="B167" s="5" t="s">
        <v>20</v>
      </c>
      <c r="C167" s="5"/>
      <c r="D167" s="5"/>
      <c r="E167" s="5"/>
      <c r="F167" s="5"/>
      <c r="G167" s="5"/>
      <c r="H167" s="5"/>
      <c r="I167" s="5"/>
      <c r="J167" s="5"/>
      <c r="K167" s="4"/>
      <c r="L167" s="4"/>
      <c r="M167" s="4"/>
    </row>
    <row r="168" spans="1:15" x14ac:dyDescent="0.35">
      <c r="A168" s="5">
        <v>3</v>
      </c>
      <c r="B168" s="5" t="s">
        <v>50</v>
      </c>
      <c r="C168" s="5"/>
      <c r="D168" s="5"/>
      <c r="E168" s="5"/>
      <c r="F168" s="5"/>
      <c r="G168" s="5"/>
      <c r="H168" s="5"/>
      <c r="I168" s="5"/>
      <c r="J168" s="5"/>
    </row>
    <row r="169" spans="1:15" x14ac:dyDescent="0.35">
      <c r="A169" s="5">
        <v>4</v>
      </c>
      <c r="B169" s="5" t="s">
        <v>22</v>
      </c>
      <c r="C169" s="5"/>
      <c r="D169" s="5"/>
      <c r="E169" s="5"/>
      <c r="F169" s="5"/>
      <c r="G169" s="5"/>
      <c r="H169" s="5"/>
      <c r="I169" s="5"/>
      <c r="J169" s="5"/>
      <c r="K169" s="87" t="s">
        <v>23</v>
      </c>
      <c r="L169" s="88"/>
      <c r="M169" s="88"/>
      <c r="N169" s="88"/>
      <c r="O169" s="88"/>
    </row>
    <row r="170" spans="1:15" x14ac:dyDescent="0.35">
      <c r="A170" s="5">
        <v>5</v>
      </c>
      <c r="B170" s="5" t="s">
        <v>24</v>
      </c>
      <c r="C170" s="5"/>
      <c r="D170" s="5"/>
      <c r="E170" s="5"/>
      <c r="F170" s="5"/>
      <c r="G170" s="5"/>
      <c r="H170" s="5"/>
      <c r="I170" s="5"/>
      <c r="J170" s="5"/>
      <c r="K170" s="87" t="s">
        <v>25</v>
      </c>
      <c r="L170" s="88"/>
      <c r="M170" s="88"/>
    </row>
    <row r="171" spans="1:15" x14ac:dyDescent="0.35">
      <c r="A171" s="5">
        <v>6</v>
      </c>
      <c r="B171" s="5" t="s">
        <v>62</v>
      </c>
      <c r="C171" s="5"/>
      <c r="D171" s="8">
        <f>D166+3</f>
        <v>44799</v>
      </c>
      <c r="E171" s="5"/>
      <c r="F171" s="5"/>
      <c r="G171" s="5"/>
      <c r="H171" s="5"/>
      <c r="I171" s="5"/>
      <c r="J171" s="5"/>
    </row>
    <row r="172" spans="1:15" x14ac:dyDescent="0.35">
      <c r="A172" s="5">
        <v>7</v>
      </c>
      <c r="B172" s="5" t="s">
        <v>44</v>
      </c>
      <c r="C172" s="5"/>
      <c r="D172" s="8">
        <f>C162</f>
        <v>44799</v>
      </c>
      <c r="E172" s="5"/>
      <c r="F172" s="5"/>
      <c r="G172" s="5"/>
      <c r="H172" s="5"/>
      <c r="I172" s="5">
        <v>3.5</v>
      </c>
      <c r="J172" s="5"/>
      <c r="K172">
        <f>K166</f>
        <v>3.6986301369863011</v>
      </c>
      <c r="L172">
        <v>0</v>
      </c>
      <c r="M172">
        <f>J166+L172</f>
        <v>15000</v>
      </c>
    </row>
    <row r="173" spans="1:15" x14ac:dyDescent="0.35">
      <c r="A173" s="5">
        <v>8</v>
      </c>
      <c r="B173" s="5" t="s">
        <v>20</v>
      </c>
      <c r="C173" s="5"/>
      <c r="D173" s="5"/>
      <c r="E173" s="5"/>
      <c r="F173" s="5"/>
      <c r="G173" s="5"/>
      <c r="H173" s="5"/>
      <c r="I173" s="5"/>
      <c r="J173" s="5"/>
      <c r="K173" s="4"/>
      <c r="L173" s="4"/>
    </row>
    <row r="174" spans="1:15" x14ac:dyDescent="0.35">
      <c r="A174" s="5">
        <v>9</v>
      </c>
      <c r="B174" s="5" t="s">
        <v>50</v>
      </c>
      <c r="C174" s="5"/>
      <c r="D174" s="5"/>
      <c r="E174" s="5"/>
      <c r="F174" s="5"/>
      <c r="G174" s="5"/>
      <c r="H174" s="5"/>
      <c r="I174" s="5"/>
      <c r="J174" s="5"/>
    </row>
    <row r="175" spans="1:15" x14ac:dyDescent="0.35">
      <c r="A175" s="5">
        <v>10</v>
      </c>
      <c r="B175" s="5" t="s">
        <v>22</v>
      </c>
      <c r="C175" s="5"/>
      <c r="D175" s="5"/>
      <c r="E175" s="5"/>
      <c r="F175" s="5"/>
      <c r="G175" s="5"/>
      <c r="H175" s="5"/>
      <c r="I175" s="5"/>
      <c r="J175" s="5"/>
      <c r="K175" s="9" t="s">
        <v>23</v>
      </c>
    </row>
    <row r="176" spans="1:15" x14ac:dyDescent="0.35">
      <c r="A176" s="5">
        <v>11</v>
      </c>
      <c r="B176" s="5" t="s">
        <v>24</v>
      </c>
      <c r="C176" s="5"/>
      <c r="D176" s="5"/>
      <c r="E176" s="5"/>
      <c r="F176" s="5"/>
      <c r="G176" s="5"/>
      <c r="H176" s="5"/>
      <c r="I176" s="5"/>
      <c r="J176" s="5"/>
      <c r="K176" s="87" t="s">
        <v>27</v>
      </c>
      <c r="L176" s="88"/>
      <c r="M176" s="88"/>
    </row>
  </sheetData>
  <mergeCells count="27">
    <mergeCell ref="K169:O169"/>
    <mergeCell ref="K170:M170"/>
    <mergeCell ref="K176:M176"/>
    <mergeCell ref="K129:O129"/>
    <mergeCell ref="K130:M130"/>
    <mergeCell ref="K136:M136"/>
    <mergeCell ref="K149:O149"/>
    <mergeCell ref="K150:M150"/>
    <mergeCell ref="K156:M156"/>
    <mergeCell ref="K115:M115"/>
    <mergeCell ref="K48:O48"/>
    <mergeCell ref="K49:M49"/>
    <mergeCell ref="K55:M55"/>
    <mergeCell ref="K70:O70"/>
    <mergeCell ref="K71:M71"/>
    <mergeCell ref="K77:M77"/>
    <mergeCell ref="K89:O89"/>
    <mergeCell ref="K90:M90"/>
    <mergeCell ref="K96:M96"/>
    <mergeCell ref="K108:O108"/>
    <mergeCell ref="K109:M109"/>
    <mergeCell ref="K38:M38"/>
    <mergeCell ref="K14:O14"/>
    <mergeCell ref="K15:M15"/>
    <mergeCell ref="K21:M21"/>
    <mergeCell ref="K31:O31"/>
    <mergeCell ref="K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C5B4-A731-478A-A446-5285C9201C97}">
  <dimension ref="A1:O65"/>
  <sheetViews>
    <sheetView topLeftCell="A7" workbookViewId="0">
      <selection activeCell="A3" sqref="A3"/>
    </sheetView>
  </sheetViews>
  <sheetFormatPr defaultRowHeight="14.5" x14ac:dyDescent="0.35"/>
  <cols>
    <col min="2" max="2" width="55.36328125" customWidth="1"/>
    <col min="3" max="3" width="10.0898437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</cols>
  <sheetData>
    <row r="1" spans="1:13" x14ac:dyDescent="0.35">
      <c r="B1" s="1" t="s">
        <v>66</v>
      </c>
    </row>
    <row r="3" spans="1:13" x14ac:dyDescent="0.35">
      <c r="K3" s="2"/>
      <c r="L3" s="2"/>
      <c r="M3" s="2"/>
    </row>
    <row r="4" spans="1:13" x14ac:dyDescent="0.35">
      <c r="A4" s="2">
        <v>3</v>
      </c>
      <c r="B4" t="s">
        <v>59</v>
      </c>
    </row>
    <row r="5" spans="1:13" x14ac:dyDescent="0.35">
      <c r="A5" s="2" t="s">
        <v>38</v>
      </c>
      <c r="B5" s="3" t="s">
        <v>3</v>
      </c>
    </row>
    <row r="6" spans="1:13" x14ac:dyDescent="0.35">
      <c r="A6" s="2"/>
      <c r="B6" t="s">
        <v>4</v>
      </c>
      <c r="C6" t="s">
        <v>219</v>
      </c>
    </row>
    <row r="7" spans="1:13" x14ac:dyDescent="0.35">
      <c r="B7" t="s">
        <v>6</v>
      </c>
      <c r="C7" s="4">
        <v>44806</v>
      </c>
    </row>
    <row r="8" spans="1:13" x14ac:dyDescent="0.35">
      <c r="B8" t="s">
        <v>67</v>
      </c>
      <c r="C8" s="4">
        <f>D12+3</f>
        <v>44810</v>
      </c>
    </row>
    <row r="10" spans="1:13" x14ac:dyDescent="0.35">
      <c r="K10" s="11" t="s">
        <v>41</v>
      </c>
      <c r="L10" s="13"/>
      <c r="M10" s="4"/>
    </row>
    <row r="11" spans="1:13" x14ac:dyDescent="0.35">
      <c r="A11" s="5"/>
      <c r="B11" s="5"/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71</v>
      </c>
      <c r="J11" s="6" t="s">
        <v>15</v>
      </c>
      <c r="K11" s="7" t="s">
        <v>14</v>
      </c>
      <c r="L11" s="7" t="s">
        <v>49</v>
      </c>
      <c r="M11" s="7" t="s">
        <v>16</v>
      </c>
    </row>
    <row r="12" spans="1:13" x14ac:dyDescent="0.35">
      <c r="A12" s="5">
        <v>1</v>
      </c>
      <c r="B12" s="5" t="s">
        <v>17</v>
      </c>
      <c r="C12" s="5" t="str">
        <f>C6</f>
        <v>ASIF</v>
      </c>
      <c r="D12" s="8">
        <f>C7+1</f>
        <v>44807</v>
      </c>
      <c r="E12" s="5" t="s">
        <v>18</v>
      </c>
      <c r="F12" s="5" t="s">
        <v>58</v>
      </c>
      <c r="G12" s="5">
        <v>3</v>
      </c>
      <c r="H12" s="8">
        <f>D12+3</f>
        <v>44810</v>
      </c>
      <c r="I12" s="5">
        <v>3</v>
      </c>
      <c r="J12" s="5">
        <v>15000</v>
      </c>
      <c r="K12">
        <f>J12*(I12/100)*(3/365)</f>
        <v>3.6986301369863011</v>
      </c>
      <c r="M12">
        <f>J12+K12</f>
        <v>15003.698630136987</v>
      </c>
    </row>
    <row r="13" spans="1:13" x14ac:dyDescent="0.35">
      <c r="A13" s="5">
        <v>2</v>
      </c>
      <c r="B13" s="5" t="s">
        <v>20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3" x14ac:dyDescent="0.35">
      <c r="A14" s="5">
        <v>3</v>
      </c>
      <c r="B14" s="5" t="s">
        <v>44</v>
      </c>
      <c r="C14" s="5"/>
      <c r="D14" s="8">
        <f>D12+3</f>
        <v>44810</v>
      </c>
      <c r="E14" s="5"/>
      <c r="F14" s="5"/>
      <c r="G14" s="5"/>
      <c r="H14" s="5"/>
      <c r="I14" s="5"/>
      <c r="J14" s="5"/>
      <c r="K14">
        <f>J12*(I12/100)*(3/365)</f>
        <v>3.6986301369863011</v>
      </c>
      <c r="L14">
        <f>K14</f>
        <v>3.6986301369863011</v>
      </c>
      <c r="M14">
        <f>J12+K14</f>
        <v>15003.698630136987</v>
      </c>
    </row>
    <row r="15" spans="1:13" x14ac:dyDescent="0.35">
      <c r="A15" s="5">
        <v>4</v>
      </c>
      <c r="B15" s="5" t="s">
        <v>20</v>
      </c>
      <c r="C15" s="5"/>
      <c r="D15" s="5"/>
      <c r="E15" s="5"/>
      <c r="F15" s="5"/>
      <c r="G15" s="5"/>
      <c r="H15" s="5"/>
      <c r="I15" s="5"/>
      <c r="J15" s="5"/>
    </row>
    <row r="16" spans="1:13" x14ac:dyDescent="0.35">
      <c r="A16" s="5">
        <v>5</v>
      </c>
      <c r="B16" s="5" t="s">
        <v>69</v>
      </c>
      <c r="C16" s="5"/>
      <c r="D16" s="8">
        <f>D12</f>
        <v>44807</v>
      </c>
      <c r="E16" s="5"/>
      <c r="F16" s="5"/>
      <c r="G16" s="5"/>
      <c r="H16" s="5"/>
      <c r="I16" s="5"/>
      <c r="J16" s="5"/>
    </row>
    <row r="17" spans="1:15" x14ac:dyDescent="0.35">
      <c r="A17" s="5">
        <v>6</v>
      </c>
      <c r="B17" s="5" t="s">
        <v>21</v>
      </c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</row>
    <row r="18" spans="1:15" x14ac:dyDescent="0.35">
      <c r="A18" s="5">
        <v>7</v>
      </c>
      <c r="B18" s="5" t="s">
        <v>22</v>
      </c>
      <c r="C18" s="5"/>
      <c r="D18" s="8"/>
      <c r="E18" s="5"/>
      <c r="F18" s="5"/>
      <c r="G18" s="5"/>
      <c r="H18" s="5"/>
      <c r="I18" s="5"/>
      <c r="J18" s="5"/>
      <c r="K18" s="87" t="s">
        <v>23</v>
      </c>
      <c r="L18" s="88"/>
      <c r="M18" s="88"/>
      <c r="N18" s="88"/>
      <c r="O18" s="88"/>
    </row>
    <row r="19" spans="1:15" x14ac:dyDescent="0.35">
      <c r="A19" s="5">
        <v>8</v>
      </c>
      <c r="B19" s="5" t="s">
        <v>24</v>
      </c>
      <c r="C19" s="5"/>
      <c r="D19" s="8"/>
      <c r="E19" s="5"/>
      <c r="F19" s="5"/>
      <c r="G19" s="5"/>
      <c r="H19" s="5"/>
      <c r="I19" s="5"/>
      <c r="J19" s="5"/>
      <c r="K19" s="87" t="s">
        <v>25</v>
      </c>
      <c r="L19" s="88"/>
      <c r="M19" s="88"/>
    </row>
    <row r="20" spans="1:15" x14ac:dyDescent="0.35">
      <c r="A20" s="5">
        <v>9</v>
      </c>
      <c r="B20" s="5" t="s">
        <v>70</v>
      </c>
      <c r="C20" s="5"/>
      <c r="D20" s="8">
        <f>D14</f>
        <v>44810</v>
      </c>
      <c r="E20" s="5"/>
      <c r="F20" s="5"/>
      <c r="G20" s="5"/>
      <c r="H20" s="5"/>
      <c r="I20" s="5"/>
      <c r="J20" s="5"/>
      <c r="K20" s="4"/>
      <c r="L20" s="4"/>
    </row>
    <row r="21" spans="1:15" x14ac:dyDescent="0.35">
      <c r="A21" s="5">
        <v>10</v>
      </c>
      <c r="B21" s="5" t="s">
        <v>21</v>
      </c>
      <c r="C21" s="5"/>
      <c r="D21" s="5"/>
      <c r="E21" s="5"/>
      <c r="F21" s="5"/>
      <c r="G21" s="5"/>
      <c r="H21" s="5"/>
      <c r="I21" s="5"/>
      <c r="J21" s="5"/>
    </row>
    <row r="22" spans="1:15" x14ac:dyDescent="0.35">
      <c r="A22" s="5">
        <v>11</v>
      </c>
      <c r="B22" s="5" t="s">
        <v>22</v>
      </c>
      <c r="C22" s="5"/>
      <c r="D22" s="5"/>
      <c r="E22" s="5"/>
      <c r="F22" s="5"/>
      <c r="G22" s="5"/>
      <c r="H22" s="5"/>
      <c r="I22" s="5"/>
      <c r="J22" s="5"/>
      <c r="K22" s="9" t="s">
        <v>23</v>
      </c>
    </row>
    <row r="23" spans="1:15" x14ac:dyDescent="0.35">
      <c r="A23" s="5">
        <v>12</v>
      </c>
      <c r="B23" s="5" t="s">
        <v>24</v>
      </c>
      <c r="C23" s="5"/>
      <c r="D23" s="5"/>
      <c r="E23" s="5"/>
      <c r="F23" s="5"/>
      <c r="G23" s="5"/>
      <c r="H23" s="5"/>
      <c r="I23" s="5"/>
      <c r="J23" s="5"/>
      <c r="K23" s="87" t="s">
        <v>27</v>
      </c>
      <c r="L23" s="88"/>
      <c r="M23" s="88"/>
    </row>
    <row r="26" spans="1:15" x14ac:dyDescent="0.35">
      <c r="A26" s="2" t="s">
        <v>45</v>
      </c>
      <c r="B26" s="3" t="s">
        <v>52</v>
      </c>
    </row>
    <row r="27" spans="1:15" x14ac:dyDescent="0.35">
      <c r="A27" s="2"/>
      <c r="B27" t="s">
        <v>4</v>
      </c>
      <c r="C27" t="s">
        <v>219</v>
      </c>
    </row>
    <row r="28" spans="1:15" x14ac:dyDescent="0.35">
      <c r="B28" t="s">
        <v>6</v>
      </c>
      <c r="C28" s="4">
        <v>44806</v>
      </c>
    </row>
    <row r="29" spans="1:15" x14ac:dyDescent="0.35">
      <c r="B29" t="s">
        <v>67</v>
      </c>
      <c r="C29" s="4">
        <f>D33+3</f>
        <v>44810</v>
      </c>
    </row>
    <row r="31" spans="1:15" x14ac:dyDescent="0.35">
      <c r="K31" s="11" t="s">
        <v>41</v>
      </c>
      <c r="L31" s="13"/>
      <c r="M31" s="4"/>
    </row>
    <row r="32" spans="1:15" x14ac:dyDescent="0.35">
      <c r="A32" s="5"/>
      <c r="B32" s="5"/>
      <c r="C32" s="6" t="s">
        <v>8</v>
      </c>
      <c r="D32" s="6" t="s">
        <v>9</v>
      </c>
      <c r="E32" s="6" t="s">
        <v>10</v>
      </c>
      <c r="F32" s="6" t="s">
        <v>11</v>
      </c>
      <c r="G32" s="6" t="s">
        <v>12</v>
      </c>
      <c r="H32" s="6" t="s">
        <v>13</v>
      </c>
      <c r="I32" s="6" t="s">
        <v>71</v>
      </c>
      <c r="J32" s="6" t="s">
        <v>15</v>
      </c>
      <c r="K32" s="7" t="s">
        <v>14</v>
      </c>
      <c r="L32" s="7" t="s">
        <v>49</v>
      </c>
      <c r="M32" s="7" t="s">
        <v>16</v>
      </c>
    </row>
    <row r="33" spans="1:15" x14ac:dyDescent="0.35">
      <c r="A33" s="5">
        <v>1</v>
      </c>
      <c r="B33" s="5" t="s">
        <v>17</v>
      </c>
      <c r="C33" s="5" t="str">
        <f>C27</f>
        <v>ASIF</v>
      </c>
      <c r="D33" s="8">
        <f>C28+1</f>
        <v>44807</v>
      </c>
      <c r="E33" s="5" t="s">
        <v>18</v>
      </c>
      <c r="F33" s="12" t="s">
        <v>61</v>
      </c>
      <c r="G33" s="5">
        <v>3</v>
      </c>
      <c r="H33" s="8">
        <f>D33+3</f>
        <v>44810</v>
      </c>
      <c r="I33" s="5">
        <v>3</v>
      </c>
      <c r="J33" s="5">
        <v>15000</v>
      </c>
      <c r="K33">
        <f>J33*(I33/100)*(3/365)</f>
        <v>3.6986301369863011</v>
      </c>
      <c r="M33">
        <f>J33+K33</f>
        <v>15003.698630136987</v>
      </c>
    </row>
    <row r="34" spans="1:15" x14ac:dyDescent="0.35">
      <c r="A34" s="5">
        <v>2</v>
      </c>
      <c r="B34" s="5" t="s">
        <v>20</v>
      </c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</row>
    <row r="35" spans="1:15" x14ac:dyDescent="0.35">
      <c r="A35" s="5">
        <v>3</v>
      </c>
      <c r="B35" s="5" t="s">
        <v>44</v>
      </c>
      <c r="C35" s="5"/>
      <c r="D35" s="8">
        <f>D33+3</f>
        <v>44810</v>
      </c>
      <c r="E35" s="5"/>
      <c r="F35" s="5"/>
      <c r="G35" s="5"/>
      <c r="H35" s="5"/>
      <c r="I35" s="5"/>
      <c r="J35" s="5"/>
      <c r="K35">
        <f>J33*(I33/100)*(3/365)</f>
        <v>3.6986301369863011</v>
      </c>
      <c r="L35">
        <v>4</v>
      </c>
      <c r="M35">
        <f>J33+L35</f>
        <v>15004</v>
      </c>
    </row>
    <row r="36" spans="1:15" x14ac:dyDescent="0.35">
      <c r="A36" s="5">
        <v>4</v>
      </c>
      <c r="B36" s="5" t="s">
        <v>20</v>
      </c>
      <c r="C36" s="5"/>
      <c r="D36" s="5"/>
      <c r="E36" s="5"/>
      <c r="F36" s="5"/>
      <c r="G36" s="5"/>
      <c r="H36" s="5"/>
      <c r="I36" s="5"/>
      <c r="J36" s="5"/>
    </row>
    <row r="37" spans="1:15" x14ac:dyDescent="0.35">
      <c r="A37" s="5">
        <v>5</v>
      </c>
      <c r="B37" s="5" t="s">
        <v>69</v>
      </c>
      <c r="C37" s="5"/>
      <c r="D37" s="8">
        <f>D33</f>
        <v>44807</v>
      </c>
      <c r="E37" s="5"/>
      <c r="F37" s="5"/>
      <c r="G37" s="5"/>
      <c r="H37" s="5"/>
      <c r="I37" s="5"/>
      <c r="J37" s="5"/>
    </row>
    <row r="38" spans="1:15" x14ac:dyDescent="0.35">
      <c r="A38" s="5">
        <v>6</v>
      </c>
      <c r="B38" s="5" t="s">
        <v>21</v>
      </c>
      <c r="C38" s="5"/>
      <c r="D38" s="5"/>
      <c r="E38" s="5"/>
      <c r="F38" s="5"/>
      <c r="G38" s="5"/>
      <c r="H38" s="5"/>
      <c r="I38" s="5"/>
      <c r="J38" s="5"/>
      <c r="K38" s="2"/>
      <c r="L38" s="2"/>
      <c r="M38" s="2"/>
    </row>
    <row r="39" spans="1:15" x14ac:dyDescent="0.35">
      <c r="A39" s="5">
        <v>7</v>
      </c>
      <c r="B39" s="5" t="s">
        <v>22</v>
      </c>
      <c r="C39" s="5"/>
      <c r="D39" s="8"/>
      <c r="E39" s="5"/>
      <c r="F39" s="5"/>
      <c r="G39" s="5"/>
      <c r="H39" s="5"/>
      <c r="I39" s="5"/>
      <c r="J39" s="5"/>
      <c r="K39" s="87" t="s">
        <v>23</v>
      </c>
      <c r="L39" s="88"/>
      <c r="M39" s="88"/>
      <c r="N39" s="88"/>
      <c r="O39" s="88"/>
    </row>
    <row r="40" spans="1:15" x14ac:dyDescent="0.35">
      <c r="A40" s="5">
        <v>8</v>
      </c>
      <c r="B40" s="5" t="s">
        <v>24</v>
      </c>
      <c r="C40" s="5"/>
      <c r="D40" s="8"/>
      <c r="E40" s="5"/>
      <c r="F40" s="5"/>
      <c r="G40" s="5"/>
      <c r="H40" s="5"/>
      <c r="I40" s="5"/>
      <c r="J40" s="5"/>
      <c r="K40" s="87" t="s">
        <v>25</v>
      </c>
      <c r="L40" s="88"/>
      <c r="M40" s="88"/>
    </row>
    <row r="41" spans="1:15" x14ac:dyDescent="0.35">
      <c r="A41" s="5">
        <v>9</v>
      </c>
      <c r="B41" s="5" t="s">
        <v>70</v>
      </c>
      <c r="C41" s="5"/>
      <c r="D41" s="8">
        <f>D35</f>
        <v>44810</v>
      </c>
      <c r="E41" s="5"/>
      <c r="F41" s="5"/>
      <c r="G41" s="5"/>
      <c r="H41" s="5"/>
      <c r="I41" s="5"/>
      <c r="J41" s="5"/>
      <c r="K41" s="4"/>
      <c r="L41" s="4"/>
    </row>
    <row r="42" spans="1:15" x14ac:dyDescent="0.35">
      <c r="A42" s="5">
        <v>10</v>
      </c>
      <c r="B42" s="5" t="s">
        <v>21</v>
      </c>
      <c r="C42" s="5"/>
      <c r="D42" s="5"/>
      <c r="E42" s="5"/>
      <c r="F42" s="5"/>
      <c r="G42" s="5"/>
      <c r="H42" s="5"/>
      <c r="I42" s="5"/>
      <c r="J42" s="5"/>
    </row>
    <row r="43" spans="1:15" x14ac:dyDescent="0.35">
      <c r="A43" s="5">
        <v>11</v>
      </c>
      <c r="B43" s="5" t="s">
        <v>22</v>
      </c>
      <c r="C43" s="5"/>
      <c r="D43" s="5"/>
      <c r="E43" s="5"/>
      <c r="F43" s="5"/>
      <c r="G43" s="5"/>
      <c r="H43" s="5"/>
      <c r="I43" s="5"/>
      <c r="J43" s="5"/>
      <c r="K43" s="9" t="s">
        <v>23</v>
      </c>
    </row>
    <row r="44" spans="1:15" x14ac:dyDescent="0.35">
      <c r="A44" s="5">
        <v>12</v>
      </c>
      <c r="B44" s="5" t="s">
        <v>24</v>
      </c>
      <c r="C44" s="5"/>
      <c r="D44" s="5"/>
      <c r="E44" s="5"/>
      <c r="F44" s="5"/>
      <c r="G44" s="5"/>
      <c r="H44" s="5"/>
      <c r="I44" s="5"/>
      <c r="J44" s="5"/>
      <c r="K44" s="87" t="s">
        <v>27</v>
      </c>
      <c r="L44" s="88"/>
      <c r="M44" s="88"/>
    </row>
    <row r="47" spans="1:15" x14ac:dyDescent="0.35">
      <c r="A47" s="2" t="s">
        <v>45</v>
      </c>
      <c r="B47" s="3" t="s">
        <v>53</v>
      </c>
    </row>
    <row r="48" spans="1:15" x14ac:dyDescent="0.35">
      <c r="A48" s="2"/>
      <c r="B48" t="s">
        <v>4</v>
      </c>
      <c r="C48" t="s">
        <v>219</v>
      </c>
    </row>
    <row r="49" spans="1:15" x14ac:dyDescent="0.35">
      <c r="B49" t="s">
        <v>6</v>
      </c>
      <c r="C49" s="4">
        <v>44806</v>
      </c>
    </row>
    <row r="50" spans="1:15" x14ac:dyDescent="0.35">
      <c r="B50" t="s">
        <v>67</v>
      </c>
      <c r="C50" s="4">
        <f>D54+3</f>
        <v>44810</v>
      </c>
    </row>
    <row r="52" spans="1:15" x14ac:dyDescent="0.35">
      <c r="K52" s="11" t="s">
        <v>41</v>
      </c>
      <c r="L52" s="13"/>
      <c r="M52" s="4"/>
    </row>
    <row r="53" spans="1:15" x14ac:dyDescent="0.35">
      <c r="A53" s="5"/>
      <c r="B53" s="5"/>
      <c r="C53" s="6" t="s">
        <v>8</v>
      </c>
      <c r="D53" s="6" t="s">
        <v>9</v>
      </c>
      <c r="E53" s="6" t="s">
        <v>10</v>
      </c>
      <c r="F53" s="6" t="s">
        <v>11</v>
      </c>
      <c r="G53" s="6" t="s">
        <v>12</v>
      </c>
      <c r="H53" s="6" t="s">
        <v>13</v>
      </c>
      <c r="I53" s="6" t="s">
        <v>71</v>
      </c>
      <c r="J53" s="6" t="s">
        <v>15</v>
      </c>
      <c r="K53" s="7" t="s">
        <v>14</v>
      </c>
      <c r="L53" s="7" t="s">
        <v>49</v>
      </c>
      <c r="M53" s="7" t="s">
        <v>16</v>
      </c>
    </row>
    <row r="54" spans="1:15" x14ac:dyDescent="0.35">
      <c r="A54" s="5">
        <v>1</v>
      </c>
      <c r="B54" s="5" t="s">
        <v>17</v>
      </c>
      <c r="C54" s="5" t="str">
        <f>C48</f>
        <v>ASIF</v>
      </c>
      <c r="D54" s="8">
        <f>C49+1</f>
        <v>44807</v>
      </c>
      <c r="E54" s="5" t="s">
        <v>18</v>
      </c>
      <c r="F54" s="12" t="s">
        <v>64</v>
      </c>
      <c r="G54" s="5">
        <v>3</v>
      </c>
      <c r="H54" s="8">
        <f>D54+3</f>
        <v>44810</v>
      </c>
      <c r="I54" s="5">
        <v>3</v>
      </c>
      <c r="J54" s="5">
        <v>15000</v>
      </c>
      <c r="K54">
        <f>J54*(I54/100)*(3/365)</f>
        <v>3.6986301369863011</v>
      </c>
      <c r="M54">
        <f>J54+K54</f>
        <v>15003.698630136987</v>
      </c>
    </row>
    <row r="55" spans="1:15" x14ac:dyDescent="0.35">
      <c r="A55" s="5">
        <v>2</v>
      </c>
      <c r="B55" s="5" t="s">
        <v>20</v>
      </c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</row>
    <row r="56" spans="1:15" x14ac:dyDescent="0.35">
      <c r="A56" s="5">
        <v>3</v>
      </c>
      <c r="B56" s="5" t="s">
        <v>44</v>
      </c>
      <c r="C56" s="5"/>
      <c r="D56" s="8">
        <f>D54+3</f>
        <v>44810</v>
      </c>
      <c r="E56" s="5"/>
      <c r="F56" s="5"/>
      <c r="G56" s="5"/>
      <c r="H56" s="5"/>
      <c r="I56" s="5"/>
      <c r="J56" s="5"/>
      <c r="K56">
        <f>J54*(I54/100)*(3/365)</f>
        <v>3.6986301369863011</v>
      </c>
      <c r="L56">
        <v>0</v>
      </c>
      <c r="M56">
        <f>J54+L56</f>
        <v>15000</v>
      </c>
    </row>
    <row r="57" spans="1:15" x14ac:dyDescent="0.35">
      <c r="A57" s="5">
        <v>4</v>
      </c>
      <c r="B57" s="5" t="s">
        <v>20</v>
      </c>
      <c r="C57" s="5"/>
      <c r="D57" s="5"/>
      <c r="E57" s="5"/>
      <c r="F57" s="5"/>
      <c r="G57" s="5"/>
      <c r="H57" s="5"/>
      <c r="I57" s="5"/>
      <c r="J57" s="5"/>
    </row>
    <row r="58" spans="1:15" x14ac:dyDescent="0.35">
      <c r="A58" s="5">
        <v>5</v>
      </c>
      <c r="B58" s="5" t="s">
        <v>69</v>
      </c>
      <c r="C58" s="5"/>
      <c r="D58" s="8">
        <f>D54</f>
        <v>44807</v>
      </c>
      <c r="E58" s="5"/>
      <c r="F58" s="5"/>
      <c r="G58" s="5"/>
      <c r="H58" s="5"/>
      <c r="I58" s="5"/>
      <c r="J58" s="5"/>
    </row>
    <row r="59" spans="1:15" x14ac:dyDescent="0.35">
      <c r="A59" s="5">
        <v>6</v>
      </c>
      <c r="B59" s="5" t="s">
        <v>21</v>
      </c>
      <c r="C59" s="5"/>
      <c r="D59" s="5"/>
      <c r="E59" s="5"/>
      <c r="F59" s="5"/>
      <c r="G59" s="5"/>
      <c r="H59" s="5"/>
      <c r="I59" s="5"/>
      <c r="J59" s="5"/>
      <c r="K59" s="2"/>
      <c r="L59" s="2"/>
      <c r="M59" s="2"/>
    </row>
    <row r="60" spans="1:15" x14ac:dyDescent="0.35">
      <c r="A60" s="5">
        <v>7</v>
      </c>
      <c r="B60" s="5" t="s">
        <v>22</v>
      </c>
      <c r="C60" s="5"/>
      <c r="D60" s="8"/>
      <c r="E60" s="5"/>
      <c r="F60" s="5"/>
      <c r="G60" s="5"/>
      <c r="H60" s="5"/>
      <c r="I60" s="5"/>
      <c r="J60" s="5"/>
      <c r="K60" s="87" t="s">
        <v>23</v>
      </c>
      <c r="L60" s="88"/>
      <c r="M60" s="88"/>
      <c r="N60" s="88"/>
      <c r="O60" s="88"/>
    </row>
    <row r="61" spans="1:15" x14ac:dyDescent="0.35">
      <c r="A61" s="5">
        <v>8</v>
      </c>
      <c r="B61" s="5" t="s">
        <v>24</v>
      </c>
      <c r="C61" s="5"/>
      <c r="D61" s="8"/>
      <c r="E61" s="5"/>
      <c r="F61" s="5"/>
      <c r="G61" s="5"/>
      <c r="H61" s="5"/>
      <c r="I61" s="5"/>
      <c r="J61" s="5"/>
      <c r="K61" s="87" t="s">
        <v>25</v>
      </c>
      <c r="L61" s="88"/>
      <c r="M61" s="88"/>
    </row>
    <row r="62" spans="1:15" x14ac:dyDescent="0.35">
      <c r="A62" s="5">
        <v>9</v>
      </c>
      <c r="B62" s="5" t="s">
        <v>70</v>
      </c>
      <c r="C62" s="5"/>
      <c r="D62" s="8">
        <f>D56</f>
        <v>44810</v>
      </c>
      <c r="E62" s="5"/>
      <c r="F62" s="5"/>
      <c r="G62" s="5"/>
      <c r="H62" s="5"/>
      <c r="I62" s="5"/>
      <c r="J62" s="5"/>
      <c r="K62" s="4"/>
      <c r="L62" s="4"/>
    </row>
    <row r="63" spans="1:15" x14ac:dyDescent="0.35">
      <c r="A63" s="5">
        <v>10</v>
      </c>
      <c r="B63" s="5" t="s">
        <v>21</v>
      </c>
      <c r="C63" s="5"/>
      <c r="D63" s="5"/>
      <c r="E63" s="5"/>
      <c r="F63" s="5"/>
      <c r="G63" s="5"/>
      <c r="H63" s="5"/>
      <c r="I63" s="5"/>
      <c r="J63" s="5"/>
    </row>
    <row r="64" spans="1:15" x14ac:dyDescent="0.35">
      <c r="A64" s="5">
        <v>11</v>
      </c>
      <c r="B64" s="5" t="s">
        <v>22</v>
      </c>
      <c r="C64" s="5"/>
      <c r="D64" s="5"/>
      <c r="E64" s="5"/>
      <c r="F64" s="5"/>
      <c r="G64" s="5"/>
      <c r="H64" s="5"/>
      <c r="I64" s="5"/>
      <c r="J64" s="5"/>
      <c r="K64" s="9" t="s">
        <v>23</v>
      </c>
    </row>
    <row r="65" spans="1:13" x14ac:dyDescent="0.35">
      <c r="A65" s="5">
        <v>12</v>
      </c>
      <c r="B65" s="5" t="s">
        <v>24</v>
      </c>
      <c r="C65" s="5"/>
      <c r="D65" s="5"/>
      <c r="E65" s="5"/>
      <c r="F65" s="5"/>
      <c r="G65" s="5"/>
      <c r="H65" s="5"/>
      <c r="I65" s="5"/>
      <c r="J65" s="5"/>
      <c r="K65" s="87" t="s">
        <v>27</v>
      </c>
      <c r="L65" s="88"/>
      <c r="M65" s="88"/>
    </row>
  </sheetData>
  <mergeCells count="9">
    <mergeCell ref="K18:O18"/>
    <mergeCell ref="K19:M19"/>
    <mergeCell ref="K23:M23"/>
    <mergeCell ref="K65:M65"/>
    <mergeCell ref="K39:O39"/>
    <mergeCell ref="K40:M40"/>
    <mergeCell ref="K44:M44"/>
    <mergeCell ref="K60:O60"/>
    <mergeCell ref="K61:M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9E2-DF18-4D33-99D4-3195AAE97B5B}">
  <dimension ref="A2:AA29"/>
  <sheetViews>
    <sheetView topLeftCell="A27" workbookViewId="0">
      <selection activeCell="A32" sqref="A32"/>
    </sheetView>
  </sheetViews>
  <sheetFormatPr defaultRowHeight="14.5" x14ac:dyDescent="0.35"/>
  <cols>
    <col min="1" max="1" width="9.26953125" bestFit="1" customWidth="1"/>
    <col min="2" max="2" width="12.36328125" customWidth="1"/>
    <col min="3" max="3" width="11.26953125" customWidth="1"/>
    <col min="15" max="15" width="10.26953125" customWidth="1"/>
    <col min="16" max="16" width="10.1796875" customWidth="1"/>
  </cols>
  <sheetData>
    <row r="2" spans="1:27" ht="42.5" thickBot="1" x14ac:dyDescent="0.4">
      <c r="A2" s="59" t="s">
        <v>8</v>
      </c>
      <c r="B2" s="59" t="s">
        <v>73</v>
      </c>
      <c r="C2" s="59" t="s">
        <v>74</v>
      </c>
      <c r="D2" s="59" t="s">
        <v>75</v>
      </c>
      <c r="E2" s="59" t="s">
        <v>76</v>
      </c>
      <c r="F2" s="59" t="s">
        <v>77</v>
      </c>
      <c r="G2" s="59" t="s">
        <v>78</v>
      </c>
      <c r="H2" s="59" t="s">
        <v>79</v>
      </c>
      <c r="I2" s="59" t="s">
        <v>80</v>
      </c>
      <c r="J2" s="59" t="s">
        <v>81</v>
      </c>
      <c r="K2" s="59" t="s">
        <v>82</v>
      </c>
      <c r="L2" s="59" t="s">
        <v>83</v>
      </c>
      <c r="M2" s="59" t="s">
        <v>84</v>
      </c>
      <c r="N2" s="59" t="s">
        <v>85</v>
      </c>
      <c r="O2" s="59" t="s">
        <v>86</v>
      </c>
      <c r="P2" s="59" t="s">
        <v>87</v>
      </c>
      <c r="Q2" s="59" t="s">
        <v>88</v>
      </c>
      <c r="R2" s="59" t="s">
        <v>10</v>
      </c>
      <c r="S2" s="59" t="s">
        <v>89</v>
      </c>
      <c r="T2" s="59" t="s">
        <v>90</v>
      </c>
      <c r="U2" s="59" t="s">
        <v>91</v>
      </c>
      <c r="V2" s="59" t="s">
        <v>92</v>
      </c>
      <c r="W2" s="59" t="s">
        <v>93</v>
      </c>
      <c r="X2" s="59" t="s">
        <v>94</v>
      </c>
      <c r="Y2" s="59" t="s">
        <v>95</v>
      </c>
      <c r="Z2" s="59" t="s">
        <v>96</v>
      </c>
      <c r="AA2" s="59" t="s">
        <v>97</v>
      </c>
    </row>
    <row r="3" spans="1:27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x14ac:dyDescent="0.3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 ht="15" thickBot="1" x14ac:dyDescent="0.4">
      <c r="A5" s="98" t="s">
        <v>220</v>
      </c>
      <c r="B5" s="64">
        <v>44229</v>
      </c>
      <c r="C5" s="64">
        <v>44205</v>
      </c>
      <c r="D5" s="63" t="s">
        <v>230</v>
      </c>
      <c r="E5" s="63" t="s">
        <v>231</v>
      </c>
      <c r="F5" s="63" t="s">
        <v>232</v>
      </c>
      <c r="G5" s="63" t="s">
        <v>99</v>
      </c>
      <c r="H5" s="63">
        <v>610220</v>
      </c>
      <c r="I5" s="63" t="s">
        <v>100</v>
      </c>
      <c r="J5" s="63" t="s">
        <v>101</v>
      </c>
      <c r="K5" s="63" t="s">
        <v>102</v>
      </c>
      <c r="L5" s="63" t="s">
        <v>100</v>
      </c>
      <c r="M5" s="63" t="s">
        <v>103</v>
      </c>
      <c r="N5" s="63" t="s">
        <v>104</v>
      </c>
      <c r="O5" s="65">
        <v>0.68</v>
      </c>
      <c r="P5" s="65">
        <v>0.68</v>
      </c>
      <c r="Q5" s="65">
        <v>1</v>
      </c>
      <c r="R5" s="63" t="s">
        <v>18</v>
      </c>
      <c r="S5" s="63"/>
      <c r="T5" s="63"/>
      <c r="U5" s="63" t="s">
        <v>105</v>
      </c>
      <c r="V5" s="63" t="s">
        <v>233</v>
      </c>
      <c r="W5" s="63"/>
      <c r="X5" s="63" t="s">
        <v>34</v>
      </c>
      <c r="Y5" s="63" t="s">
        <v>234</v>
      </c>
      <c r="Z5" s="63" t="s">
        <v>108</v>
      </c>
      <c r="AA5" s="63" t="s">
        <v>235</v>
      </c>
    </row>
    <row r="6" spans="1:27" ht="15" thickBot="1" x14ac:dyDescent="0.4">
      <c r="A6" s="99" t="s">
        <v>220</v>
      </c>
      <c r="B6" s="68">
        <v>44229</v>
      </c>
      <c r="C6" s="68">
        <v>44205</v>
      </c>
      <c r="D6" s="67" t="s">
        <v>230</v>
      </c>
      <c r="E6" s="67" t="s">
        <v>236</v>
      </c>
      <c r="F6" s="67" t="s">
        <v>232</v>
      </c>
      <c r="G6" s="67" t="s">
        <v>109</v>
      </c>
      <c r="H6" s="67">
        <v>111502</v>
      </c>
      <c r="I6" s="67" t="s">
        <v>110</v>
      </c>
      <c r="J6" s="67" t="s">
        <v>111</v>
      </c>
      <c r="K6" s="67" t="s">
        <v>122</v>
      </c>
      <c r="L6" s="67" t="s">
        <v>110</v>
      </c>
      <c r="M6" s="67" t="s">
        <v>103</v>
      </c>
      <c r="N6" s="67" t="s">
        <v>121</v>
      </c>
      <c r="O6" s="69">
        <v>0.68</v>
      </c>
      <c r="P6" s="69">
        <v>0.68</v>
      </c>
      <c r="Q6" s="69">
        <v>1</v>
      </c>
      <c r="R6" s="67" t="s">
        <v>18</v>
      </c>
      <c r="S6" s="67"/>
      <c r="T6" s="67"/>
      <c r="U6" s="67" t="s">
        <v>105</v>
      </c>
      <c r="V6" s="67" t="s">
        <v>233</v>
      </c>
      <c r="W6" s="67"/>
      <c r="X6" s="67" t="s">
        <v>34</v>
      </c>
      <c r="Y6" s="67" t="s">
        <v>234</v>
      </c>
      <c r="Z6" s="67" t="s">
        <v>108</v>
      </c>
      <c r="AA6" s="67" t="s">
        <v>235</v>
      </c>
    </row>
    <row r="7" spans="1:27" ht="15" thickBot="1" x14ac:dyDescent="0.4">
      <c r="A7" s="100" t="s">
        <v>220</v>
      </c>
      <c r="B7" s="77">
        <v>44229</v>
      </c>
      <c r="C7" s="77">
        <v>44205</v>
      </c>
      <c r="D7" s="76" t="s">
        <v>237</v>
      </c>
      <c r="E7" s="76" t="s">
        <v>238</v>
      </c>
      <c r="F7" s="76" t="s">
        <v>239</v>
      </c>
      <c r="G7" s="76" t="s">
        <v>109</v>
      </c>
      <c r="H7" s="76">
        <v>110100</v>
      </c>
      <c r="I7" s="76" t="s">
        <v>118</v>
      </c>
      <c r="J7" s="76" t="s">
        <v>119</v>
      </c>
      <c r="K7" s="76" t="s">
        <v>240</v>
      </c>
      <c r="L7" s="76" t="s">
        <v>118</v>
      </c>
      <c r="M7" s="76" t="s">
        <v>103</v>
      </c>
      <c r="N7" s="76" t="s">
        <v>104</v>
      </c>
      <c r="O7" s="78">
        <v>10000</v>
      </c>
      <c r="P7" s="78">
        <v>10000</v>
      </c>
      <c r="Q7" s="79">
        <v>1</v>
      </c>
      <c r="R7" s="76" t="s">
        <v>18</v>
      </c>
      <c r="S7" s="76"/>
      <c r="T7" s="76"/>
      <c r="U7" s="76" t="s">
        <v>105</v>
      </c>
      <c r="V7" s="76" t="s">
        <v>227</v>
      </c>
      <c r="W7" s="76"/>
      <c r="X7" s="76" t="s">
        <v>34</v>
      </c>
      <c r="Y7" s="76" t="s">
        <v>241</v>
      </c>
      <c r="Z7" s="76" t="s">
        <v>108</v>
      </c>
      <c r="AA7" s="76" t="s">
        <v>108</v>
      </c>
    </row>
    <row r="8" spans="1:27" x14ac:dyDescent="0.35">
      <c r="A8" s="99" t="s">
        <v>220</v>
      </c>
      <c r="B8" s="68">
        <v>44229</v>
      </c>
      <c r="C8" s="68">
        <v>44205</v>
      </c>
      <c r="D8" s="67" t="s">
        <v>237</v>
      </c>
      <c r="E8" s="67" t="s">
        <v>242</v>
      </c>
      <c r="F8" s="67" t="s">
        <v>239</v>
      </c>
      <c r="G8" s="67" t="s">
        <v>109</v>
      </c>
      <c r="H8" s="67">
        <v>80100</v>
      </c>
      <c r="I8" s="67" t="s">
        <v>114</v>
      </c>
      <c r="J8" s="67" t="s">
        <v>115</v>
      </c>
      <c r="K8" s="67" t="s">
        <v>123</v>
      </c>
      <c r="L8" s="67" t="s">
        <v>114</v>
      </c>
      <c r="M8" s="67" t="s">
        <v>103</v>
      </c>
      <c r="N8" s="67" t="s">
        <v>121</v>
      </c>
      <c r="O8" s="85">
        <v>10000</v>
      </c>
      <c r="P8" s="85">
        <v>10000</v>
      </c>
      <c r="Q8" s="69">
        <v>1</v>
      </c>
      <c r="R8" s="67" t="s">
        <v>18</v>
      </c>
      <c r="S8" s="67"/>
      <c r="T8" s="67"/>
      <c r="U8" s="67" t="s">
        <v>105</v>
      </c>
      <c r="V8" s="67" t="s">
        <v>227</v>
      </c>
      <c r="W8" s="67"/>
      <c r="X8" s="67" t="s">
        <v>34</v>
      </c>
      <c r="Y8" s="67" t="s">
        <v>241</v>
      </c>
      <c r="Z8" s="67" t="s">
        <v>108</v>
      </c>
      <c r="AA8" s="67" t="s">
        <v>108</v>
      </c>
    </row>
    <row r="14" spans="1:27" ht="19" x14ac:dyDescent="0.35">
      <c r="A14" s="94"/>
      <c r="B14" s="94"/>
      <c r="C14" s="90" t="s">
        <v>221</v>
      </c>
      <c r="D14" s="90"/>
      <c r="E14" s="90"/>
      <c r="F14" s="90"/>
      <c r="G14" s="37" t="s">
        <v>125</v>
      </c>
      <c r="H14" s="95">
        <v>45089.597731481481</v>
      </c>
      <c r="I14" s="95"/>
      <c r="J14" s="38"/>
    </row>
    <row r="15" spans="1:27" ht="19" x14ac:dyDescent="0.35">
      <c r="A15" s="94"/>
      <c r="B15" s="94"/>
      <c r="C15" s="90"/>
      <c r="D15" s="90"/>
      <c r="E15" s="90"/>
      <c r="F15" s="90"/>
      <c r="G15" s="37" t="s">
        <v>126</v>
      </c>
      <c r="H15" s="96">
        <v>44229</v>
      </c>
      <c r="I15" s="96"/>
      <c r="J15" s="38"/>
    </row>
    <row r="16" spans="1:27" ht="19" x14ac:dyDescent="0.35">
      <c r="A16" s="94"/>
      <c r="B16" s="94"/>
      <c r="C16" s="90" t="s">
        <v>222</v>
      </c>
      <c r="D16" s="90"/>
      <c r="E16" s="90"/>
      <c r="F16" s="90"/>
      <c r="G16" s="37" t="s">
        <v>127</v>
      </c>
      <c r="H16" s="97" t="s">
        <v>223</v>
      </c>
      <c r="I16" s="97"/>
      <c r="J16" s="38"/>
    </row>
    <row r="17" spans="1:10" ht="19" x14ac:dyDescent="0.35">
      <c r="A17" s="94"/>
      <c r="B17" s="94"/>
      <c r="C17" s="90"/>
      <c r="D17" s="90"/>
      <c r="E17" s="90"/>
      <c r="F17" s="90"/>
      <c r="G17" s="37" t="s">
        <v>129</v>
      </c>
      <c r="H17" s="97" t="s">
        <v>103</v>
      </c>
      <c r="I17" s="97"/>
      <c r="J17" s="38"/>
    </row>
    <row r="18" spans="1:10" ht="26" customHeight="1" x14ac:dyDescent="0.35">
      <c r="A18" s="38"/>
      <c r="B18" s="38"/>
      <c r="C18" s="90" t="s">
        <v>224</v>
      </c>
      <c r="D18" s="90"/>
      <c r="E18" s="90"/>
      <c r="F18" s="90"/>
      <c r="G18" s="38"/>
      <c r="H18" s="38"/>
      <c r="I18" s="38"/>
      <c r="J18" s="38"/>
    </row>
    <row r="19" spans="1:10" ht="26" x14ac:dyDescent="0.35">
      <c r="A19" s="39" t="s">
        <v>74</v>
      </c>
      <c r="B19" s="39" t="s">
        <v>92</v>
      </c>
      <c r="C19" s="39" t="s">
        <v>131</v>
      </c>
      <c r="D19" s="40" t="s">
        <v>132</v>
      </c>
      <c r="E19" s="41" t="s">
        <v>133</v>
      </c>
      <c r="F19" s="42" t="s">
        <v>134</v>
      </c>
      <c r="G19" s="42" t="s">
        <v>135</v>
      </c>
      <c r="H19" s="91" t="s">
        <v>136</v>
      </c>
      <c r="I19" s="91"/>
      <c r="J19" s="38"/>
    </row>
    <row r="20" spans="1:10" x14ac:dyDescent="0.35">
      <c r="A20" s="92"/>
      <c r="B20" s="92"/>
      <c r="C20" s="92"/>
      <c r="D20" s="92"/>
      <c r="E20" s="92"/>
      <c r="F20" s="92"/>
      <c r="G20" s="92"/>
      <c r="H20" s="92"/>
      <c r="I20" s="92"/>
      <c r="J20" s="92"/>
    </row>
    <row r="21" spans="1:10" ht="18" x14ac:dyDescent="0.35">
      <c r="A21" s="93" t="s">
        <v>225</v>
      </c>
      <c r="B21" s="93"/>
      <c r="C21" s="93"/>
      <c r="D21" s="93"/>
      <c r="E21" s="93"/>
      <c r="F21" s="93"/>
      <c r="G21" s="93"/>
      <c r="H21" s="93"/>
      <c r="I21" s="93"/>
      <c r="J21" s="38"/>
    </row>
    <row r="22" spans="1:10" ht="24" x14ac:dyDescent="0.35">
      <c r="A22" s="43">
        <v>44205</v>
      </c>
      <c r="B22" s="44" t="s">
        <v>138</v>
      </c>
      <c r="C22" s="45" t="s">
        <v>139</v>
      </c>
      <c r="D22" s="44" t="s">
        <v>139</v>
      </c>
      <c r="E22" s="46" t="s">
        <v>140</v>
      </c>
      <c r="F22" s="47">
        <v>0</v>
      </c>
      <c r="G22" s="47">
        <v>0</v>
      </c>
      <c r="H22" s="47">
        <v>0</v>
      </c>
      <c r="I22" s="48" t="s">
        <v>121</v>
      </c>
      <c r="J22" s="38"/>
    </row>
    <row r="23" spans="1:10" ht="18" x14ac:dyDescent="0.35">
      <c r="A23" s="93" t="s">
        <v>226</v>
      </c>
      <c r="B23" s="93"/>
      <c r="C23" s="93"/>
      <c r="D23" s="93"/>
      <c r="E23" s="93"/>
      <c r="F23" s="93"/>
      <c r="G23" s="93"/>
      <c r="H23" s="93"/>
      <c r="I23" s="93"/>
      <c r="J23" s="38"/>
    </row>
    <row r="24" spans="1:10" ht="24" x14ac:dyDescent="0.35">
      <c r="A24" s="43">
        <v>44205</v>
      </c>
      <c r="B24" s="44" t="s">
        <v>138</v>
      </c>
      <c r="C24" s="45" t="s">
        <v>139</v>
      </c>
      <c r="D24" s="44" t="s">
        <v>139</v>
      </c>
      <c r="E24" s="46" t="s">
        <v>140</v>
      </c>
      <c r="F24" s="47">
        <v>0</v>
      </c>
      <c r="G24" s="47">
        <v>0</v>
      </c>
      <c r="H24" s="47">
        <v>0</v>
      </c>
      <c r="I24" s="48" t="s">
        <v>121</v>
      </c>
      <c r="J24" s="38"/>
    </row>
    <row r="25" spans="1:10" ht="96" x14ac:dyDescent="0.35">
      <c r="A25" s="50">
        <v>44205</v>
      </c>
      <c r="B25" s="51" t="s">
        <v>227</v>
      </c>
      <c r="C25" s="52" t="s">
        <v>34</v>
      </c>
      <c r="D25" s="51" t="s">
        <v>139</v>
      </c>
      <c r="E25" s="53" t="s">
        <v>228</v>
      </c>
      <c r="F25" s="55">
        <v>0</v>
      </c>
      <c r="G25" s="54">
        <v>-10000</v>
      </c>
      <c r="H25" s="54">
        <v>-10000</v>
      </c>
      <c r="I25" s="56" t="s">
        <v>104</v>
      </c>
      <c r="J25" s="57"/>
    </row>
    <row r="26" spans="1:10" ht="18" x14ac:dyDescent="0.35">
      <c r="A26" s="93" t="s">
        <v>229</v>
      </c>
      <c r="B26" s="93"/>
      <c r="C26" s="93"/>
      <c r="D26" s="93"/>
      <c r="E26" s="93"/>
      <c r="F26" s="93"/>
      <c r="G26" s="93"/>
      <c r="H26" s="93"/>
      <c r="I26" s="93"/>
      <c r="J26" s="38"/>
    </row>
    <row r="27" spans="1:10" ht="24" x14ac:dyDescent="0.35">
      <c r="A27" s="43">
        <v>44205</v>
      </c>
      <c r="B27" s="44" t="s">
        <v>138</v>
      </c>
      <c r="C27" s="45" t="s">
        <v>139</v>
      </c>
      <c r="D27" s="44" t="s">
        <v>139</v>
      </c>
      <c r="E27" s="46" t="s">
        <v>140</v>
      </c>
      <c r="F27" s="47">
        <v>0</v>
      </c>
      <c r="G27" s="47">
        <v>0</v>
      </c>
      <c r="H27" s="47">
        <v>0</v>
      </c>
      <c r="I27" s="48" t="s">
        <v>121</v>
      </c>
      <c r="J27" s="38"/>
    </row>
    <row r="28" spans="1:10" ht="18" x14ac:dyDescent="0.35">
      <c r="A28" s="38"/>
      <c r="B28" s="38"/>
      <c r="C28" s="89" t="s">
        <v>142</v>
      </c>
      <c r="D28" s="89"/>
      <c r="E28" s="89"/>
      <c r="F28" s="89"/>
      <c r="G28" s="38"/>
      <c r="H28" s="38"/>
      <c r="I28" s="38"/>
      <c r="J28" s="38"/>
    </row>
    <row r="29" spans="1:10" ht="18" x14ac:dyDescent="0.35">
      <c r="A29" s="38"/>
      <c r="B29" s="38"/>
      <c r="C29" s="89" t="s">
        <v>143</v>
      </c>
      <c r="D29" s="89"/>
      <c r="E29" s="89"/>
      <c r="F29" s="89"/>
      <c r="G29" s="38"/>
      <c r="H29" s="38"/>
      <c r="I29" s="38"/>
      <c r="J29" s="38"/>
    </row>
  </sheetData>
  <mergeCells count="15">
    <mergeCell ref="C29:F29"/>
    <mergeCell ref="C18:F18"/>
    <mergeCell ref="H19:I19"/>
    <mergeCell ref="A20:J20"/>
    <mergeCell ref="A21:I21"/>
    <mergeCell ref="A23:I23"/>
    <mergeCell ref="A14:B17"/>
    <mergeCell ref="C14:F15"/>
    <mergeCell ref="H14:I14"/>
    <mergeCell ref="H15:I15"/>
    <mergeCell ref="C16:F17"/>
    <mergeCell ref="H16:I16"/>
    <mergeCell ref="H17:I17"/>
    <mergeCell ref="A26:I26"/>
    <mergeCell ref="C28:F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9-E2C1-47D6-AEB8-C75C873938D9}">
  <dimension ref="A1:AA117"/>
  <sheetViews>
    <sheetView topLeftCell="A45" workbookViewId="0">
      <selection activeCell="I1" sqref="I1"/>
    </sheetView>
  </sheetViews>
  <sheetFormatPr defaultRowHeight="14.5" x14ac:dyDescent="0.35"/>
  <cols>
    <col min="1" max="1" width="9.90625" bestFit="1" customWidth="1"/>
    <col min="3" max="3" width="9.90625" bestFit="1" customWidth="1"/>
    <col min="15" max="16" width="9.54296875" bestFit="1" customWidth="1"/>
  </cols>
  <sheetData>
    <row r="1" spans="1:27" x14ac:dyDescent="0.35">
      <c r="G1" t="s">
        <v>150</v>
      </c>
    </row>
    <row r="2" spans="1:27" ht="44" thickBot="1" x14ac:dyDescent="0.4">
      <c r="A2" s="14" t="s">
        <v>73</v>
      </c>
      <c r="B2" s="14" t="s">
        <v>8</v>
      </c>
      <c r="C2" s="14" t="s">
        <v>74</v>
      </c>
      <c r="D2" s="14" t="s">
        <v>75</v>
      </c>
      <c r="E2" s="14" t="s">
        <v>76</v>
      </c>
      <c r="F2" s="14" t="s">
        <v>77</v>
      </c>
      <c r="G2" s="14" t="s">
        <v>78</v>
      </c>
      <c r="H2" s="14" t="s">
        <v>79</v>
      </c>
      <c r="I2" s="14" t="s">
        <v>80</v>
      </c>
      <c r="J2" s="14" t="s">
        <v>81</v>
      </c>
      <c r="K2" s="14" t="s">
        <v>82</v>
      </c>
      <c r="L2" s="14" t="s">
        <v>83</v>
      </c>
      <c r="M2" s="14" t="s">
        <v>84</v>
      </c>
      <c r="N2" s="14" t="s">
        <v>85</v>
      </c>
      <c r="O2" s="14" t="s">
        <v>86</v>
      </c>
      <c r="P2" s="14" t="s">
        <v>87</v>
      </c>
      <c r="Q2" s="14" t="s">
        <v>88</v>
      </c>
      <c r="R2" s="14" t="s">
        <v>10</v>
      </c>
      <c r="S2" s="14" t="s">
        <v>89</v>
      </c>
      <c r="T2" s="14" t="s">
        <v>90</v>
      </c>
      <c r="U2" s="14" t="s">
        <v>91</v>
      </c>
      <c r="V2" s="14" t="s">
        <v>92</v>
      </c>
      <c r="W2" s="14" t="s">
        <v>93</v>
      </c>
      <c r="X2" s="14" t="s">
        <v>94</v>
      </c>
      <c r="Y2" s="14" t="s">
        <v>95</v>
      </c>
      <c r="Z2" s="14" t="s">
        <v>96</v>
      </c>
      <c r="AA2" s="14" t="s">
        <v>97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17">
        <v>44797</v>
      </c>
      <c r="B5" s="18" t="s">
        <v>5</v>
      </c>
      <c r="C5" s="19">
        <v>44797</v>
      </c>
      <c r="D5" s="18" t="s">
        <v>155</v>
      </c>
      <c r="E5" s="18" t="s">
        <v>156</v>
      </c>
      <c r="F5" s="18" t="s">
        <v>98</v>
      </c>
      <c r="G5" s="18" t="s">
        <v>99</v>
      </c>
      <c r="H5" s="18">
        <v>610220</v>
      </c>
      <c r="I5" s="18" t="s">
        <v>100</v>
      </c>
      <c r="J5" s="18" t="s">
        <v>101</v>
      </c>
      <c r="K5" s="18" t="s">
        <v>102</v>
      </c>
      <c r="L5" s="18" t="s">
        <v>100</v>
      </c>
      <c r="M5" s="18" t="s">
        <v>103</v>
      </c>
      <c r="N5" s="18" t="s">
        <v>121</v>
      </c>
      <c r="O5" s="20">
        <v>0.55000000000000004</v>
      </c>
      <c r="P5" s="20">
        <v>0.55000000000000004</v>
      </c>
      <c r="Q5" s="20">
        <v>1</v>
      </c>
      <c r="R5" s="18" t="s">
        <v>18</v>
      </c>
      <c r="S5" s="18"/>
      <c r="T5" s="18"/>
      <c r="U5" s="18" t="s">
        <v>105</v>
      </c>
      <c r="V5" s="18" t="s">
        <v>106</v>
      </c>
      <c r="W5" s="18"/>
      <c r="X5" s="18" t="s">
        <v>144</v>
      </c>
      <c r="Y5" s="18" t="s">
        <v>107</v>
      </c>
      <c r="Z5" s="18" t="s">
        <v>108</v>
      </c>
      <c r="AA5" s="18" t="s">
        <v>108</v>
      </c>
    </row>
    <row r="6" spans="1:27" ht="15" thickBot="1" x14ac:dyDescent="0.4">
      <c r="A6" s="21">
        <v>44797</v>
      </c>
      <c r="B6" s="22" t="s">
        <v>5</v>
      </c>
      <c r="C6" s="23">
        <v>44797</v>
      </c>
      <c r="D6" s="22" t="s">
        <v>155</v>
      </c>
      <c r="E6" s="22" t="s">
        <v>157</v>
      </c>
      <c r="F6" s="22" t="s">
        <v>98</v>
      </c>
      <c r="G6" s="22" t="s">
        <v>109</v>
      </c>
      <c r="H6" s="22">
        <v>111502</v>
      </c>
      <c r="I6" s="22" t="s">
        <v>110</v>
      </c>
      <c r="J6" s="22" t="s">
        <v>111</v>
      </c>
      <c r="K6" s="22" t="s">
        <v>145</v>
      </c>
      <c r="L6" s="22" t="s">
        <v>110</v>
      </c>
      <c r="M6" s="22" t="s">
        <v>103</v>
      </c>
      <c r="N6" s="22" t="s">
        <v>104</v>
      </c>
      <c r="O6" s="24">
        <v>0.82</v>
      </c>
      <c r="P6" s="24">
        <v>0.82</v>
      </c>
      <c r="Q6" s="24">
        <v>1</v>
      </c>
      <c r="R6" s="22" t="s">
        <v>18</v>
      </c>
      <c r="S6" s="22"/>
      <c r="T6" s="22"/>
      <c r="U6" s="22" t="s">
        <v>105</v>
      </c>
      <c r="V6" s="22" t="s">
        <v>106</v>
      </c>
      <c r="W6" s="22"/>
      <c r="X6" s="22" t="s">
        <v>144</v>
      </c>
      <c r="Y6" s="22" t="s">
        <v>113</v>
      </c>
      <c r="Z6" s="22" t="s">
        <v>108</v>
      </c>
      <c r="AA6" s="22" t="s">
        <v>108</v>
      </c>
    </row>
    <row r="7" spans="1:27" ht="15" thickBot="1" x14ac:dyDescent="0.4">
      <c r="A7" s="31">
        <v>44797</v>
      </c>
      <c r="B7" s="32" t="s">
        <v>5</v>
      </c>
      <c r="C7" s="33">
        <v>44797</v>
      </c>
      <c r="D7" s="32" t="s">
        <v>155</v>
      </c>
      <c r="E7" s="32" t="s">
        <v>158</v>
      </c>
      <c r="F7" s="32" t="s">
        <v>98</v>
      </c>
      <c r="G7" s="32" t="s">
        <v>109</v>
      </c>
      <c r="H7" s="32">
        <v>80100</v>
      </c>
      <c r="I7" s="32" t="s">
        <v>114</v>
      </c>
      <c r="J7" s="32" t="s">
        <v>115</v>
      </c>
      <c r="K7" s="32" t="s">
        <v>146</v>
      </c>
      <c r="L7" s="32" t="s">
        <v>114</v>
      </c>
      <c r="M7" s="32" t="s">
        <v>103</v>
      </c>
      <c r="N7" s="32" t="s">
        <v>104</v>
      </c>
      <c r="O7" s="34">
        <v>5000</v>
      </c>
      <c r="P7" s="34">
        <v>5000</v>
      </c>
      <c r="Q7" s="35">
        <v>1</v>
      </c>
      <c r="R7" s="32" t="s">
        <v>18</v>
      </c>
      <c r="S7" s="32"/>
      <c r="T7" s="32"/>
      <c r="U7" s="32" t="s">
        <v>105</v>
      </c>
      <c r="V7" s="32" t="s">
        <v>106</v>
      </c>
      <c r="W7" s="32"/>
      <c r="X7" s="32" t="s">
        <v>144</v>
      </c>
      <c r="Y7" s="32" t="s">
        <v>117</v>
      </c>
      <c r="Z7" s="32" t="s">
        <v>108</v>
      </c>
      <c r="AA7" s="32" t="s">
        <v>108</v>
      </c>
    </row>
    <row r="8" spans="1:27" x14ac:dyDescent="0.35">
      <c r="A8" s="21">
        <v>44797</v>
      </c>
      <c r="B8" s="22" t="s">
        <v>5</v>
      </c>
      <c r="C8" s="23">
        <v>44797</v>
      </c>
      <c r="D8" s="22" t="s">
        <v>155</v>
      </c>
      <c r="E8" s="22" t="s">
        <v>159</v>
      </c>
      <c r="F8" s="22" t="s">
        <v>98</v>
      </c>
      <c r="G8" s="22" t="s">
        <v>109</v>
      </c>
      <c r="H8" s="22">
        <v>110100</v>
      </c>
      <c r="I8" s="22" t="s">
        <v>118</v>
      </c>
      <c r="J8" s="22" t="s">
        <v>119</v>
      </c>
      <c r="K8" s="22" t="s">
        <v>120</v>
      </c>
      <c r="L8" s="22" t="s">
        <v>118</v>
      </c>
      <c r="M8" s="22" t="s">
        <v>103</v>
      </c>
      <c r="N8" s="22" t="s">
        <v>121</v>
      </c>
      <c r="O8" s="30">
        <v>5000.2700000000004</v>
      </c>
      <c r="P8" s="30">
        <v>5000.2700000000004</v>
      </c>
      <c r="Q8" s="24">
        <v>1</v>
      </c>
      <c r="R8" s="22" t="s">
        <v>18</v>
      </c>
      <c r="S8" s="22"/>
      <c r="T8" s="22"/>
      <c r="U8" s="22" t="s">
        <v>105</v>
      </c>
      <c r="V8" s="22" t="s">
        <v>106</v>
      </c>
      <c r="W8" s="22"/>
      <c r="X8" s="22" t="s">
        <v>144</v>
      </c>
      <c r="Y8" s="22" t="s">
        <v>117</v>
      </c>
      <c r="Z8" s="22" t="s">
        <v>108</v>
      </c>
      <c r="AA8" s="22" t="s">
        <v>108</v>
      </c>
    </row>
    <row r="10" spans="1:27" ht="44" thickBot="1" x14ac:dyDescent="0.4">
      <c r="A10" s="14" t="s">
        <v>73</v>
      </c>
      <c r="B10" s="14" t="s">
        <v>8</v>
      </c>
      <c r="C10" s="14" t="s">
        <v>74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14" t="s">
        <v>80</v>
      </c>
      <c r="J10" s="14" t="s">
        <v>81</v>
      </c>
      <c r="K10" s="14" t="s">
        <v>82</v>
      </c>
      <c r="L10" s="14" t="s">
        <v>83</v>
      </c>
      <c r="M10" s="14" t="s">
        <v>84</v>
      </c>
      <c r="N10" s="14" t="s">
        <v>85</v>
      </c>
      <c r="O10" s="14" t="s">
        <v>86</v>
      </c>
      <c r="P10" s="14" t="s">
        <v>87</v>
      </c>
      <c r="Q10" s="14" t="s">
        <v>88</v>
      </c>
      <c r="R10" s="14" t="s">
        <v>10</v>
      </c>
      <c r="S10" s="14" t="s">
        <v>89</v>
      </c>
      <c r="T10" s="14" t="s">
        <v>90</v>
      </c>
      <c r="U10" s="14" t="s">
        <v>91</v>
      </c>
      <c r="V10" s="14" t="s">
        <v>92</v>
      </c>
      <c r="W10" s="14" t="s">
        <v>93</v>
      </c>
      <c r="X10" s="14" t="s">
        <v>94</v>
      </c>
      <c r="Y10" s="14" t="s">
        <v>95</v>
      </c>
      <c r="Z10" s="14" t="s">
        <v>96</v>
      </c>
      <c r="AA10" s="14" t="s">
        <v>97</v>
      </c>
    </row>
    <row r="11" spans="1:27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thickBot="1" x14ac:dyDescent="0.4">
      <c r="A13" s="17">
        <v>44797</v>
      </c>
      <c r="B13" s="18" t="s">
        <v>5</v>
      </c>
      <c r="C13" s="19">
        <v>44797</v>
      </c>
      <c r="D13" s="18" t="s">
        <v>160</v>
      </c>
      <c r="E13" s="18" t="s">
        <v>161</v>
      </c>
      <c r="F13" s="18" t="s">
        <v>98</v>
      </c>
      <c r="G13" s="18" t="s">
        <v>99</v>
      </c>
      <c r="H13" s="18">
        <v>610220</v>
      </c>
      <c r="I13" s="18" t="s">
        <v>100</v>
      </c>
      <c r="J13" s="18" t="s">
        <v>101</v>
      </c>
      <c r="K13" s="18" t="s">
        <v>102</v>
      </c>
      <c r="L13" s="18" t="s">
        <v>100</v>
      </c>
      <c r="M13" s="18" t="s">
        <v>103</v>
      </c>
      <c r="N13" s="18" t="s">
        <v>121</v>
      </c>
      <c r="O13" s="20">
        <v>0.32</v>
      </c>
      <c r="P13" s="20">
        <v>0.32</v>
      </c>
      <c r="Q13" s="20">
        <v>1</v>
      </c>
      <c r="R13" s="18" t="s">
        <v>18</v>
      </c>
      <c r="S13" s="18"/>
      <c r="T13" s="18"/>
      <c r="U13" s="18" t="s">
        <v>105</v>
      </c>
      <c r="V13" s="18" t="s">
        <v>106</v>
      </c>
      <c r="W13" s="18"/>
      <c r="X13" s="18" t="s">
        <v>42</v>
      </c>
      <c r="Y13" s="18" t="s">
        <v>107</v>
      </c>
      <c r="Z13" s="18" t="s">
        <v>108</v>
      </c>
      <c r="AA13" s="18" t="s">
        <v>108</v>
      </c>
    </row>
    <row r="14" spans="1:27" ht="15" thickBot="1" x14ac:dyDescent="0.4">
      <c r="A14" s="21">
        <v>44797</v>
      </c>
      <c r="B14" s="22" t="s">
        <v>5</v>
      </c>
      <c r="C14" s="23">
        <v>44797</v>
      </c>
      <c r="D14" s="22" t="s">
        <v>160</v>
      </c>
      <c r="E14" s="22" t="s">
        <v>162</v>
      </c>
      <c r="F14" s="22" t="s">
        <v>98</v>
      </c>
      <c r="G14" s="22" t="s">
        <v>109</v>
      </c>
      <c r="H14" s="22">
        <v>111502</v>
      </c>
      <c r="I14" s="22" t="s">
        <v>110</v>
      </c>
      <c r="J14" s="22" t="s">
        <v>111</v>
      </c>
      <c r="K14" s="22" t="s">
        <v>112</v>
      </c>
      <c r="L14" s="22" t="s">
        <v>110</v>
      </c>
      <c r="M14" s="22" t="s">
        <v>103</v>
      </c>
      <c r="N14" s="22" t="s">
        <v>104</v>
      </c>
      <c r="O14" s="24">
        <v>0.82</v>
      </c>
      <c r="P14" s="24">
        <v>0.82</v>
      </c>
      <c r="Q14" s="24">
        <v>1</v>
      </c>
      <c r="R14" s="22" t="s">
        <v>18</v>
      </c>
      <c r="S14" s="22"/>
      <c r="T14" s="22"/>
      <c r="U14" s="22" t="s">
        <v>105</v>
      </c>
      <c r="V14" s="22" t="s">
        <v>106</v>
      </c>
      <c r="W14" s="22"/>
      <c r="X14" s="22" t="s">
        <v>42</v>
      </c>
      <c r="Y14" s="22" t="s">
        <v>113</v>
      </c>
      <c r="Z14" s="22" t="s">
        <v>108</v>
      </c>
      <c r="AA14" s="22" t="s">
        <v>108</v>
      </c>
    </row>
    <row r="15" spans="1:27" ht="15" thickBot="1" x14ac:dyDescent="0.4">
      <c r="A15" s="25">
        <v>44797</v>
      </c>
      <c r="B15" s="26" t="s">
        <v>5</v>
      </c>
      <c r="C15" s="27">
        <v>44797</v>
      </c>
      <c r="D15" s="26" t="s">
        <v>160</v>
      </c>
      <c r="E15" s="26" t="s">
        <v>163</v>
      </c>
      <c r="F15" s="26" t="s">
        <v>98</v>
      </c>
      <c r="G15" s="26" t="s">
        <v>109</v>
      </c>
      <c r="H15" s="26">
        <v>80100</v>
      </c>
      <c r="I15" s="26" t="s">
        <v>114</v>
      </c>
      <c r="J15" s="26" t="s">
        <v>115</v>
      </c>
      <c r="K15" s="26" t="s">
        <v>116</v>
      </c>
      <c r="L15" s="26" t="s">
        <v>114</v>
      </c>
      <c r="M15" s="26" t="s">
        <v>103</v>
      </c>
      <c r="N15" s="26" t="s">
        <v>104</v>
      </c>
      <c r="O15" s="28">
        <v>5000</v>
      </c>
      <c r="P15" s="28">
        <v>5000</v>
      </c>
      <c r="Q15" s="29">
        <v>1</v>
      </c>
      <c r="R15" s="26" t="s">
        <v>18</v>
      </c>
      <c r="S15" s="26"/>
      <c r="T15" s="26"/>
      <c r="U15" s="26" t="s">
        <v>105</v>
      </c>
      <c r="V15" s="26" t="s">
        <v>106</v>
      </c>
      <c r="W15" s="26"/>
      <c r="X15" s="26" t="s">
        <v>42</v>
      </c>
      <c r="Y15" s="26" t="s">
        <v>117</v>
      </c>
      <c r="Z15" s="26" t="s">
        <v>108</v>
      </c>
      <c r="AA15" s="26" t="s">
        <v>108</v>
      </c>
    </row>
    <row r="16" spans="1:27" ht="15" thickBot="1" x14ac:dyDescent="0.4">
      <c r="A16" s="21">
        <v>44797</v>
      </c>
      <c r="B16" s="22" t="s">
        <v>5</v>
      </c>
      <c r="C16" s="23">
        <v>44797</v>
      </c>
      <c r="D16" s="22" t="s">
        <v>160</v>
      </c>
      <c r="E16" s="22" t="s">
        <v>164</v>
      </c>
      <c r="F16" s="22" t="s">
        <v>98</v>
      </c>
      <c r="G16" s="22" t="s">
        <v>109</v>
      </c>
      <c r="H16" s="22">
        <v>110100</v>
      </c>
      <c r="I16" s="22" t="s">
        <v>118</v>
      </c>
      <c r="J16" s="22" t="s">
        <v>119</v>
      </c>
      <c r="K16" s="22" t="s">
        <v>120</v>
      </c>
      <c r="L16" s="22" t="s">
        <v>118</v>
      </c>
      <c r="M16" s="22" t="s">
        <v>103</v>
      </c>
      <c r="N16" s="22" t="s">
        <v>121</v>
      </c>
      <c r="O16" s="30">
        <v>5000.5</v>
      </c>
      <c r="P16" s="30">
        <v>5000.5</v>
      </c>
      <c r="Q16" s="24">
        <v>1</v>
      </c>
      <c r="R16" s="22" t="s">
        <v>18</v>
      </c>
      <c r="S16" s="22"/>
      <c r="T16" s="22"/>
      <c r="U16" s="22" t="s">
        <v>105</v>
      </c>
      <c r="V16" s="22" t="s">
        <v>106</v>
      </c>
      <c r="W16" s="22"/>
      <c r="X16" s="22" t="s">
        <v>42</v>
      </c>
      <c r="Y16" s="22" t="s">
        <v>117</v>
      </c>
      <c r="Z16" s="22" t="s">
        <v>108</v>
      </c>
      <c r="AA16" s="22" t="s">
        <v>108</v>
      </c>
    </row>
    <row r="17" spans="1:27" ht="15" thickBot="1" x14ac:dyDescent="0.4">
      <c r="A17" s="25">
        <v>44797</v>
      </c>
      <c r="B17" s="26" t="s">
        <v>5</v>
      </c>
      <c r="C17" s="27">
        <v>44797</v>
      </c>
      <c r="D17" s="26" t="s">
        <v>165</v>
      </c>
      <c r="E17" s="26" t="s">
        <v>166</v>
      </c>
      <c r="F17" s="26" t="s">
        <v>98</v>
      </c>
      <c r="G17" s="26" t="s">
        <v>99</v>
      </c>
      <c r="H17" s="26">
        <v>610220</v>
      </c>
      <c r="I17" s="26" t="s">
        <v>100</v>
      </c>
      <c r="J17" s="26" t="s">
        <v>101</v>
      </c>
      <c r="K17" s="26" t="s">
        <v>102</v>
      </c>
      <c r="L17" s="26" t="s">
        <v>100</v>
      </c>
      <c r="M17" s="26" t="s">
        <v>103</v>
      </c>
      <c r="N17" s="26" t="s">
        <v>121</v>
      </c>
      <c r="O17" s="29">
        <v>0.82</v>
      </c>
      <c r="P17" s="29">
        <v>0.82</v>
      </c>
      <c r="Q17" s="29">
        <v>1</v>
      </c>
      <c r="R17" s="26" t="s">
        <v>18</v>
      </c>
      <c r="S17" s="26"/>
      <c r="T17" s="26"/>
      <c r="U17" s="26" t="s">
        <v>105</v>
      </c>
      <c r="V17" s="26" t="s">
        <v>106</v>
      </c>
      <c r="W17" s="26"/>
      <c r="X17" s="26" t="s">
        <v>34</v>
      </c>
      <c r="Y17" s="26" t="s">
        <v>107</v>
      </c>
      <c r="Z17" s="26" t="s">
        <v>108</v>
      </c>
      <c r="AA17" s="26" t="s">
        <v>108</v>
      </c>
    </row>
    <row r="18" spans="1:27" ht="15" thickBot="1" x14ac:dyDescent="0.4">
      <c r="A18" s="31">
        <v>44797</v>
      </c>
      <c r="B18" s="32" t="s">
        <v>5</v>
      </c>
      <c r="C18" s="33">
        <v>44797</v>
      </c>
      <c r="D18" s="32" t="s">
        <v>165</v>
      </c>
      <c r="E18" s="32" t="s">
        <v>167</v>
      </c>
      <c r="F18" s="32" t="s">
        <v>98</v>
      </c>
      <c r="G18" s="32" t="s">
        <v>109</v>
      </c>
      <c r="H18" s="32">
        <v>111502</v>
      </c>
      <c r="I18" s="32" t="s">
        <v>110</v>
      </c>
      <c r="J18" s="32" t="s">
        <v>111</v>
      </c>
      <c r="K18" s="32" t="s">
        <v>122</v>
      </c>
      <c r="L18" s="32" t="s">
        <v>110</v>
      </c>
      <c r="M18" s="32" t="s">
        <v>103</v>
      </c>
      <c r="N18" s="32" t="s">
        <v>104</v>
      </c>
      <c r="O18" s="35">
        <v>0.82</v>
      </c>
      <c r="P18" s="35">
        <v>0.82</v>
      </c>
      <c r="Q18" s="35">
        <v>1</v>
      </c>
      <c r="R18" s="32" t="s">
        <v>18</v>
      </c>
      <c r="S18" s="32"/>
      <c r="T18" s="32"/>
      <c r="U18" s="32" t="s">
        <v>105</v>
      </c>
      <c r="V18" s="32" t="s">
        <v>106</v>
      </c>
      <c r="W18" s="32"/>
      <c r="X18" s="32" t="s">
        <v>34</v>
      </c>
      <c r="Y18" s="32" t="s">
        <v>113</v>
      </c>
      <c r="Z18" s="32" t="s">
        <v>108</v>
      </c>
      <c r="AA18" s="32" t="s">
        <v>108</v>
      </c>
    </row>
    <row r="19" spans="1:27" ht="15" thickBot="1" x14ac:dyDescent="0.4">
      <c r="A19" s="25">
        <v>44797</v>
      </c>
      <c r="B19" s="26" t="s">
        <v>5</v>
      </c>
      <c r="C19" s="27">
        <v>44797</v>
      </c>
      <c r="D19" s="26" t="s">
        <v>165</v>
      </c>
      <c r="E19" s="26" t="s">
        <v>168</v>
      </c>
      <c r="F19" s="26" t="s">
        <v>98</v>
      </c>
      <c r="G19" s="26" t="s">
        <v>109</v>
      </c>
      <c r="H19" s="26">
        <v>80100</v>
      </c>
      <c r="I19" s="26" t="s">
        <v>114</v>
      </c>
      <c r="J19" s="26" t="s">
        <v>115</v>
      </c>
      <c r="K19" s="26" t="s">
        <v>123</v>
      </c>
      <c r="L19" s="26" t="s">
        <v>114</v>
      </c>
      <c r="M19" s="26" t="s">
        <v>103</v>
      </c>
      <c r="N19" s="26" t="s">
        <v>104</v>
      </c>
      <c r="O19" s="28">
        <v>5000</v>
      </c>
      <c r="P19" s="28">
        <v>5000</v>
      </c>
      <c r="Q19" s="29">
        <v>1</v>
      </c>
      <c r="R19" s="26" t="s">
        <v>18</v>
      </c>
      <c r="S19" s="26"/>
      <c r="T19" s="26"/>
      <c r="U19" s="26" t="s">
        <v>105</v>
      </c>
      <c r="V19" s="26" t="s">
        <v>106</v>
      </c>
      <c r="W19" s="26"/>
      <c r="X19" s="26" t="s">
        <v>34</v>
      </c>
      <c r="Y19" s="26" t="s">
        <v>117</v>
      </c>
      <c r="Z19" s="26" t="s">
        <v>108</v>
      </c>
      <c r="AA19" s="26" t="s">
        <v>108</v>
      </c>
    </row>
    <row r="20" spans="1:27" ht="15" thickBot="1" x14ac:dyDescent="0.4">
      <c r="A20" s="21">
        <v>44797</v>
      </c>
      <c r="B20" s="22" t="s">
        <v>5</v>
      </c>
      <c r="C20" s="23">
        <v>44797</v>
      </c>
      <c r="D20" s="22" t="s">
        <v>165</v>
      </c>
      <c r="E20" s="22" t="s">
        <v>169</v>
      </c>
      <c r="F20" s="22" t="s">
        <v>98</v>
      </c>
      <c r="G20" s="22" t="s">
        <v>109</v>
      </c>
      <c r="H20" s="22">
        <v>110100</v>
      </c>
      <c r="I20" s="22" t="s">
        <v>118</v>
      </c>
      <c r="J20" s="22" t="s">
        <v>119</v>
      </c>
      <c r="K20" s="22" t="s">
        <v>120</v>
      </c>
      <c r="L20" s="22" t="s">
        <v>118</v>
      </c>
      <c r="M20" s="22" t="s">
        <v>103</v>
      </c>
      <c r="N20" s="22" t="s">
        <v>121</v>
      </c>
      <c r="O20" s="30">
        <v>5000</v>
      </c>
      <c r="P20" s="30">
        <v>5000</v>
      </c>
      <c r="Q20" s="24">
        <v>1</v>
      </c>
      <c r="R20" s="22" t="s">
        <v>18</v>
      </c>
      <c r="S20" s="22"/>
      <c r="T20" s="22"/>
      <c r="U20" s="22" t="s">
        <v>105</v>
      </c>
      <c r="V20" s="22" t="s">
        <v>106</v>
      </c>
      <c r="W20" s="22"/>
      <c r="X20" s="22" t="s">
        <v>34</v>
      </c>
      <c r="Y20" s="22" t="s">
        <v>117</v>
      </c>
      <c r="Z20" s="22" t="s">
        <v>108</v>
      </c>
      <c r="AA20" s="22" t="s">
        <v>108</v>
      </c>
    </row>
    <row r="21" spans="1:27" x14ac:dyDescent="0.3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4" spans="1:27" ht="19" x14ac:dyDescent="0.35">
      <c r="M24" s="94"/>
      <c r="N24" s="94"/>
      <c r="O24" s="90" t="s">
        <v>124</v>
      </c>
      <c r="P24" s="90"/>
      <c r="Q24" s="90"/>
      <c r="R24" s="90"/>
      <c r="S24" s="37" t="s">
        <v>125</v>
      </c>
      <c r="T24" s="95">
        <v>45051.544502314813</v>
      </c>
      <c r="U24" s="95"/>
      <c r="V24" s="38"/>
    </row>
    <row r="25" spans="1:27" ht="19" x14ac:dyDescent="0.35">
      <c r="A25" s="94"/>
      <c r="B25" s="94"/>
      <c r="C25" s="90" t="s">
        <v>124</v>
      </c>
      <c r="D25" s="90"/>
      <c r="E25" s="90"/>
      <c r="F25" s="90"/>
      <c r="G25" s="37" t="s">
        <v>125</v>
      </c>
      <c r="H25" s="95">
        <v>45044.364710648151</v>
      </c>
      <c r="I25" s="95"/>
      <c r="J25" s="38"/>
      <c r="M25" s="94"/>
      <c r="N25" s="94"/>
      <c r="O25" s="90"/>
      <c r="P25" s="90"/>
      <c r="Q25" s="90"/>
      <c r="R25" s="90"/>
      <c r="S25" s="37" t="s">
        <v>126</v>
      </c>
      <c r="T25" s="96">
        <v>44985</v>
      </c>
      <c r="U25" s="96"/>
      <c r="V25" s="38"/>
    </row>
    <row r="26" spans="1:27" ht="19" x14ac:dyDescent="0.35">
      <c r="A26" s="94"/>
      <c r="B26" s="94"/>
      <c r="C26" s="90"/>
      <c r="D26" s="90"/>
      <c r="E26" s="90"/>
      <c r="F26" s="90"/>
      <c r="G26" s="37" t="s">
        <v>126</v>
      </c>
      <c r="H26" s="96">
        <v>44985</v>
      </c>
      <c r="I26" s="96"/>
      <c r="J26" s="38"/>
      <c r="M26" s="94"/>
      <c r="N26" s="94"/>
      <c r="O26" s="90" t="s">
        <v>170</v>
      </c>
      <c r="P26" s="90"/>
      <c r="Q26" s="90"/>
      <c r="R26" s="90"/>
      <c r="S26" s="37" t="s">
        <v>127</v>
      </c>
      <c r="T26" s="97" t="s">
        <v>128</v>
      </c>
      <c r="U26" s="97"/>
      <c r="V26" s="38"/>
    </row>
    <row r="27" spans="1:27" ht="19" x14ac:dyDescent="0.35">
      <c r="A27" s="94"/>
      <c r="B27" s="94"/>
      <c r="C27" s="90" t="s">
        <v>170</v>
      </c>
      <c r="D27" s="90"/>
      <c r="E27" s="90"/>
      <c r="F27" s="90"/>
      <c r="G27" s="37" t="s">
        <v>127</v>
      </c>
      <c r="H27" s="97" t="s">
        <v>128</v>
      </c>
      <c r="I27" s="97"/>
      <c r="J27" s="38"/>
      <c r="M27" s="94"/>
      <c r="N27" s="94"/>
      <c r="O27" s="90"/>
      <c r="P27" s="90"/>
      <c r="Q27" s="90"/>
      <c r="R27" s="90"/>
      <c r="S27" s="37" t="s">
        <v>129</v>
      </c>
      <c r="T27" s="97" t="s">
        <v>103</v>
      </c>
      <c r="U27" s="97"/>
      <c r="V27" s="38"/>
    </row>
    <row r="28" spans="1:27" ht="19" x14ac:dyDescent="0.35">
      <c r="A28" s="94"/>
      <c r="B28" s="94"/>
      <c r="C28" s="90"/>
      <c r="D28" s="90"/>
      <c r="E28" s="90"/>
      <c r="F28" s="90"/>
      <c r="G28" s="37" t="s">
        <v>129</v>
      </c>
      <c r="H28" s="97" t="s">
        <v>103</v>
      </c>
      <c r="I28" s="97"/>
      <c r="J28" s="38"/>
      <c r="M28" s="38"/>
      <c r="N28" s="38"/>
      <c r="O28" s="90" t="s">
        <v>130</v>
      </c>
      <c r="P28" s="90"/>
      <c r="Q28" s="90"/>
      <c r="R28" s="90"/>
      <c r="S28" s="38"/>
      <c r="T28" s="38"/>
      <c r="U28" s="38"/>
      <c r="V28" s="38"/>
    </row>
    <row r="29" spans="1:27" ht="26" x14ac:dyDescent="0.35">
      <c r="A29" s="38"/>
      <c r="B29" s="38"/>
      <c r="C29" s="90" t="s">
        <v>130</v>
      </c>
      <c r="D29" s="90"/>
      <c r="E29" s="90"/>
      <c r="F29" s="90"/>
      <c r="G29" s="38"/>
      <c r="H29" s="38"/>
      <c r="I29" s="38"/>
      <c r="J29" s="38"/>
      <c r="M29" s="39" t="s">
        <v>74</v>
      </c>
      <c r="N29" s="39" t="s">
        <v>92</v>
      </c>
      <c r="O29" s="39" t="s">
        <v>131</v>
      </c>
      <c r="P29" s="40" t="s">
        <v>132</v>
      </c>
      <c r="Q29" s="41" t="s">
        <v>133</v>
      </c>
      <c r="R29" s="42" t="s">
        <v>134</v>
      </c>
      <c r="S29" s="42" t="s">
        <v>135</v>
      </c>
      <c r="T29" s="91" t="s">
        <v>136</v>
      </c>
      <c r="U29" s="91"/>
      <c r="V29" s="38"/>
    </row>
    <row r="30" spans="1:27" ht="26" x14ac:dyDescent="0.35">
      <c r="A30" s="39" t="s">
        <v>74</v>
      </c>
      <c r="B30" s="39" t="s">
        <v>92</v>
      </c>
      <c r="C30" s="39" t="s">
        <v>131</v>
      </c>
      <c r="D30" s="40" t="s">
        <v>132</v>
      </c>
      <c r="E30" s="41" t="s">
        <v>133</v>
      </c>
      <c r="F30" s="42" t="s">
        <v>134</v>
      </c>
      <c r="G30" s="42" t="s">
        <v>135</v>
      </c>
      <c r="H30" s="91" t="s">
        <v>136</v>
      </c>
      <c r="I30" s="91"/>
      <c r="J30" s="38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7" ht="18" x14ac:dyDescent="0.35">
      <c r="A31" s="92"/>
      <c r="B31" s="92"/>
      <c r="C31" s="92"/>
      <c r="D31" s="92"/>
      <c r="E31" s="92"/>
      <c r="F31" s="92"/>
      <c r="G31" s="92"/>
      <c r="H31" s="92"/>
      <c r="I31" s="92"/>
      <c r="J31" s="92"/>
      <c r="M31" s="93" t="s">
        <v>137</v>
      </c>
      <c r="N31" s="93"/>
      <c r="O31" s="93"/>
      <c r="P31" s="93"/>
      <c r="Q31" s="93"/>
      <c r="R31" s="93"/>
      <c r="S31" s="93"/>
      <c r="T31" s="93"/>
      <c r="U31" s="93"/>
      <c r="V31" s="38"/>
    </row>
    <row r="32" spans="1:27" ht="24" x14ac:dyDescent="0.35">
      <c r="A32" s="93" t="s">
        <v>137</v>
      </c>
      <c r="B32" s="93"/>
      <c r="C32" s="93"/>
      <c r="D32" s="93"/>
      <c r="E32" s="93"/>
      <c r="F32" s="93"/>
      <c r="G32" s="93"/>
      <c r="H32" s="93"/>
      <c r="I32" s="93"/>
      <c r="J32" s="38"/>
      <c r="M32" s="43">
        <v>44797</v>
      </c>
      <c r="N32" s="44" t="s">
        <v>138</v>
      </c>
      <c r="O32" s="45" t="s">
        <v>139</v>
      </c>
      <c r="P32" s="44" t="s">
        <v>139</v>
      </c>
      <c r="Q32" s="46" t="s">
        <v>140</v>
      </c>
      <c r="R32" s="47">
        <v>0</v>
      </c>
      <c r="S32" s="47">
        <v>0</v>
      </c>
      <c r="T32" s="47">
        <v>0</v>
      </c>
      <c r="U32" s="48" t="s">
        <v>121</v>
      </c>
      <c r="V32" s="38"/>
    </row>
    <row r="33" spans="1:27" ht="24" x14ac:dyDescent="0.35">
      <c r="A33" s="43">
        <v>44797</v>
      </c>
      <c r="B33" s="44" t="s">
        <v>138</v>
      </c>
      <c r="C33" s="45" t="s">
        <v>139</v>
      </c>
      <c r="D33" s="44" t="s">
        <v>139</v>
      </c>
      <c r="E33" s="46" t="s">
        <v>140</v>
      </c>
      <c r="F33" s="47">
        <v>0</v>
      </c>
      <c r="G33" s="47">
        <v>0</v>
      </c>
      <c r="H33" s="47">
        <v>0</v>
      </c>
      <c r="I33" s="48" t="s">
        <v>121</v>
      </c>
      <c r="J33" s="38"/>
      <c r="M33" s="93" t="s">
        <v>141</v>
      </c>
      <c r="N33" s="93"/>
      <c r="O33" s="93"/>
      <c r="P33" s="93"/>
      <c r="Q33" s="93"/>
      <c r="R33" s="93"/>
      <c r="S33" s="93"/>
      <c r="T33" s="93"/>
      <c r="U33" s="93"/>
      <c r="V33" s="38"/>
    </row>
    <row r="34" spans="1:27" ht="24" x14ac:dyDescent="0.35">
      <c r="A34" s="93" t="s">
        <v>141</v>
      </c>
      <c r="B34" s="93"/>
      <c r="C34" s="93"/>
      <c r="D34" s="93"/>
      <c r="E34" s="93"/>
      <c r="F34" s="93"/>
      <c r="G34" s="93"/>
      <c r="H34" s="93"/>
      <c r="I34" s="93"/>
      <c r="J34" s="38"/>
      <c r="M34" s="43">
        <v>44797</v>
      </c>
      <c r="N34" s="44" t="s">
        <v>138</v>
      </c>
      <c r="O34" s="45" t="s">
        <v>139</v>
      </c>
      <c r="P34" s="44" t="s">
        <v>139</v>
      </c>
      <c r="Q34" s="46" t="s">
        <v>140</v>
      </c>
      <c r="R34" s="47">
        <v>0</v>
      </c>
      <c r="S34" s="49">
        <v>-10000</v>
      </c>
      <c r="T34" s="49">
        <v>-10000</v>
      </c>
      <c r="U34" s="48" t="s">
        <v>104</v>
      </c>
      <c r="V34" s="38"/>
    </row>
    <row r="35" spans="1:27" ht="84" x14ac:dyDescent="0.35">
      <c r="A35" s="43">
        <v>44797</v>
      </c>
      <c r="B35" s="44" t="s">
        <v>138</v>
      </c>
      <c r="C35" s="45" t="s">
        <v>139</v>
      </c>
      <c r="D35" s="44" t="s">
        <v>139</v>
      </c>
      <c r="E35" s="46" t="s">
        <v>140</v>
      </c>
      <c r="F35" s="47">
        <v>0</v>
      </c>
      <c r="G35" s="49">
        <v>-5000</v>
      </c>
      <c r="H35" s="49">
        <v>-5000</v>
      </c>
      <c r="I35" s="48" t="s">
        <v>104</v>
      </c>
      <c r="J35" s="38"/>
      <c r="M35" s="50">
        <v>44797</v>
      </c>
      <c r="N35" s="51" t="s">
        <v>106</v>
      </c>
      <c r="O35" s="52" t="s">
        <v>34</v>
      </c>
      <c r="P35" s="51" t="s">
        <v>139</v>
      </c>
      <c r="Q35" s="53" t="s">
        <v>172</v>
      </c>
      <c r="R35" s="54">
        <v>5000</v>
      </c>
      <c r="S35" s="55">
        <v>0</v>
      </c>
      <c r="T35" s="54">
        <v>-5000</v>
      </c>
      <c r="U35" s="56" t="s">
        <v>104</v>
      </c>
      <c r="V35" s="57"/>
    </row>
    <row r="36" spans="1:27" ht="84" x14ac:dyDescent="0.35">
      <c r="A36" s="50">
        <v>44797</v>
      </c>
      <c r="B36" s="51" t="s">
        <v>106</v>
      </c>
      <c r="C36" s="52" t="s">
        <v>144</v>
      </c>
      <c r="D36" s="51" t="s">
        <v>139</v>
      </c>
      <c r="E36" s="53" t="s">
        <v>171</v>
      </c>
      <c r="F36" s="54">
        <v>5000.2700000000004</v>
      </c>
      <c r="G36" s="55">
        <v>0</v>
      </c>
      <c r="H36" s="55">
        <v>0.27</v>
      </c>
      <c r="I36" s="56" t="s">
        <v>121</v>
      </c>
      <c r="J36" s="57"/>
      <c r="M36" s="43">
        <v>44797</v>
      </c>
      <c r="N36" s="44" t="s">
        <v>106</v>
      </c>
      <c r="O36" s="45" t="s">
        <v>42</v>
      </c>
      <c r="P36" s="44" t="s">
        <v>139</v>
      </c>
      <c r="Q36" s="46" t="s">
        <v>173</v>
      </c>
      <c r="R36" s="49">
        <v>5000.5</v>
      </c>
      <c r="S36" s="47">
        <v>0</v>
      </c>
      <c r="T36" s="47">
        <v>0.5</v>
      </c>
      <c r="U36" s="48" t="s">
        <v>121</v>
      </c>
      <c r="V36" s="38"/>
    </row>
    <row r="37" spans="1:27" ht="18" x14ac:dyDescent="0.35">
      <c r="A37" s="38"/>
      <c r="B37" s="38"/>
      <c r="C37" s="89" t="s">
        <v>142</v>
      </c>
      <c r="D37" s="89"/>
      <c r="E37" s="89"/>
      <c r="F37" s="89"/>
      <c r="G37" s="38"/>
      <c r="H37" s="38"/>
      <c r="I37" s="38"/>
      <c r="J37" s="38"/>
      <c r="M37" s="38"/>
      <c r="N37" s="38"/>
      <c r="O37" s="89" t="s">
        <v>142</v>
      </c>
      <c r="P37" s="89"/>
      <c r="Q37" s="89"/>
      <c r="R37" s="89"/>
      <c r="S37" s="38"/>
      <c r="T37" s="38"/>
      <c r="U37" s="38"/>
      <c r="V37" s="38"/>
    </row>
    <row r="38" spans="1:27" ht="18" x14ac:dyDescent="0.35">
      <c r="A38" s="38"/>
      <c r="B38" s="38"/>
      <c r="C38" s="89" t="s">
        <v>143</v>
      </c>
      <c r="D38" s="89"/>
      <c r="E38" s="89"/>
      <c r="F38" s="89"/>
      <c r="G38" s="38"/>
      <c r="H38" s="38"/>
      <c r="I38" s="38"/>
      <c r="J38" s="38"/>
      <c r="M38" s="38"/>
      <c r="N38" s="38"/>
      <c r="O38" s="89" t="s">
        <v>143</v>
      </c>
      <c r="P38" s="89"/>
      <c r="Q38" s="89"/>
      <c r="R38" s="89"/>
      <c r="S38" s="38"/>
      <c r="T38" s="38"/>
      <c r="U38" s="38"/>
      <c r="V38" s="38"/>
    </row>
    <row r="42" spans="1:27" x14ac:dyDescent="0.35">
      <c r="F42" t="s">
        <v>54</v>
      </c>
    </row>
    <row r="43" spans="1:27" ht="42.5" thickBot="1" x14ac:dyDescent="0.4">
      <c r="A43" s="59" t="s">
        <v>73</v>
      </c>
      <c r="B43" s="59" t="s">
        <v>8</v>
      </c>
      <c r="C43" s="59" t="s">
        <v>74</v>
      </c>
      <c r="D43" s="59" t="s">
        <v>75</v>
      </c>
      <c r="E43" s="59" t="s">
        <v>76</v>
      </c>
      <c r="F43" s="59" t="s">
        <v>77</v>
      </c>
      <c r="G43" s="59" t="s">
        <v>78</v>
      </c>
      <c r="H43" s="59" t="s">
        <v>79</v>
      </c>
      <c r="I43" s="59" t="s">
        <v>80</v>
      </c>
      <c r="J43" s="59" t="s">
        <v>81</v>
      </c>
      <c r="K43" s="59" t="s">
        <v>82</v>
      </c>
      <c r="L43" s="59" t="s">
        <v>83</v>
      </c>
      <c r="M43" s="59" t="s">
        <v>84</v>
      </c>
      <c r="N43" s="59" t="s">
        <v>85</v>
      </c>
      <c r="O43" s="59" t="s">
        <v>86</v>
      </c>
      <c r="P43" s="59" t="s">
        <v>87</v>
      </c>
      <c r="Q43" s="59" t="s">
        <v>88</v>
      </c>
      <c r="R43" s="59" t="s">
        <v>10</v>
      </c>
      <c r="S43" s="59" t="s">
        <v>89</v>
      </c>
      <c r="T43" s="59" t="s">
        <v>90</v>
      </c>
      <c r="U43" s="59" t="s">
        <v>91</v>
      </c>
      <c r="V43" s="59" t="s">
        <v>92</v>
      </c>
      <c r="W43" s="59" t="s">
        <v>93</v>
      </c>
      <c r="X43" s="59" t="s">
        <v>94</v>
      </c>
      <c r="Y43" s="59" t="s">
        <v>95</v>
      </c>
      <c r="Z43" s="59" t="s">
        <v>96</v>
      </c>
      <c r="AA43" s="59" t="s">
        <v>97</v>
      </c>
    </row>
    <row r="44" spans="1:27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x14ac:dyDescent="0.3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15" thickBot="1" x14ac:dyDescent="0.4">
      <c r="A46" s="62">
        <v>44798</v>
      </c>
      <c r="B46" s="63" t="s">
        <v>5</v>
      </c>
      <c r="C46" s="64">
        <v>44798</v>
      </c>
      <c r="D46" s="63" t="s">
        <v>174</v>
      </c>
      <c r="E46" s="63" t="s">
        <v>175</v>
      </c>
      <c r="F46" s="63" t="s">
        <v>98</v>
      </c>
      <c r="G46" s="63" t="s">
        <v>99</v>
      </c>
      <c r="H46" s="63">
        <v>610220</v>
      </c>
      <c r="I46" s="63" t="s">
        <v>100</v>
      </c>
      <c r="J46" s="63" t="s">
        <v>101</v>
      </c>
      <c r="K46" s="63" t="s">
        <v>102</v>
      </c>
      <c r="L46" s="63" t="s">
        <v>100</v>
      </c>
      <c r="M46" s="63" t="s">
        <v>103</v>
      </c>
      <c r="N46" s="63" t="s">
        <v>121</v>
      </c>
      <c r="O46" s="65">
        <v>0.68</v>
      </c>
      <c r="P46" s="65">
        <v>0.68</v>
      </c>
      <c r="Q46" s="65">
        <v>1</v>
      </c>
      <c r="R46" s="63" t="s">
        <v>18</v>
      </c>
      <c r="S46" s="63"/>
      <c r="T46" s="63"/>
      <c r="U46" s="63" t="s">
        <v>105</v>
      </c>
      <c r="V46" s="63" t="s">
        <v>106</v>
      </c>
      <c r="W46" s="63"/>
      <c r="X46" s="63" t="s">
        <v>147</v>
      </c>
      <c r="Y46" s="63" t="s">
        <v>107</v>
      </c>
      <c r="Z46" s="63" t="s">
        <v>108</v>
      </c>
      <c r="AA46" s="63" t="s">
        <v>108</v>
      </c>
    </row>
    <row r="47" spans="1:27" ht="15" thickBot="1" x14ac:dyDescent="0.4">
      <c r="A47" s="66">
        <v>44798</v>
      </c>
      <c r="B47" s="67" t="s">
        <v>5</v>
      </c>
      <c r="C47" s="68">
        <v>44798</v>
      </c>
      <c r="D47" s="67" t="s">
        <v>174</v>
      </c>
      <c r="E47" s="67" t="s">
        <v>176</v>
      </c>
      <c r="F47" s="67" t="s">
        <v>98</v>
      </c>
      <c r="G47" s="67" t="s">
        <v>109</v>
      </c>
      <c r="H47" s="67">
        <v>111502</v>
      </c>
      <c r="I47" s="67" t="s">
        <v>110</v>
      </c>
      <c r="J47" s="67" t="s">
        <v>111</v>
      </c>
      <c r="K47" s="67" t="s">
        <v>148</v>
      </c>
      <c r="L47" s="67" t="s">
        <v>110</v>
      </c>
      <c r="M47" s="67" t="s">
        <v>103</v>
      </c>
      <c r="N47" s="67" t="s">
        <v>104</v>
      </c>
      <c r="O47" s="69">
        <v>2.0499999999999998</v>
      </c>
      <c r="P47" s="69">
        <v>2.0499999999999998</v>
      </c>
      <c r="Q47" s="69">
        <v>1</v>
      </c>
      <c r="R47" s="67" t="s">
        <v>18</v>
      </c>
      <c r="S47" s="67"/>
      <c r="T47" s="67"/>
      <c r="U47" s="67" t="s">
        <v>105</v>
      </c>
      <c r="V47" s="67" t="s">
        <v>106</v>
      </c>
      <c r="W47" s="67"/>
      <c r="X47" s="67" t="s">
        <v>147</v>
      </c>
      <c r="Y47" s="67" t="s">
        <v>113</v>
      </c>
      <c r="Z47" s="67" t="s">
        <v>108</v>
      </c>
      <c r="AA47" s="67" t="s">
        <v>108</v>
      </c>
    </row>
    <row r="48" spans="1:27" ht="15" thickBot="1" x14ac:dyDescent="0.4">
      <c r="A48" s="70">
        <v>44798</v>
      </c>
      <c r="B48" s="71" t="s">
        <v>5</v>
      </c>
      <c r="C48" s="72">
        <v>44798</v>
      </c>
      <c r="D48" s="71" t="s">
        <v>174</v>
      </c>
      <c r="E48" s="71" t="s">
        <v>177</v>
      </c>
      <c r="F48" s="71" t="s">
        <v>98</v>
      </c>
      <c r="G48" s="71" t="s">
        <v>109</v>
      </c>
      <c r="H48" s="71">
        <v>80100</v>
      </c>
      <c r="I48" s="71" t="s">
        <v>114</v>
      </c>
      <c r="J48" s="71" t="s">
        <v>115</v>
      </c>
      <c r="K48" s="71" t="s">
        <v>149</v>
      </c>
      <c r="L48" s="71" t="s">
        <v>114</v>
      </c>
      <c r="M48" s="71" t="s">
        <v>103</v>
      </c>
      <c r="N48" s="71" t="s">
        <v>104</v>
      </c>
      <c r="O48" s="73">
        <v>10000</v>
      </c>
      <c r="P48" s="73">
        <v>10000</v>
      </c>
      <c r="Q48" s="74">
        <v>1</v>
      </c>
      <c r="R48" s="71" t="s">
        <v>18</v>
      </c>
      <c r="S48" s="71"/>
      <c r="T48" s="71"/>
      <c r="U48" s="71" t="s">
        <v>105</v>
      </c>
      <c r="V48" s="71" t="s">
        <v>106</v>
      </c>
      <c r="W48" s="71"/>
      <c r="X48" s="71" t="s">
        <v>147</v>
      </c>
      <c r="Y48" s="71" t="s">
        <v>117</v>
      </c>
      <c r="Z48" s="71" t="s">
        <v>108</v>
      </c>
      <c r="AA48" s="71" t="s">
        <v>108</v>
      </c>
    </row>
    <row r="49" spans="1:27" x14ac:dyDescent="0.35">
      <c r="A49" s="75">
        <v>44798</v>
      </c>
      <c r="B49" s="76" t="s">
        <v>5</v>
      </c>
      <c r="C49" s="77">
        <v>44798</v>
      </c>
      <c r="D49" s="76" t="s">
        <v>174</v>
      </c>
      <c r="E49" s="76" t="s">
        <v>178</v>
      </c>
      <c r="F49" s="76" t="s">
        <v>98</v>
      </c>
      <c r="G49" s="76" t="s">
        <v>109</v>
      </c>
      <c r="H49" s="76">
        <v>110100</v>
      </c>
      <c r="I49" s="76" t="s">
        <v>118</v>
      </c>
      <c r="J49" s="76" t="s">
        <v>119</v>
      </c>
      <c r="K49" s="76" t="s">
        <v>120</v>
      </c>
      <c r="L49" s="76" t="s">
        <v>118</v>
      </c>
      <c r="M49" s="76" t="s">
        <v>103</v>
      </c>
      <c r="N49" s="76" t="s">
        <v>121</v>
      </c>
      <c r="O49" s="78">
        <v>10001.370000000001</v>
      </c>
      <c r="P49" s="78">
        <v>10001.370000000001</v>
      </c>
      <c r="Q49" s="79">
        <v>1</v>
      </c>
      <c r="R49" s="76" t="s">
        <v>18</v>
      </c>
      <c r="S49" s="76"/>
      <c r="T49" s="76"/>
      <c r="U49" s="76" t="s">
        <v>105</v>
      </c>
      <c r="V49" s="76" t="s">
        <v>106</v>
      </c>
      <c r="W49" s="76"/>
      <c r="X49" s="76" t="s">
        <v>147</v>
      </c>
      <c r="Y49" s="76" t="s">
        <v>117</v>
      </c>
      <c r="Z49" s="76" t="s">
        <v>108</v>
      </c>
      <c r="AA49" s="76" t="s">
        <v>108</v>
      </c>
    </row>
    <row r="50" spans="1:27" ht="44" thickBot="1" x14ac:dyDescent="0.4">
      <c r="A50" s="14" t="s">
        <v>73</v>
      </c>
      <c r="B50" s="14" t="s">
        <v>8</v>
      </c>
      <c r="C50" s="14" t="s">
        <v>74</v>
      </c>
      <c r="D50" s="14" t="s">
        <v>75</v>
      </c>
      <c r="E50" s="14" t="s">
        <v>76</v>
      </c>
      <c r="F50" s="14" t="s">
        <v>77</v>
      </c>
      <c r="G50" s="14" t="s">
        <v>78</v>
      </c>
      <c r="H50" s="14" t="s">
        <v>79</v>
      </c>
      <c r="I50" s="14" t="s">
        <v>80</v>
      </c>
      <c r="J50" s="14" t="s">
        <v>81</v>
      </c>
      <c r="K50" s="14" t="s">
        <v>82</v>
      </c>
      <c r="L50" s="14" t="s">
        <v>83</v>
      </c>
      <c r="M50" s="14" t="s">
        <v>84</v>
      </c>
      <c r="N50" s="14" t="s">
        <v>85</v>
      </c>
      <c r="O50" s="14" t="s">
        <v>86</v>
      </c>
      <c r="P50" s="14" t="s">
        <v>87</v>
      </c>
      <c r="Q50" s="14" t="s">
        <v>88</v>
      </c>
      <c r="R50" s="14" t="s">
        <v>10</v>
      </c>
      <c r="S50" s="14" t="s">
        <v>89</v>
      </c>
      <c r="T50" s="14" t="s">
        <v>90</v>
      </c>
      <c r="U50" s="14" t="s">
        <v>91</v>
      </c>
      <c r="V50" s="14" t="s">
        <v>92</v>
      </c>
      <c r="W50" s="14" t="s">
        <v>93</v>
      </c>
      <c r="X50" s="14" t="s">
        <v>94</v>
      </c>
      <c r="Y50" s="14" t="s">
        <v>95</v>
      </c>
      <c r="Z50" s="14" t="s">
        <v>96</v>
      </c>
      <c r="AA50" s="14" t="s">
        <v>97</v>
      </c>
    </row>
    <row r="51" spans="1:27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" thickBot="1" x14ac:dyDescent="0.4">
      <c r="A53" s="17">
        <v>44798</v>
      </c>
      <c r="B53" s="18" t="s">
        <v>5</v>
      </c>
      <c r="C53" s="19">
        <v>44798</v>
      </c>
      <c r="D53" s="18" t="s">
        <v>179</v>
      </c>
      <c r="E53" s="18" t="s">
        <v>180</v>
      </c>
      <c r="F53" s="18" t="s">
        <v>98</v>
      </c>
      <c r="G53" s="18" t="s">
        <v>99</v>
      </c>
      <c r="H53" s="18">
        <v>610220</v>
      </c>
      <c r="I53" s="18" t="s">
        <v>100</v>
      </c>
      <c r="J53" s="18" t="s">
        <v>101</v>
      </c>
      <c r="K53" s="18" t="s">
        <v>102</v>
      </c>
      <c r="L53" s="18" t="s">
        <v>100</v>
      </c>
      <c r="M53" s="18" t="s">
        <v>103</v>
      </c>
      <c r="N53" s="18" t="s">
        <v>121</v>
      </c>
      <c r="O53" s="20">
        <v>0.55000000000000004</v>
      </c>
      <c r="P53" s="20">
        <v>0.55000000000000004</v>
      </c>
      <c r="Q53" s="20">
        <v>1</v>
      </c>
      <c r="R53" s="18" t="s">
        <v>18</v>
      </c>
      <c r="S53" s="18"/>
      <c r="T53" s="18"/>
      <c r="U53" s="18" t="s">
        <v>105</v>
      </c>
      <c r="V53" s="18" t="s">
        <v>106</v>
      </c>
      <c r="W53" s="18"/>
      <c r="X53" s="18" t="s">
        <v>58</v>
      </c>
      <c r="Y53" s="18" t="s">
        <v>107</v>
      </c>
      <c r="Z53" s="18" t="s">
        <v>108</v>
      </c>
      <c r="AA53" s="18" t="s">
        <v>108</v>
      </c>
    </row>
    <row r="54" spans="1:27" ht="15" thickBot="1" x14ac:dyDescent="0.4">
      <c r="A54" s="21">
        <v>44798</v>
      </c>
      <c r="B54" s="22" t="s">
        <v>5</v>
      </c>
      <c r="C54" s="23">
        <v>44798</v>
      </c>
      <c r="D54" s="22" t="s">
        <v>179</v>
      </c>
      <c r="E54" s="22" t="s">
        <v>181</v>
      </c>
      <c r="F54" s="22" t="s">
        <v>98</v>
      </c>
      <c r="G54" s="22" t="s">
        <v>109</v>
      </c>
      <c r="H54" s="22">
        <v>111502</v>
      </c>
      <c r="I54" s="22" t="s">
        <v>110</v>
      </c>
      <c r="J54" s="22" t="s">
        <v>111</v>
      </c>
      <c r="K54" s="22" t="s">
        <v>182</v>
      </c>
      <c r="L54" s="22" t="s">
        <v>110</v>
      </c>
      <c r="M54" s="22" t="s">
        <v>103</v>
      </c>
      <c r="N54" s="22" t="s">
        <v>104</v>
      </c>
      <c r="O54" s="24">
        <v>2.0499999999999998</v>
      </c>
      <c r="P54" s="24">
        <v>2.0499999999999998</v>
      </c>
      <c r="Q54" s="24">
        <v>1</v>
      </c>
      <c r="R54" s="22" t="s">
        <v>18</v>
      </c>
      <c r="S54" s="22"/>
      <c r="T54" s="22"/>
      <c r="U54" s="22" t="s">
        <v>105</v>
      </c>
      <c r="V54" s="22" t="s">
        <v>106</v>
      </c>
      <c r="W54" s="22"/>
      <c r="X54" s="22" t="s">
        <v>58</v>
      </c>
      <c r="Y54" s="22" t="s">
        <v>113</v>
      </c>
      <c r="Z54" s="22" t="s">
        <v>108</v>
      </c>
      <c r="AA54" s="22" t="s">
        <v>108</v>
      </c>
    </row>
    <row r="55" spans="1:27" ht="15" thickBot="1" x14ac:dyDescent="0.4">
      <c r="A55" s="25">
        <v>44798</v>
      </c>
      <c r="B55" s="26" t="s">
        <v>5</v>
      </c>
      <c r="C55" s="27">
        <v>44798</v>
      </c>
      <c r="D55" s="26" t="s">
        <v>179</v>
      </c>
      <c r="E55" s="26" t="s">
        <v>183</v>
      </c>
      <c r="F55" s="26" t="s">
        <v>98</v>
      </c>
      <c r="G55" s="26" t="s">
        <v>109</v>
      </c>
      <c r="H55" s="26">
        <v>80100</v>
      </c>
      <c r="I55" s="26" t="s">
        <v>114</v>
      </c>
      <c r="J55" s="26" t="s">
        <v>115</v>
      </c>
      <c r="K55" s="26" t="s">
        <v>184</v>
      </c>
      <c r="L55" s="26" t="s">
        <v>114</v>
      </c>
      <c r="M55" s="26" t="s">
        <v>103</v>
      </c>
      <c r="N55" s="26" t="s">
        <v>104</v>
      </c>
      <c r="O55" s="28">
        <v>10000</v>
      </c>
      <c r="P55" s="28">
        <v>10000</v>
      </c>
      <c r="Q55" s="29">
        <v>1</v>
      </c>
      <c r="R55" s="26" t="s">
        <v>18</v>
      </c>
      <c r="S55" s="26"/>
      <c r="T55" s="26"/>
      <c r="U55" s="26" t="s">
        <v>105</v>
      </c>
      <c r="V55" s="26" t="s">
        <v>106</v>
      </c>
      <c r="W55" s="26"/>
      <c r="X55" s="26" t="s">
        <v>58</v>
      </c>
      <c r="Y55" s="26" t="s">
        <v>117</v>
      </c>
      <c r="Z55" s="26" t="s">
        <v>108</v>
      </c>
      <c r="AA55" s="26" t="s">
        <v>108</v>
      </c>
    </row>
    <row r="56" spans="1:27" ht="15" thickBot="1" x14ac:dyDescent="0.4">
      <c r="A56" s="21">
        <v>44798</v>
      </c>
      <c r="B56" s="22" t="s">
        <v>5</v>
      </c>
      <c r="C56" s="23">
        <v>44798</v>
      </c>
      <c r="D56" s="22" t="s">
        <v>179</v>
      </c>
      <c r="E56" s="22" t="s">
        <v>185</v>
      </c>
      <c r="F56" s="22" t="s">
        <v>98</v>
      </c>
      <c r="G56" s="22" t="s">
        <v>109</v>
      </c>
      <c r="H56" s="22">
        <v>110100</v>
      </c>
      <c r="I56" s="22" t="s">
        <v>118</v>
      </c>
      <c r="J56" s="22" t="s">
        <v>119</v>
      </c>
      <c r="K56" s="22" t="s">
        <v>120</v>
      </c>
      <c r="L56" s="22" t="s">
        <v>118</v>
      </c>
      <c r="M56" s="22" t="s">
        <v>103</v>
      </c>
      <c r="N56" s="22" t="s">
        <v>121</v>
      </c>
      <c r="O56" s="30">
        <v>10001.5</v>
      </c>
      <c r="P56" s="30">
        <v>10001.5</v>
      </c>
      <c r="Q56" s="24">
        <v>1</v>
      </c>
      <c r="R56" s="22" t="s">
        <v>18</v>
      </c>
      <c r="S56" s="22"/>
      <c r="T56" s="22"/>
      <c r="U56" s="22" t="s">
        <v>105</v>
      </c>
      <c r="V56" s="22" t="s">
        <v>106</v>
      </c>
      <c r="W56" s="22"/>
      <c r="X56" s="22" t="s">
        <v>58</v>
      </c>
      <c r="Y56" s="22" t="s">
        <v>117</v>
      </c>
      <c r="Z56" s="22" t="s">
        <v>108</v>
      </c>
      <c r="AA56" s="22" t="s">
        <v>108</v>
      </c>
    </row>
    <row r="57" spans="1:27" ht="15" thickBot="1" x14ac:dyDescent="0.4">
      <c r="A57" s="25">
        <v>44798</v>
      </c>
      <c r="B57" s="26" t="s">
        <v>5</v>
      </c>
      <c r="C57" s="27">
        <v>44798</v>
      </c>
      <c r="D57" s="26" t="s">
        <v>186</v>
      </c>
      <c r="E57" s="26" t="s">
        <v>187</v>
      </c>
      <c r="F57" s="26" t="s">
        <v>98</v>
      </c>
      <c r="G57" s="26" t="s">
        <v>99</v>
      </c>
      <c r="H57" s="26">
        <v>610220</v>
      </c>
      <c r="I57" s="26" t="s">
        <v>100</v>
      </c>
      <c r="J57" s="26" t="s">
        <v>101</v>
      </c>
      <c r="K57" s="26" t="s">
        <v>102</v>
      </c>
      <c r="L57" s="26" t="s">
        <v>100</v>
      </c>
      <c r="M57" s="26" t="s">
        <v>103</v>
      </c>
      <c r="N57" s="26" t="s">
        <v>121</v>
      </c>
      <c r="O57" s="29">
        <v>2.0499999999999998</v>
      </c>
      <c r="P57" s="29">
        <v>2.0499999999999998</v>
      </c>
      <c r="Q57" s="29">
        <v>1</v>
      </c>
      <c r="R57" s="26" t="s">
        <v>18</v>
      </c>
      <c r="S57" s="26"/>
      <c r="T57" s="26"/>
      <c r="U57" s="26" t="s">
        <v>105</v>
      </c>
      <c r="V57" s="26" t="s">
        <v>106</v>
      </c>
      <c r="W57" s="26"/>
      <c r="X57" s="26" t="s">
        <v>147</v>
      </c>
      <c r="Y57" s="26" t="s">
        <v>107</v>
      </c>
      <c r="Z57" s="26" t="s">
        <v>108</v>
      </c>
      <c r="AA57" s="26" t="s">
        <v>108</v>
      </c>
    </row>
    <row r="58" spans="1:27" ht="15" thickBot="1" x14ac:dyDescent="0.4">
      <c r="A58" s="31">
        <v>44798</v>
      </c>
      <c r="B58" s="32" t="s">
        <v>5</v>
      </c>
      <c r="C58" s="33">
        <v>44798</v>
      </c>
      <c r="D58" s="32" t="s">
        <v>186</v>
      </c>
      <c r="E58" s="32" t="s">
        <v>188</v>
      </c>
      <c r="F58" s="32" t="s">
        <v>98</v>
      </c>
      <c r="G58" s="32" t="s">
        <v>109</v>
      </c>
      <c r="H58" s="32">
        <v>111502</v>
      </c>
      <c r="I58" s="32" t="s">
        <v>110</v>
      </c>
      <c r="J58" s="32" t="s">
        <v>111</v>
      </c>
      <c r="K58" s="32" t="s">
        <v>148</v>
      </c>
      <c r="L58" s="32" t="s">
        <v>110</v>
      </c>
      <c r="M58" s="32" t="s">
        <v>103</v>
      </c>
      <c r="N58" s="32" t="s">
        <v>104</v>
      </c>
      <c r="O58" s="35">
        <v>2.0499999999999998</v>
      </c>
      <c r="P58" s="35">
        <v>2.0499999999999998</v>
      </c>
      <c r="Q58" s="35">
        <v>1</v>
      </c>
      <c r="R58" s="32" t="s">
        <v>18</v>
      </c>
      <c r="S58" s="32"/>
      <c r="T58" s="32"/>
      <c r="U58" s="32" t="s">
        <v>105</v>
      </c>
      <c r="V58" s="32" t="s">
        <v>106</v>
      </c>
      <c r="W58" s="32"/>
      <c r="X58" s="32" t="s">
        <v>147</v>
      </c>
      <c r="Y58" s="32" t="s">
        <v>113</v>
      </c>
      <c r="Z58" s="32" t="s">
        <v>108</v>
      </c>
      <c r="AA58" s="32" t="s">
        <v>108</v>
      </c>
    </row>
    <row r="59" spans="1:27" ht="15" thickBot="1" x14ac:dyDescent="0.4">
      <c r="A59" s="25">
        <v>44798</v>
      </c>
      <c r="B59" s="26" t="s">
        <v>5</v>
      </c>
      <c r="C59" s="27">
        <v>44798</v>
      </c>
      <c r="D59" s="26" t="s">
        <v>186</v>
      </c>
      <c r="E59" s="26" t="s">
        <v>189</v>
      </c>
      <c r="F59" s="26" t="s">
        <v>98</v>
      </c>
      <c r="G59" s="26" t="s">
        <v>109</v>
      </c>
      <c r="H59" s="26">
        <v>80100</v>
      </c>
      <c r="I59" s="26" t="s">
        <v>114</v>
      </c>
      <c r="J59" s="26" t="s">
        <v>115</v>
      </c>
      <c r="K59" s="26" t="s">
        <v>149</v>
      </c>
      <c r="L59" s="26" t="s">
        <v>114</v>
      </c>
      <c r="M59" s="26" t="s">
        <v>103</v>
      </c>
      <c r="N59" s="26" t="s">
        <v>104</v>
      </c>
      <c r="O59" s="28">
        <v>10000</v>
      </c>
      <c r="P59" s="28">
        <v>10000</v>
      </c>
      <c r="Q59" s="29">
        <v>1</v>
      </c>
      <c r="R59" s="26" t="s">
        <v>18</v>
      </c>
      <c r="S59" s="26"/>
      <c r="T59" s="26"/>
      <c r="U59" s="26" t="s">
        <v>105</v>
      </c>
      <c r="V59" s="26" t="s">
        <v>106</v>
      </c>
      <c r="W59" s="26"/>
      <c r="X59" s="26" t="s">
        <v>147</v>
      </c>
      <c r="Y59" s="26" t="s">
        <v>117</v>
      </c>
      <c r="Z59" s="26" t="s">
        <v>108</v>
      </c>
      <c r="AA59" s="26" t="s">
        <v>108</v>
      </c>
    </row>
    <row r="60" spans="1:27" ht="15" thickBot="1" x14ac:dyDescent="0.4">
      <c r="A60" s="21">
        <v>44798</v>
      </c>
      <c r="B60" s="22" t="s">
        <v>5</v>
      </c>
      <c r="C60" s="23">
        <v>44798</v>
      </c>
      <c r="D60" s="22" t="s">
        <v>186</v>
      </c>
      <c r="E60" s="22" t="s">
        <v>190</v>
      </c>
      <c r="F60" s="22" t="s">
        <v>98</v>
      </c>
      <c r="G60" s="22" t="s">
        <v>109</v>
      </c>
      <c r="H60" s="22">
        <v>110100</v>
      </c>
      <c r="I60" s="22" t="s">
        <v>118</v>
      </c>
      <c r="J60" s="22" t="s">
        <v>119</v>
      </c>
      <c r="K60" s="22" t="s">
        <v>120</v>
      </c>
      <c r="L60" s="22" t="s">
        <v>118</v>
      </c>
      <c r="M60" s="22" t="s">
        <v>103</v>
      </c>
      <c r="N60" s="22" t="s">
        <v>121</v>
      </c>
      <c r="O60" s="30">
        <v>10000</v>
      </c>
      <c r="P60" s="30">
        <v>10000</v>
      </c>
      <c r="Q60" s="24">
        <v>1</v>
      </c>
      <c r="R60" s="22" t="s">
        <v>18</v>
      </c>
      <c r="S60" s="22"/>
      <c r="T60" s="22"/>
      <c r="U60" s="22" t="s">
        <v>105</v>
      </c>
      <c r="V60" s="22" t="s">
        <v>106</v>
      </c>
      <c r="W60" s="22"/>
      <c r="X60" s="22" t="s">
        <v>147</v>
      </c>
      <c r="Y60" s="22" t="s">
        <v>117</v>
      </c>
      <c r="Z60" s="22" t="s">
        <v>108</v>
      </c>
      <c r="AA60" s="22" t="s">
        <v>108</v>
      </c>
    </row>
    <row r="61" spans="1:27" x14ac:dyDescent="0.3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4" spans="1:27" ht="19" x14ac:dyDescent="0.35">
      <c r="A64" s="80"/>
      <c r="N64" s="94"/>
      <c r="O64" s="94"/>
      <c r="P64" s="90" t="s">
        <v>124</v>
      </c>
      <c r="Q64" s="90"/>
      <c r="R64" s="90"/>
      <c r="S64" s="90"/>
      <c r="T64" s="37" t="s">
        <v>125</v>
      </c>
      <c r="U64" s="95">
        <v>45051.549537037034</v>
      </c>
      <c r="V64" s="95"/>
      <c r="W64" s="38"/>
    </row>
    <row r="65" spans="1:23" ht="19" x14ac:dyDescent="0.35">
      <c r="A65" s="94"/>
      <c r="B65" s="94"/>
      <c r="C65" s="90" t="s">
        <v>124</v>
      </c>
      <c r="D65" s="90"/>
      <c r="E65" s="90"/>
      <c r="F65" s="90"/>
      <c r="G65" s="37" t="s">
        <v>125</v>
      </c>
      <c r="H65" s="95">
        <v>45044.386840277781</v>
      </c>
      <c r="I65" s="95"/>
      <c r="J65" s="38"/>
      <c r="N65" s="94"/>
      <c r="O65" s="94"/>
      <c r="P65" s="90"/>
      <c r="Q65" s="90"/>
      <c r="R65" s="90"/>
      <c r="S65" s="90"/>
      <c r="T65" s="37" t="s">
        <v>126</v>
      </c>
      <c r="U65" s="96">
        <v>44985</v>
      </c>
      <c r="V65" s="96"/>
      <c r="W65" s="38"/>
    </row>
    <row r="66" spans="1:23" ht="19" x14ac:dyDescent="0.35">
      <c r="A66" s="94"/>
      <c r="B66" s="94"/>
      <c r="C66" s="90"/>
      <c r="D66" s="90"/>
      <c r="E66" s="90"/>
      <c r="F66" s="90"/>
      <c r="G66" s="37" t="s">
        <v>126</v>
      </c>
      <c r="H66" s="96">
        <v>44985</v>
      </c>
      <c r="I66" s="96"/>
      <c r="J66" s="38"/>
      <c r="N66" s="94"/>
      <c r="O66" s="94"/>
      <c r="P66" s="90" t="s">
        <v>191</v>
      </c>
      <c r="Q66" s="90"/>
      <c r="R66" s="90"/>
      <c r="S66" s="90"/>
      <c r="T66" s="37" t="s">
        <v>127</v>
      </c>
      <c r="U66" s="97" t="s">
        <v>128</v>
      </c>
      <c r="V66" s="97"/>
      <c r="W66" s="38"/>
    </row>
    <row r="67" spans="1:23" ht="19" x14ac:dyDescent="0.35">
      <c r="A67" s="94"/>
      <c r="B67" s="94"/>
      <c r="C67" s="90" t="s">
        <v>191</v>
      </c>
      <c r="D67" s="90"/>
      <c r="E67" s="90"/>
      <c r="F67" s="90"/>
      <c r="G67" s="37" t="s">
        <v>127</v>
      </c>
      <c r="H67" s="97" t="s">
        <v>128</v>
      </c>
      <c r="I67" s="97"/>
      <c r="J67" s="38"/>
      <c r="N67" s="94"/>
      <c r="O67" s="94"/>
      <c r="P67" s="90"/>
      <c r="Q67" s="90"/>
      <c r="R67" s="90"/>
      <c r="S67" s="90"/>
      <c r="T67" s="37" t="s">
        <v>129</v>
      </c>
      <c r="U67" s="97" t="s">
        <v>103</v>
      </c>
      <c r="V67" s="97"/>
      <c r="W67" s="38"/>
    </row>
    <row r="68" spans="1:23" ht="19" x14ac:dyDescent="0.35">
      <c r="A68" s="94"/>
      <c r="B68" s="94"/>
      <c r="C68" s="90"/>
      <c r="D68" s="90"/>
      <c r="E68" s="90"/>
      <c r="F68" s="90"/>
      <c r="G68" s="37" t="s">
        <v>129</v>
      </c>
      <c r="H68" s="97" t="s">
        <v>103</v>
      </c>
      <c r="I68" s="97"/>
      <c r="J68" s="38"/>
      <c r="N68" s="38"/>
      <c r="O68" s="38"/>
      <c r="P68" s="90" t="s">
        <v>130</v>
      </c>
      <c r="Q68" s="90"/>
      <c r="R68" s="90"/>
      <c r="S68" s="90"/>
      <c r="T68" s="38"/>
      <c r="U68" s="38"/>
      <c r="V68" s="38"/>
      <c r="W68" s="38"/>
    </row>
    <row r="69" spans="1:23" ht="26" x14ac:dyDescent="0.35">
      <c r="A69" s="38"/>
      <c r="B69" s="38"/>
      <c r="C69" s="90" t="s">
        <v>130</v>
      </c>
      <c r="D69" s="90"/>
      <c r="E69" s="90"/>
      <c r="F69" s="90"/>
      <c r="G69" s="38"/>
      <c r="H69" s="38"/>
      <c r="I69" s="38"/>
      <c r="J69" s="38"/>
      <c r="N69" s="39" t="s">
        <v>74</v>
      </c>
      <c r="O69" s="39" t="s">
        <v>92</v>
      </c>
      <c r="P69" s="39" t="s">
        <v>131</v>
      </c>
      <c r="Q69" s="40" t="s">
        <v>132</v>
      </c>
      <c r="R69" s="41" t="s">
        <v>133</v>
      </c>
      <c r="S69" s="42" t="s">
        <v>134</v>
      </c>
      <c r="T69" s="42" t="s">
        <v>135</v>
      </c>
      <c r="U69" s="91" t="s">
        <v>136</v>
      </c>
      <c r="V69" s="91"/>
      <c r="W69" s="38"/>
    </row>
    <row r="70" spans="1:23" ht="26" x14ac:dyDescent="0.35">
      <c r="A70" s="39" t="s">
        <v>74</v>
      </c>
      <c r="B70" s="39" t="s">
        <v>92</v>
      </c>
      <c r="C70" s="39" t="s">
        <v>131</v>
      </c>
      <c r="D70" s="40" t="s">
        <v>132</v>
      </c>
      <c r="E70" s="41" t="s">
        <v>133</v>
      </c>
      <c r="F70" s="42" t="s">
        <v>134</v>
      </c>
      <c r="G70" s="42" t="s">
        <v>135</v>
      </c>
      <c r="H70" s="91" t="s">
        <v>136</v>
      </c>
      <c r="I70" s="91"/>
      <c r="J70" s="38"/>
      <c r="N70" s="92"/>
      <c r="O70" s="92"/>
      <c r="P70" s="92"/>
      <c r="Q70" s="92"/>
      <c r="R70" s="92"/>
      <c r="S70" s="92"/>
      <c r="T70" s="92"/>
      <c r="U70" s="92"/>
      <c r="V70" s="92"/>
      <c r="W70" s="92"/>
    </row>
    <row r="71" spans="1:23" ht="18" x14ac:dyDescent="0.35">
      <c r="A71" s="92"/>
      <c r="B71" s="92"/>
      <c r="C71" s="92"/>
      <c r="D71" s="92"/>
      <c r="E71" s="92"/>
      <c r="F71" s="92"/>
      <c r="G71" s="92"/>
      <c r="H71" s="92"/>
      <c r="I71" s="92"/>
      <c r="J71" s="92"/>
      <c r="N71" s="93" t="s">
        <v>137</v>
      </c>
      <c r="O71" s="93"/>
      <c r="P71" s="93"/>
      <c r="Q71" s="93"/>
      <c r="R71" s="93"/>
      <c r="S71" s="93"/>
      <c r="T71" s="93"/>
      <c r="U71" s="93"/>
      <c r="V71" s="93"/>
      <c r="W71" s="38"/>
    </row>
    <row r="72" spans="1:23" ht="24" x14ac:dyDescent="0.35">
      <c r="A72" s="93" t="s">
        <v>137</v>
      </c>
      <c r="B72" s="93"/>
      <c r="C72" s="93"/>
      <c r="D72" s="93"/>
      <c r="E72" s="93"/>
      <c r="F72" s="93"/>
      <c r="G72" s="93"/>
      <c r="H72" s="93"/>
      <c r="I72" s="93"/>
      <c r="J72" s="38"/>
      <c r="N72" s="43">
        <v>44798</v>
      </c>
      <c r="O72" s="44" t="s">
        <v>138</v>
      </c>
      <c r="P72" s="45" t="s">
        <v>139</v>
      </c>
      <c r="Q72" s="44" t="s">
        <v>139</v>
      </c>
      <c r="R72" s="46" t="s">
        <v>140</v>
      </c>
      <c r="S72" s="47">
        <v>0</v>
      </c>
      <c r="T72" s="47">
        <v>0</v>
      </c>
      <c r="U72" s="47">
        <v>0</v>
      </c>
      <c r="V72" s="48" t="s">
        <v>121</v>
      </c>
      <c r="W72" s="38"/>
    </row>
    <row r="73" spans="1:23" ht="24" x14ac:dyDescent="0.35">
      <c r="A73" s="43">
        <v>44798</v>
      </c>
      <c r="B73" s="44" t="s">
        <v>138</v>
      </c>
      <c r="C73" s="45" t="s">
        <v>139</v>
      </c>
      <c r="D73" s="44" t="s">
        <v>139</v>
      </c>
      <c r="E73" s="46" t="s">
        <v>140</v>
      </c>
      <c r="F73" s="47">
        <v>0</v>
      </c>
      <c r="G73" s="47">
        <v>0</v>
      </c>
      <c r="H73" s="47">
        <v>0</v>
      </c>
      <c r="I73" s="48" t="s">
        <v>121</v>
      </c>
      <c r="J73" s="38"/>
      <c r="N73" s="93" t="s">
        <v>141</v>
      </c>
      <c r="O73" s="93"/>
      <c r="P73" s="93"/>
      <c r="Q73" s="93"/>
      <c r="R73" s="93"/>
      <c r="S73" s="93"/>
      <c r="T73" s="93"/>
      <c r="U73" s="93"/>
      <c r="V73" s="93"/>
      <c r="W73" s="38"/>
    </row>
    <row r="74" spans="1:23" ht="24" x14ac:dyDescent="0.35">
      <c r="A74" s="93" t="s">
        <v>141</v>
      </c>
      <c r="B74" s="93"/>
      <c r="C74" s="93"/>
      <c r="D74" s="93"/>
      <c r="E74" s="93"/>
      <c r="F74" s="93"/>
      <c r="G74" s="93"/>
      <c r="H74" s="93"/>
      <c r="I74" s="93"/>
      <c r="J74" s="38"/>
      <c r="N74" s="43">
        <v>44798</v>
      </c>
      <c r="O74" s="44" t="s">
        <v>138</v>
      </c>
      <c r="P74" s="45" t="s">
        <v>139</v>
      </c>
      <c r="Q74" s="44" t="s">
        <v>139</v>
      </c>
      <c r="R74" s="46" t="s">
        <v>140</v>
      </c>
      <c r="S74" s="47">
        <v>0</v>
      </c>
      <c r="T74" s="49">
        <v>-19999.5</v>
      </c>
      <c r="U74" s="49">
        <v>-19999.5</v>
      </c>
      <c r="V74" s="48" t="s">
        <v>104</v>
      </c>
      <c r="W74" s="38"/>
    </row>
    <row r="75" spans="1:23" ht="84" x14ac:dyDescent="0.35">
      <c r="A75" s="43">
        <v>44798</v>
      </c>
      <c r="B75" s="44" t="s">
        <v>138</v>
      </c>
      <c r="C75" s="45" t="s">
        <v>139</v>
      </c>
      <c r="D75" s="44" t="s">
        <v>139</v>
      </c>
      <c r="E75" s="46" t="s">
        <v>140</v>
      </c>
      <c r="F75" s="47">
        <v>0</v>
      </c>
      <c r="G75" s="49">
        <v>-9999.73</v>
      </c>
      <c r="H75" s="49">
        <v>-9999.73</v>
      </c>
      <c r="I75" s="48" t="s">
        <v>104</v>
      </c>
      <c r="J75" s="38"/>
      <c r="N75" s="50">
        <v>44798</v>
      </c>
      <c r="O75" s="51" t="s">
        <v>106</v>
      </c>
      <c r="P75" s="52" t="s">
        <v>147</v>
      </c>
      <c r="Q75" s="51" t="s">
        <v>139</v>
      </c>
      <c r="R75" s="53" t="s">
        <v>193</v>
      </c>
      <c r="S75" s="54">
        <v>10000</v>
      </c>
      <c r="T75" s="55">
        <v>0</v>
      </c>
      <c r="U75" s="54">
        <v>-9999.5</v>
      </c>
      <c r="V75" s="56" t="s">
        <v>104</v>
      </c>
      <c r="W75" s="57"/>
    </row>
    <row r="76" spans="1:23" ht="84" x14ac:dyDescent="0.35">
      <c r="A76" s="50">
        <v>44798</v>
      </c>
      <c r="B76" s="51" t="s">
        <v>106</v>
      </c>
      <c r="C76" s="52" t="s">
        <v>147</v>
      </c>
      <c r="D76" s="51" t="s">
        <v>139</v>
      </c>
      <c r="E76" s="53" t="s">
        <v>192</v>
      </c>
      <c r="F76" s="54">
        <v>10001.370000000001</v>
      </c>
      <c r="G76" s="55">
        <v>0</v>
      </c>
      <c r="H76" s="55">
        <v>1.64</v>
      </c>
      <c r="I76" s="56" t="s">
        <v>121</v>
      </c>
      <c r="J76" s="57"/>
      <c r="N76" s="43">
        <v>44798</v>
      </c>
      <c r="O76" s="44" t="s">
        <v>106</v>
      </c>
      <c r="P76" s="45" t="s">
        <v>58</v>
      </c>
      <c r="Q76" s="44" t="s">
        <v>139</v>
      </c>
      <c r="R76" s="46" t="s">
        <v>194</v>
      </c>
      <c r="S76" s="49">
        <v>10001.5</v>
      </c>
      <c r="T76" s="47">
        <v>0</v>
      </c>
      <c r="U76" s="47">
        <v>2</v>
      </c>
      <c r="V76" s="48" t="s">
        <v>121</v>
      </c>
      <c r="W76" s="38"/>
    </row>
    <row r="77" spans="1:23" ht="18" x14ac:dyDescent="0.35">
      <c r="A77" s="38"/>
      <c r="B77" s="38"/>
      <c r="C77" s="89" t="s">
        <v>142</v>
      </c>
      <c r="D77" s="89"/>
      <c r="E77" s="89"/>
      <c r="F77" s="89"/>
      <c r="G77" s="38"/>
      <c r="H77" s="38"/>
      <c r="I77" s="38"/>
      <c r="J77" s="38"/>
      <c r="N77" s="38"/>
      <c r="O77" s="38"/>
      <c r="P77" s="89" t="s">
        <v>142</v>
      </c>
      <c r="Q77" s="89"/>
      <c r="R77" s="89"/>
      <c r="S77" s="89"/>
      <c r="T77" s="38"/>
      <c r="U77" s="38"/>
      <c r="V77" s="38"/>
      <c r="W77" s="38"/>
    </row>
    <row r="78" spans="1:23" ht="18" x14ac:dyDescent="0.35">
      <c r="A78" s="38"/>
      <c r="B78" s="38"/>
      <c r="C78" s="89" t="s">
        <v>143</v>
      </c>
      <c r="D78" s="89"/>
      <c r="E78" s="89"/>
      <c r="F78" s="89"/>
      <c r="G78" s="38"/>
      <c r="H78" s="38"/>
      <c r="I78" s="38"/>
      <c r="J78" s="38"/>
      <c r="N78" s="38"/>
      <c r="O78" s="38"/>
      <c r="P78" s="89" t="s">
        <v>143</v>
      </c>
      <c r="Q78" s="89"/>
      <c r="R78" s="89"/>
      <c r="S78" s="89"/>
      <c r="T78" s="38"/>
      <c r="U78" s="38"/>
      <c r="V78" s="38"/>
      <c r="W78" s="38"/>
    </row>
    <row r="82" spans="1:27" x14ac:dyDescent="0.35">
      <c r="F82" t="s">
        <v>37</v>
      </c>
    </row>
    <row r="83" spans="1:27" ht="44" thickBot="1" x14ac:dyDescent="0.4">
      <c r="A83" s="14" t="s">
        <v>73</v>
      </c>
      <c r="B83" s="14" t="s">
        <v>8</v>
      </c>
      <c r="C83" s="14" t="s">
        <v>74</v>
      </c>
      <c r="D83" s="14" t="s">
        <v>75</v>
      </c>
      <c r="E83" s="14" t="s">
        <v>76</v>
      </c>
      <c r="F83" s="14" t="s">
        <v>77</v>
      </c>
      <c r="G83" s="14" t="s">
        <v>78</v>
      </c>
      <c r="H83" s="14" t="s">
        <v>79</v>
      </c>
      <c r="I83" s="14" t="s">
        <v>80</v>
      </c>
      <c r="J83" s="14" t="s">
        <v>81</v>
      </c>
      <c r="K83" s="14" t="s">
        <v>82</v>
      </c>
      <c r="L83" s="14" t="s">
        <v>83</v>
      </c>
      <c r="M83" s="14" t="s">
        <v>84</v>
      </c>
      <c r="N83" s="14" t="s">
        <v>85</v>
      </c>
      <c r="O83" s="14" t="s">
        <v>86</v>
      </c>
      <c r="P83" s="14" t="s">
        <v>87</v>
      </c>
      <c r="Q83" s="14" t="s">
        <v>88</v>
      </c>
      <c r="R83" s="14" t="s">
        <v>10</v>
      </c>
      <c r="S83" s="14" t="s">
        <v>89</v>
      </c>
      <c r="T83" s="14" t="s">
        <v>90</v>
      </c>
      <c r="U83" s="14" t="s">
        <v>91</v>
      </c>
      <c r="V83" s="14" t="s">
        <v>92</v>
      </c>
      <c r="W83" s="14" t="s">
        <v>93</v>
      </c>
      <c r="X83" s="14" t="s">
        <v>94</v>
      </c>
      <c r="Y83" s="14" t="s">
        <v>95</v>
      </c>
      <c r="Z83" s="14" t="s">
        <v>96</v>
      </c>
      <c r="AA83" s="14" t="s">
        <v>97</v>
      </c>
    </row>
    <row r="84" spans="1:27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 thickBot="1" x14ac:dyDescent="0.4">
      <c r="A86" s="81">
        <v>44799</v>
      </c>
      <c r="B86" s="82" t="s">
        <v>5</v>
      </c>
      <c r="C86" s="83">
        <v>44799</v>
      </c>
      <c r="D86" s="82" t="s">
        <v>195</v>
      </c>
      <c r="E86" s="82" t="s">
        <v>196</v>
      </c>
      <c r="F86" s="82" t="s">
        <v>98</v>
      </c>
      <c r="G86" s="82" t="s">
        <v>109</v>
      </c>
      <c r="H86" s="82">
        <v>111502</v>
      </c>
      <c r="I86" s="82" t="s">
        <v>110</v>
      </c>
      <c r="J86" s="82" t="s">
        <v>111</v>
      </c>
      <c r="K86" s="82" t="s">
        <v>182</v>
      </c>
      <c r="L86" s="82" t="s">
        <v>110</v>
      </c>
      <c r="M86" s="82" t="s">
        <v>103</v>
      </c>
      <c r="N86" s="82" t="s">
        <v>104</v>
      </c>
      <c r="O86" s="84">
        <v>3.7</v>
      </c>
      <c r="P86" s="84">
        <v>3.7</v>
      </c>
      <c r="Q86" s="84">
        <v>1</v>
      </c>
      <c r="R86" s="82" t="s">
        <v>18</v>
      </c>
      <c r="S86" s="82"/>
      <c r="T86" s="82"/>
      <c r="U86" s="82" t="s">
        <v>105</v>
      </c>
      <c r="V86" s="82" t="s">
        <v>106</v>
      </c>
      <c r="W86" s="82"/>
      <c r="X86" s="82" t="s">
        <v>58</v>
      </c>
      <c r="Y86" s="82" t="s">
        <v>113</v>
      </c>
      <c r="Z86" s="82" t="s">
        <v>108</v>
      </c>
      <c r="AA86" s="82" t="s">
        <v>108</v>
      </c>
    </row>
    <row r="87" spans="1:27" ht="15" thickBot="1" x14ac:dyDescent="0.4">
      <c r="A87" s="21">
        <v>44799</v>
      </c>
      <c r="B87" s="22" t="s">
        <v>5</v>
      </c>
      <c r="C87" s="23">
        <v>44799</v>
      </c>
      <c r="D87" s="22" t="s">
        <v>195</v>
      </c>
      <c r="E87" s="22" t="s">
        <v>197</v>
      </c>
      <c r="F87" s="22" t="s">
        <v>98</v>
      </c>
      <c r="G87" s="22" t="s">
        <v>109</v>
      </c>
      <c r="H87" s="22">
        <v>80100</v>
      </c>
      <c r="I87" s="22" t="s">
        <v>114</v>
      </c>
      <c r="J87" s="22" t="s">
        <v>115</v>
      </c>
      <c r="K87" s="22" t="s">
        <v>184</v>
      </c>
      <c r="L87" s="22" t="s">
        <v>114</v>
      </c>
      <c r="M87" s="22" t="s">
        <v>103</v>
      </c>
      <c r="N87" s="22" t="s">
        <v>104</v>
      </c>
      <c r="O87" s="30">
        <v>15000</v>
      </c>
      <c r="P87" s="30">
        <v>15000</v>
      </c>
      <c r="Q87" s="24">
        <v>1</v>
      </c>
      <c r="R87" s="22" t="s">
        <v>18</v>
      </c>
      <c r="S87" s="22"/>
      <c r="T87" s="22"/>
      <c r="U87" s="22" t="s">
        <v>105</v>
      </c>
      <c r="V87" s="22" t="s">
        <v>106</v>
      </c>
      <c r="W87" s="22"/>
      <c r="X87" s="22" t="s">
        <v>58</v>
      </c>
      <c r="Y87" s="22" t="s">
        <v>117</v>
      </c>
      <c r="Z87" s="22" t="s">
        <v>108</v>
      </c>
      <c r="AA87" s="22" t="s">
        <v>108</v>
      </c>
    </row>
    <row r="88" spans="1:27" x14ac:dyDescent="0.35">
      <c r="A88" s="25">
        <v>44799</v>
      </c>
      <c r="B88" s="26" t="s">
        <v>5</v>
      </c>
      <c r="C88" s="27">
        <v>44799</v>
      </c>
      <c r="D88" s="26" t="s">
        <v>195</v>
      </c>
      <c r="E88" s="26" t="s">
        <v>198</v>
      </c>
      <c r="F88" s="26" t="s">
        <v>98</v>
      </c>
      <c r="G88" s="26" t="s">
        <v>109</v>
      </c>
      <c r="H88" s="26">
        <v>110100</v>
      </c>
      <c r="I88" s="26" t="s">
        <v>118</v>
      </c>
      <c r="J88" s="26" t="s">
        <v>119</v>
      </c>
      <c r="K88" s="26" t="s">
        <v>120</v>
      </c>
      <c r="L88" s="26" t="s">
        <v>118</v>
      </c>
      <c r="M88" s="26" t="s">
        <v>103</v>
      </c>
      <c r="N88" s="26" t="s">
        <v>121</v>
      </c>
      <c r="O88" s="28">
        <v>15003.7</v>
      </c>
      <c r="P88" s="28">
        <v>15003.7</v>
      </c>
      <c r="Q88" s="29">
        <v>1</v>
      </c>
      <c r="R88" s="26" t="s">
        <v>18</v>
      </c>
      <c r="S88" s="26"/>
      <c r="T88" s="26"/>
      <c r="U88" s="26" t="s">
        <v>105</v>
      </c>
      <c r="V88" s="26" t="s">
        <v>106</v>
      </c>
      <c r="W88" s="26"/>
      <c r="X88" s="26" t="s">
        <v>58</v>
      </c>
      <c r="Y88" s="26" t="s">
        <v>117</v>
      </c>
      <c r="Z88" s="26" t="s">
        <v>108</v>
      </c>
      <c r="AA88" s="26" t="s">
        <v>108</v>
      </c>
    </row>
    <row r="89" spans="1:27" ht="42.5" thickBot="1" x14ac:dyDescent="0.4">
      <c r="A89" s="59" t="s">
        <v>73</v>
      </c>
      <c r="B89" s="59" t="s">
        <v>8</v>
      </c>
      <c r="C89" s="59" t="s">
        <v>74</v>
      </c>
      <c r="D89" s="59" t="s">
        <v>75</v>
      </c>
      <c r="E89" s="59" t="s">
        <v>76</v>
      </c>
      <c r="F89" s="59" t="s">
        <v>77</v>
      </c>
      <c r="G89" s="59" t="s">
        <v>78</v>
      </c>
      <c r="H89" s="59" t="s">
        <v>79</v>
      </c>
      <c r="I89" s="59" t="s">
        <v>80</v>
      </c>
      <c r="J89" s="59" t="s">
        <v>81</v>
      </c>
      <c r="K89" s="59" t="s">
        <v>82</v>
      </c>
      <c r="L89" s="59" t="s">
        <v>83</v>
      </c>
      <c r="M89" s="59" t="s">
        <v>84</v>
      </c>
      <c r="N89" s="59" t="s">
        <v>85</v>
      </c>
      <c r="O89" s="59" t="s">
        <v>86</v>
      </c>
      <c r="P89" s="59" t="s">
        <v>87</v>
      </c>
      <c r="Q89" s="59" t="s">
        <v>88</v>
      </c>
      <c r="R89" s="59" t="s">
        <v>10</v>
      </c>
      <c r="S89" s="59" t="s">
        <v>89</v>
      </c>
      <c r="T89" s="59" t="s">
        <v>90</v>
      </c>
      <c r="U89" s="59" t="s">
        <v>91</v>
      </c>
      <c r="V89" s="59" t="s">
        <v>92</v>
      </c>
      <c r="W89" s="59" t="s">
        <v>93</v>
      </c>
      <c r="X89" s="59" t="s">
        <v>94</v>
      </c>
      <c r="Y89" s="59" t="s">
        <v>95</v>
      </c>
      <c r="Z89" s="59" t="s">
        <v>96</v>
      </c>
      <c r="AA89" s="59" t="s">
        <v>97</v>
      </c>
    </row>
    <row r="90" spans="1:27" x14ac:dyDescent="0.3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 x14ac:dyDescent="0.3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spans="1:27" ht="15" thickBot="1" x14ac:dyDescent="0.4">
      <c r="A92" s="62">
        <v>44799</v>
      </c>
      <c r="B92" s="63" t="s">
        <v>5</v>
      </c>
      <c r="C92" s="64">
        <v>44799</v>
      </c>
      <c r="D92" s="63" t="s">
        <v>199</v>
      </c>
      <c r="E92" s="63" t="s">
        <v>200</v>
      </c>
      <c r="F92" s="63" t="s">
        <v>98</v>
      </c>
      <c r="G92" s="63" t="s">
        <v>99</v>
      </c>
      <c r="H92" s="63">
        <v>610220</v>
      </c>
      <c r="I92" s="63" t="s">
        <v>100</v>
      </c>
      <c r="J92" s="63" t="s">
        <v>101</v>
      </c>
      <c r="K92" s="63" t="s">
        <v>102</v>
      </c>
      <c r="L92" s="63" t="s">
        <v>100</v>
      </c>
      <c r="M92" s="63" t="s">
        <v>103</v>
      </c>
      <c r="N92" s="63" t="s">
        <v>104</v>
      </c>
      <c r="O92" s="65">
        <v>0.3</v>
      </c>
      <c r="P92" s="65">
        <v>0.3</v>
      </c>
      <c r="Q92" s="65">
        <v>1</v>
      </c>
      <c r="R92" s="63" t="s">
        <v>18</v>
      </c>
      <c r="S92" s="63"/>
      <c r="T92" s="63"/>
      <c r="U92" s="63" t="s">
        <v>105</v>
      </c>
      <c r="V92" s="63" t="s">
        <v>106</v>
      </c>
      <c r="W92" s="63"/>
      <c r="X92" s="63" t="s">
        <v>68</v>
      </c>
      <c r="Y92" s="63" t="s">
        <v>107</v>
      </c>
      <c r="Z92" s="63" t="s">
        <v>108</v>
      </c>
      <c r="AA92" s="63" t="s">
        <v>108</v>
      </c>
    </row>
    <row r="93" spans="1:27" ht="15" thickBot="1" x14ac:dyDescent="0.4">
      <c r="A93" s="66">
        <v>44799</v>
      </c>
      <c r="B93" s="67" t="s">
        <v>5</v>
      </c>
      <c r="C93" s="68">
        <v>44799</v>
      </c>
      <c r="D93" s="67" t="s">
        <v>199</v>
      </c>
      <c r="E93" s="67" t="s">
        <v>201</v>
      </c>
      <c r="F93" s="67" t="s">
        <v>98</v>
      </c>
      <c r="G93" s="67" t="s">
        <v>109</v>
      </c>
      <c r="H93" s="67">
        <v>111502</v>
      </c>
      <c r="I93" s="67" t="s">
        <v>110</v>
      </c>
      <c r="J93" s="67" t="s">
        <v>111</v>
      </c>
      <c r="K93" s="67" t="s">
        <v>151</v>
      </c>
      <c r="L93" s="67" t="s">
        <v>110</v>
      </c>
      <c r="M93" s="67" t="s">
        <v>103</v>
      </c>
      <c r="N93" s="67" t="s">
        <v>104</v>
      </c>
      <c r="O93" s="69">
        <v>3.7</v>
      </c>
      <c r="P93" s="69">
        <v>3.7</v>
      </c>
      <c r="Q93" s="69">
        <v>1</v>
      </c>
      <c r="R93" s="67" t="s">
        <v>18</v>
      </c>
      <c r="S93" s="67"/>
      <c r="T93" s="67"/>
      <c r="U93" s="67" t="s">
        <v>105</v>
      </c>
      <c r="V93" s="67" t="s">
        <v>106</v>
      </c>
      <c r="W93" s="67"/>
      <c r="X93" s="67" t="s">
        <v>68</v>
      </c>
      <c r="Y93" s="67" t="s">
        <v>113</v>
      </c>
      <c r="Z93" s="67" t="s">
        <v>108</v>
      </c>
      <c r="AA93" s="67" t="s">
        <v>108</v>
      </c>
    </row>
    <row r="94" spans="1:27" ht="15" thickBot="1" x14ac:dyDescent="0.4">
      <c r="A94" s="70">
        <v>44799</v>
      </c>
      <c r="B94" s="71" t="s">
        <v>5</v>
      </c>
      <c r="C94" s="72">
        <v>44799</v>
      </c>
      <c r="D94" s="71" t="s">
        <v>199</v>
      </c>
      <c r="E94" s="71" t="s">
        <v>202</v>
      </c>
      <c r="F94" s="71" t="s">
        <v>98</v>
      </c>
      <c r="G94" s="71" t="s">
        <v>109</v>
      </c>
      <c r="H94" s="71">
        <v>80100</v>
      </c>
      <c r="I94" s="71" t="s">
        <v>114</v>
      </c>
      <c r="J94" s="71" t="s">
        <v>115</v>
      </c>
      <c r="K94" s="71" t="s">
        <v>152</v>
      </c>
      <c r="L94" s="71" t="s">
        <v>114</v>
      </c>
      <c r="M94" s="71" t="s">
        <v>103</v>
      </c>
      <c r="N94" s="71" t="s">
        <v>104</v>
      </c>
      <c r="O94" s="73">
        <v>15000</v>
      </c>
      <c r="P94" s="73">
        <v>15000</v>
      </c>
      <c r="Q94" s="74">
        <v>1</v>
      </c>
      <c r="R94" s="71" t="s">
        <v>18</v>
      </c>
      <c r="S94" s="71"/>
      <c r="T94" s="71"/>
      <c r="U94" s="71" t="s">
        <v>105</v>
      </c>
      <c r="V94" s="71" t="s">
        <v>106</v>
      </c>
      <c r="W94" s="71"/>
      <c r="X94" s="71" t="s">
        <v>68</v>
      </c>
      <c r="Y94" s="71" t="s">
        <v>117</v>
      </c>
      <c r="Z94" s="71" t="s">
        <v>108</v>
      </c>
      <c r="AA94" s="71" t="s">
        <v>108</v>
      </c>
    </row>
    <row r="95" spans="1:27" ht="15" thickBot="1" x14ac:dyDescent="0.4">
      <c r="A95" s="66">
        <v>44799</v>
      </c>
      <c r="B95" s="67" t="s">
        <v>5</v>
      </c>
      <c r="C95" s="68">
        <v>44799</v>
      </c>
      <c r="D95" s="67" t="s">
        <v>199</v>
      </c>
      <c r="E95" s="67" t="s">
        <v>203</v>
      </c>
      <c r="F95" s="67" t="s">
        <v>98</v>
      </c>
      <c r="G95" s="67" t="s">
        <v>109</v>
      </c>
      <c r="H95" s="67">
        <v>110100</v>
      </c>
      <c r="I95" s="67" t="s">
        <v>118</v>
      </c>
      <c r="J95" s="67" t="s">
        <v>119</v>
      </c>
      <c r="K95" s="67" t="s">
        <v>120</v>
      </c>
      <c r="L95" s="67" t="s">
        <v>118</v>
      </c>
      <c r="M95" s="67" t="s">
        <v>103</v>
      </c>
      <c r="N95" s="67" t="s">
        <v>121</v>
      </c>
      <c r="O95" s="85">
        <v>15004</v>
      </c>
      <c r="P95" s="85">
        <v>15004</v>
      </c>
      <c r="Q95" s="69">
        <v>1</v>
      </c>
      <c r="R95" s="67" t="s">
        <v>18</v>
      </c>
      <c r="S95" s="67"/>
      <c r="T95" s="67"/>
      <c r="U95" s="67" t="s">
        <v>105</v>
      </c>
      <c r="V95" s="67" t="s">
        <v>106</v>
      </c>
      <c r="W95" s="67"/>
      <c r="X95" s="67" t="s">
        <v>68</v>
      </c>
      <c r="Y95" s="67" t="s">
        <v>117</v>
      </c>
      <c r="Z95" s="67" t="s">
        <v>108</v>
      </c>
      <c r="AA95" s="67" t="s">
        <v>108</v>
      </c>
    </row>
    <row r="96" spans="1:27" ht="15" thickBot="1" x14ac:dyDescent="0.4">
      <c r="A96" s="70">
        <v>44799</v>
      </c>
      <c r="B96" s="71" t="s">
        <v>5</v>
      </c>
      <c r="C96" s="72">
        <v>44799</v>
      </c>
      <c r="D96" s="71" t="s">
        <v>204</v>
      </c>
      <c r="E96" s="71" t="s">
        <v>205</v>
      </c>
      <c r="F96" s="71" t="s">
        <v>98</v>
      </c>
      <c r="G96" s="71" t="s">
        <v>99</v>
      </c>
      <c r="H96" s="71">
        <v>610220</v>
      </c>
      <c r="I96" s="71" t="s">
        <v>100</v>
      </c>
      <c r="J96" s="71" t="s">
        <v>101</v>
      </c>
      <c r="K96" s="71" t="s">
        <v>102</v>
      </c>
      <c r="L96" s="71" t="s">
        <v>100</v>
      </c>
      <c r="M96" s="71" t="s">
        <v>103</v>
      </c>
      <c r="N96" s="71" t="s">
        <v>121</v>
      </c>
      <c r="O96" s="74">
        <v>3.7</v>
      </c>
      <c r="P96" s="74">
        <v>3.7</v>
      </c>
      <c r="Q96" s="74">
        <v>1</v>
      </c>
      <c r="R96" s="71" t="s">
        <v>18</v>
      </c>
      <c r="S96" s="71"/>
      <c r="T96" s="71"/>
      <c r="U96" s="71" t="s">
        <v>105</v>
      </c>
      <c r="V96" s="71" t="s">
        <v>106</v>
      </c>
      <c r="W96" s="71"/>
      <c r="X96" s="71" t="s">
        <v>64</v>
      </c>
      <c r="Y96" s="71" t="s">
        <v>107</v>
      </c>
      <c r="Z96" s="71" t="s">
        <v>108</v>
      </c>
      <c r="AA96" s="71" t="s">
        <v>108</v>
      </c>
    </row>
    <row r="97" spans="1:27" ht="15" thickBot="1" x14ac:dyDescent="0.4">
      <c r="A97" s="66">
        <v>44799</v>
      </c>
      <c r="B97" s="67" t="s">
        <v>5</v>
      </c>
      <c r="C97" s="68">
        <v>44799</v>
      </c>
      <c r="D97" s="67" t="s">
        <v>204</v>
      </c>
      <c r="E97" s="67" t="s">
        <v>206</v>
      </c>
      <c r="F97" s="67" t="s">
        <v>98</v>
      </c>
      <c r="G97" s="67" t="s">
        <v>109</v>
      </c>
      <c r="H97" s="67">
        <v>111502</v>
      </c>
      <c r="I97" s="67" t="s">
        <v>110</v>
      </c>
      <c r="J97" s="67" t="s">
        <v>111</v>
      </c>
      <c r="K97" s="67" t="s">
        <v>153</v>
      </c>
      <c r="L97" s="67" t="s">
        <v>110</v>
      </c>
      <c r="M97" s="67" t="s">
        <v>103</v>
      </c>
      <c r="N97" s="67" t="s">
        <v>104</v>
      </c>
      <c r="O97" s="69">
        <v>3.7</v>
      </c>
      <c r="P97" s="69">
        <v>3.7</v>
      </c>
      <c r="Q97" s="69">
        <v>1</v>
      </c>
      <c r="R97" s="67" t="s">
        <v>18</v>
      </c>
      <c r="S97" s="67"/>
      <c r="T97" s="67"/>
      <c r="U97" s="67" t="s">
        <v>105</v>
      </c>
      <c r="V97" s="67" t="s">
        <v>106</v>
      </c>
      <c r="W97" s="67"/>
      <c r="X97" s="67" t="s">
        <v>64</v>
      </c>
      <c r="Y97" s="67" t="s">
        <v>113</v>
      </c>
      <c r="Z97" s="67" t="s">
        <v>108</v>
      </c>
      <c r="AA97" s="67" t="s">
        <v>108</v>
      </c>
    </row>
    <row r="98" spans="1:27" ht="15" thickBot="1" x14ac:dyDescent="0.4">
      <c r="A98" s="75">
        <v>44799</v>
      </c>
      <c r="B98" s="76" t="s">
        <v>5</v>
      </c>
      <c r="C98" s="77">
        <v>44799</v>
      </c>
      <c r="D98" s="76" t="s">
        <v>204</v>
      </c>
      <c r="E98" s="76" t="s">
        <v>207</v>
      </c>
      <c r="F98" s="76" t="s">
        <v>98</v>
      </c>
      <c r="G98" s="76" t="s">
        <v>109</v>
      </c>
      <c r="H98" s="76">
        <v>80100</v>
      </c>
      <c r="I98" s="76" t="s">
        <v>114</v>
      </c>
      <c r="J98" s="76" t="s">
        <v>115</v>
      </c>
      <c r="K98" s="76" t="s">
        <v>154</v>
      </c>
      <c r="L98" s="76" t="s">
        <v>114</v>
      </c>
      <c r="M98" s="76" t="s">
        <v>103</v>
      </c>
      <c r="N98" s="76" t="s">
        <v>104</v>
      </c>
      <c r="O98" s="78">
        <v>15000</v>
      </c>
      <c r="P98" s="78">
        <v>15000</v>
      </c>
      <c r="Q98" s="79">
        <v>1</v>
      </c>
      <c r="R98" s="76" t="s">
        <v>18</v>
      </c>
      <c r="S98" s="76"/>
      <c r="T98" s="76"/>
      <c r="U98" s="76" t="s">
        <v>105</v>
      </c>
      <c r="V98" s="76" t="s">
        <v>106</v>
      </c>
      <c r="W98" s="76"/>
      <c r="X98" s="76" t="s">
        <v>64</v>
      </c>
      <c r="Y98" s="76" t="s">
        <v>117</v>
      </c>
      <c r="Z98" s="76" t="s">
        <v>108</v>
      </c>
      <c r="AA98" s="76" t="s">
        <v>108</v>
      </c>
    </row>
    <row r="99" spans="1:27" ht="15" thickBot="1" x14ac:dyDescent="0.4">
      <c r="A99" s="66">
        <v>44799</v>
      </c>
      <c r="B99" s="67" t="s">
        <v>5</v>
      </c>
      <c r="C99" s="68">
        <v>44799</v>
      </c>
      <c r="D99" s="67" t="s">
        <v>204</v>
      </c>
      <c r="E99" s="67" t="s">
        <v>208</v>
      </c>
      <c r="F99" s="67" t="s">
        <v>98</v>
      </c>
      <c r="G99" s="67" t="s">
        <v>109</v>
      </c>
      <c r="H99" s="67">
        <v>110100</v>
      </c>
      <c r="I99" s="67" t="s">
        <v>118</v>
      </c>
      <c r="J99" s="67" t="s">
        <v>119</v>
      </c>
      <c r="K99" s="67" t="s">
        <v>120</v>
      </c>
      <c r="L99" s="67" t="s">
        <v>118</v>
      </c>
      <c r="M99" s="67" t="s">
        <v>103</v>
      </c>
      <c r="N99" s="67" t="s">
        <v>121</v>
      </c>
      <c r="O99" s="85">
        <v>15000</v>
      </c>
      <c r="P99" s="85">
        <v>15000</v>
      </c>
      <c r="Q99" s="69">
        <v>1</v>
      </c>
      <c r="R99" s="67" t="s">
        <v>18</v>
      </c>
      <c r="S99" s="67"/>
      <c r="T99" s="67"/>
      <c r="U99" s="67" t="s">
        <v>105</v>
      </c>
      <c r="V99" s="67" t="s">
        <v>106</v>
      </c>
      <c r="W99" s="67"/>
      <c r="X99" s="67" t="s">
        <v>64</v>
      </c>
      <c r="Y99" s="67" t="s">
        <v>117</v>
      </c>
      <c r="Z99" s="67" t="s">
        <v>108</v>
      </c>
      <c r="AA99" s="67" t="s">
        <v>108</v>
      </c>
    </row>
    <row r="100" spans="1:27" x14ac:dyDescent="0.35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</row>
    <row r="101" spans="1:27" x14ac:dyDescent="0.35">
      <c r="A101" s="80"/>
    </row>
    <row r="102" spans="1:27" x14ac:dyDescent="0.35">
      <c r="A102" s="58"/>
    </row>
    <row r="103" spans="1:27" ht="19" x14ac:dyDescent="0.35">
      <c r="A103" s="94"/>
      <c r="B103" s="94"/>
      <c r="C103" s="90" t="s">
        <v>124</v>
      </c>
      <c r="D103" s="90"/>
      <c r="E103" s="90"/>
      <c r="F103" s="90"/>
      <c r="G103" s="37" t="s">
        <v>125</v>
      </c>
      <c r="H103" s="95">
        <v>45044.439097222225</v>
      </c>
      <c r="I103" s="95"/>
      <c r="J103" s="38"/>
      <c r="M103" s="94"/>
      <c r="N103" s="94"/>
      <c r="O103" s="90" t="s">
        <v>124</v>
      </c>
      <c r="P103" s="90"/>
      <c r="Q103" s="90"/>
      <c r="R103" s="90"/>
      <c r="S103" s="37" t="s">
        <v>125</v>
      </c>
      <c r="T103" s="95">
        <v>45051.555868055555</v>
      </c>
      <c r="U103" s="95"/>
      <c r="V103" s="38"/>
    </row>
    <row r="104" spans="1:27" ht="19" x14ac:dyDescent="0.35">
      <c r="A104" s="94"/>
      <c r="B104" s="94"/>
      <c r="C104" s="90"/>
      <c r="D104" s="90"/>
      <c r="E104" s="90"/>
      <c r="F104" s="90"/>
      <c r="G104" s="37" t="s">
        <v>126</v>
      </c>
      <c r="H104" s="96">
        <v>44985</v>
      </c>
      <c r="I104" s="96"/>
      <c r="J104" s="38"/>
      <c r="M104" s="94"/>
      <c r="N104" s="94"/>
      <c r="O104" s="90"/>
      <c r="P104" s="90"/>
      <c r="Q104" s="90"/>
      <c r="R104" s="90"/>
      <c r="S104" s="37" t="s">
        <v>126</v>
      </c>
      <c r="T104" s="96">
        <v>44985</v>
      </c>
      <c r="U104" s="96"/>
      <c r="V104" s="38"/>
    </row>
    <row r="105" spans="1:27" ht="19" x14ac:dyDescent="0.35">
      <c r="A105" s="94"/>
      <c r="B105" s="94"/>
      <c r="C105" s="90" t="s">
        <v>209</v>
      </c>
      <c r="D105" s="90"/>
      <c r="E105" s="90"/>
      <c r="F105" s="90"/>
      <c r="G105" s="37" t="s">
        <v>127</v>
      </c>
      <c r="H105" s="97" t="s">
        <v>128</v>
      </c>
      <c r="I105" s="97"/>
      <c r="J105" s="38"/>
      <c r="M105" s="94"/>
      <c r="N105" s="94"/>
      <c r="O105" s="90" t="s">
        <v>209</v>
      </c>
      <c r="P105" s="90"/>
      <c r="Q105" s="90"/>
      <c r="R105" s="90"/>
      <c r="S105" s="37" t="s">
        <v>127</v>
      </c>
      <c r="T105" s="97" t="s">
        <v>128</v>
      </c>
      <c r="U105" s="97"/>
      <c r="V105" s="38"/>
    </row>
    <row r="106" spans="1:27" ht="19" x14ac:dyDescent="0.35">
      <c r="A106" s="94"/>
      <c r="B106" s="94"/>
      <c r="C106" s="90"/>
      <c r="D106" s="90"/>
      <c r="E106" s="90"/>
      <c r="F106" s="90"/>
      <c r="G106" s="37" t="s">
        <v>129</v>
      </c>
      <c r="H106" s="97" t="s">
        <v>103</v>
      </c>
      <c r="I106" s="97"/>
      <c r="J106" s="38"/>
      <c r="M106" s="94"/>
      <c r="N106" s="94"/>
      <c r="O106" s="90"/>
      <c r="P106" s="90"/>
      <c r="Q106" s="90"/>
      <c r="R106" s="90"/>
      <c r="S106" s="37" t="s">
        <v>129</v>
      </c>
      <c r="T106" s="97" t="s">
        <v>103</v>
      </c>
      <c r="U106" s="97"/>
      <c r="V106" s="38"/>
    </row>
    <row r="107" spans="1:27" ht="18" x14ac:dyDescent="0.35">
      <c r="A107" s="38"/>
      <c r="B107" s="38"/>
      <c r="C107" s="90" t="s">
        <v>130</v>
      </c>
      <c r="D107" s="90"/>
      <c r="E107" s="90"/>
      <c r="F107" s="90"/>
      <c r="G107" s="38"/>
      <c r="H107" s="38"/>
      <c r="I107" s="38"/>
      <c r="J107" s="38"/>
      <c r="M107" s="38"/>
      <c r="N107" s="38"/>
      <c r="O107" s="90" t="s">
        <v>130</v>
      </c>
      <c r="P107" s="90"/>
      <c r="Q107" s="90"/>
      <c r="R107" s="90"/>
      <c r="S107" s="38"/>
      <c r="T107" s="38"/>
      <c r="U107" s="38"/>
      <c r="V107" s="38"/>
    </row>
    <row r="108" spans="1:27" ht="26" x14ac:dyDescent="0.35">
      <c r="A108" s="39" t="s">
        <v>74</v>
      </c>
      <c r="B108" s="39" t="s">
        <v>92</v>
      </c>
      <c r="C108" s="39" t="s">
        <v>131</v>
      </c>
      <c r="D108" s="40" t="s">
        <v>132</v>
      </c>
      <c r="E108" s="41" t="s">
        <v>133</v>
      </c>
      <c r="F108" s="42" t="s">
        <v>134</v>
      </c>
      <c r="G108" s="42" t="s">
        <v>135</v>
      </c>
      <c r="H108" s="91" t="s">
        <v>136</v>
      </c>
      <c r="I108" s="91"/>
      <c r="J108" s="38"/>
      <c r="M108" s="39" t="s">
        <v>74</v>
      </c>
      <c r="N108" s="39" t="s">
        <v>92</v>
      </c>
      <c r="O108" s="39" t="s">
        <v>131</v>
      </c>
      <c r="P108" s="40" t="s">
        <v>132</v>
      </c>
      <c r="Q108" s="41" t="s">
        <v>133</v>
      </c>
      <c r="R108" s="42" t="s">
        <v>134</v>
      </c>
      <c r="S108" s="42" t="s">
        <v>135</v>
      </c>
      <c r="T108" s="91" t="s">
        <v>136</v>
      </c>
      <c r="U108" s="91"/>
      <c r="V108" s="38"/>
    </row>
    <row r="109" spans="1:27" x14ac:dyDescent="0.3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</row>
    <row r="110" spans="1:27" ht="18" x14ac:dyDescent="0.35">
      <c r="A110" s="93" t="s">
        <v>137</v>
      </c>
      <c r="B110" s="93"/>
      <c r="C110" s="93"/>
      <c r="D110" s="93"/>
      <c r="E110" s="93"/>
      <c r="F110" s="93"/>
      <c r="G110" s="93"/>
      <c r="H110" s="93"/>
      <c r="I110" s="93"/>
      <c r="J110" s="38"/>
      <c r="M110" s="93" t="s">
        <v>137</v>
      </c>
      <c r="N110" s="93"/>
      <c r="O110" s="93"/>
      <c r="P110" s="93"/>
      <c r="Q110" s="93"/>
      <c r="R110" s="93"/>
      <c r="S110" s="93"/>
      <c r="T110" s="93"/>
      <c r="U110" s="93"/>
      <c r="V110" s="38"/>
    </row>
    <row r="111" spans="1:27" ht="24" x14ac:dyDescent="0.35">
      <c r="A111" s="43">
        <v>44799</v>
      </c>
      <c r="B111" s="44" t="s">
        <v>138</v>
      </c>
      <c r="C111" s="45" t="s">
        <v>139</v>
      </c>
      <c r="D111" s="44" t="s">
        <v>139</v>
      </c>
      <c r="E111" s="46" t="s">
        <v>140</v>
      </c>
      <c r="F111" s="47">
        <v>0</v>
      </c>
      <c r="G111" s="47">
        <v>0</v>
      </c>
      <c r="H111" s="47">
        <v>0</v>
      </c>
      <c r="I111" s="48" t="s">
        <v>121</v>
      </c>
      <c r="J111" s="38"/>
      <c r="M111" s="43">
        <v>44799</v>
      </c>
      <c r="N111" s="44" t="s">
        <v>138</v>
      </c>
      <c r="O111" s="45" t="s">
        <v>139</v>
      </c>
      <c r="P111" s="44" t="s">
        <v>139</v>
      </c>
      <c r="Q111" s="46" t="s">
        <v>140</v>
      </c>
      <c r="R111" s="47">
        <v>0</v>
      </c>
      <c r="S111" s="47">
        <v>0</v>
      </c>
      <c r="T111" s="47">
        <v>0</v>
      </c>
      <c r="U111" s="48" t="s">
        <v>121</v>
      </c>
      <c r="V111" s="38"/>
    </row>
    <row r="112" spans="1:27" ht="18" x14ac:dyDescent="0.35">
      <c r="A112" s="93" t="s">
        <v>141</v>
      </c>
      <c r="B112" s="93"/>
      <c r="C112" s="93"/>
      <c r="D112" s="93"/>
      <c r="E112" s="93"/>
      <c r="F112" s="93"/>
      <c r="G112" s="93"/>
      <c r="H112" s="93"/>
      <c r="I112" s="93"/>
      <c r="J112" s="38"/>
      <c r="M112" s="93" t="s">
        <v>141</v>
      </c>
      <c r="N112" s="93"/>
      <c r="O112" s="93"/>
      <c r="P112" s="93"/>
      <c r="Q112" s="93"/>
      <c r="R112" s="93"/>
      <c r="S112" s="93"/>
      <c r="T112" s="93"/>
      <c r="U112" s="93"/>
      <c r="V112" s="38"/>
    </row>
    <row r="113" spans="1:22" ht="24" x14ac:dyDescent="0.35">
      <c r="A113" s="43">
        <v>44799</v>
      </c>
      <c r="B113" s="44" t="s">
        <v>138</v>
      </c>
      <c r="C113" s="45" t="s">
        <v>139</v>
      </c>
      <c r="D113" s="44" t="s">
        <v>139</v>
      </c>
      <c r="E113" s="46" t="s">
        <v>140</v>
      </c>
      <c r="F113" s="47">
        <v>0</v>
      </c>
      <c r="G113" s="49">
        <v>-14998.36</v>
      </c>
      <c r="H113" s="49">
        <v>-14998.36</v>
      </c>
      <c r="I113" s="48" t="s">
        <v>104</v>
      </c>
      <c r="J113" s="38"/>
      <c r="M113" s="43">
        <v>44799</v>
      </c>
      <c r="N113" s="44" t="s">
        <v>138</v>
      </c>
      <c r="O113" s="45" t="s">
        <v>139</v>
      </c>
      <c r="P113" s="44" t="s">
        <v>139</v>
      </c>
      <c r="Q113" s="46" t="s">
        <v>140</v>
      </c>
      <c r="R113" s="47">
        <v>0</v>
      </c>
      <c r="S113" s="49">
        <v>-29998</v>
      </c>
      <c r="T113" s="49">
        <v>-29998</v>
      </c>
      <c r="U113" s="48" t="s">
        <v>104</v>
      </c>
      <c r="V113" s="38"/>
    </row>
    <row r="114" spans="1:22" ht="84" x14ac:dyDescent="0.35">
      <c r="A114" s="50">
        <v>44799</v>
      </c>
      <c r="B114" s="51" t="s">
        <v>106</v>
      </c>
      <c r="C114" s="52" t="s">
        <v>58</v>
      </c>
      <c r="D114" s="51" t="s">
        <v>139</v>
      </c>
      <c r="E114" s="53" t="s">
        <v>210</v>
      </c>
      <c r="F114" s="54">
        <v>15003.7</v>
      </c>
      <c r="G114" s="55">
        <v>0</v>
      </c>
      <c r="H114" s="55">
        <v>5.34</v>
      </c>
      <c r="I114" s="56" t="s">
        <v>121</v>
      </c>
      <c r="J114" s="57"/>
      <c r="M114" s="50">
        <v>44799</v>
      </c>
      <c r="N114" s="51" t="s">
        <v>106</v>
      </c>
      <c r="O114" s="52" t="s">
        <v>64</v>
      </c>
      <c r="P114" s="51" t="s">
        <v>139</v>
      </c>
      <c r="Q114" s="53" t="s">
        <v>211</v>
      </c>
      <c r="R114" s="54">
        <v>15000</v>
      </c>
      <c r="S114" s="55">
        <v>0</v>
      </c>
      <c r="T114" s="54">
        <v>-14998</v>
      </c>
      <c r="U114" s="56" t="s">
        <v>104</v>
      </c>
      <c r="V114" s="57"/>
    </row>
    <row r="115" spans="1:22" ht="84" x14ac:dyDescent="0.35">
      <c r="A115" s="38"/>
      <c r="B115" s="38"/>
      <c r="C115" s="89" t="s">
        <v>142</v>
      </c>
      <c r="D115" s="89"/>
      <c r="E115" s="89"/>
      <c r="F115" s="89"/>
      <c r="G115" s="38"/>
      <c r="H115" s="38"/>
      <c r="I115" s="38"/>
      <c r="J115" s="38"/>
      <c r="M115" s="43">
        <v>44799</v>
      </c>
      <c r="N115" s="44" t="s">
        <v>106</v>
      </c>
      <c r="O115" s="45" t="s">
        <v>68</v>
      </c>
      <c r="P115" s="44" t="s">
        <v>139</v>
      </c>
      <c r="Q115" s="46" t="s">
        <v>212</v>
      </c>
      <c r="R115" s="49">
        <v>15004</v>
      </c>
      <c r="S115" s="47">
        <v>0</v>
      </c>
      <c r="T115" s="47">
        <v>6</v>
      </c>
      <c r="U115" s="48" t="s">
        <v>121</v>
      </c>
      <c r="V115" s="38"/>
    </row>
    <row r="116" spans="1:22" ht="18" x14ac:dyDescent="0.35">
      <c r="A116" s="38"/>
      <c r="B116" s="38"/>
      <c r="C116" s="89" t="s">
        <v>143</v>
      </c>
      <c r="D116" s="89"/>
      <c r="E116" s="89"/>
      <c r="F116" s="89"/>
      <c r="G116" s="38"/>
      <c r="H116" s="38"/>
      <c r="I116" s="38"/>
      <c r="J116" s="38"/>
      <c r="M116" s="38"/>
      <c r="N116" s="38"/>
      <c r="O116" s="89" t="s">
        <v>142</v>
      </c>
      <c r="P116" s="89"/>
      <c r="Q116" s="89"/>
      <c r="R116" s="89"/>
      <c r="S116" s="38"/>
      <c r="T116" s="38"/>
      <c r="U116" s="38"/>
      <c r="V116" s="38"/>
    </row>
    <row r="117" spans="1:22" ht="18" x14ac:dyDescent="0.35">
      <c r="M117" s="38"/>
      <c r="N117" s="38"/>
      <c r="O117" s="89" t="s">
        <v>143</v>
      </c>
      <c r="P117" s="89"/>
      <c r="Q117" s="89"/>
      <c r="R117" s="89"/>
      <c r="S117" s="38"/>
      <c r="T117" s="38"/>
      <c r="U117" s="38"/>
      <c r="V117" s="38"/>
    </row>
  </sheetData>
  <mergeCells count="84">
    <mergeCell ref="C37:F37"/>
    <mergeCell ref="A25:B28"/>
    <mergeCell ref="C25:F26"/>
    <mergeCell ref="H25:I25"/>
    <mergeCell ref="H26:I26"/>
    <mergeCell ref="C27:F28"/>
    <mergeCell ref="H27:I27"/>
    <mergeCell ref="H28:I28"/>
    <mergeCell ref="C67:F68"/>
    <mergeCell ref="C38:F38"/>
    <mergeCell ref="M24:N27"/>
    <mergeCell ref="O24:R25"/>
    <mergeCell ref="T24:U24"/>
    <mergeCell ref="T25:U25"/>
    <mergeCell ref="O26:R27"/>
    <mergeCell ref="T26:U26"/>
    <mergeCell ref="T27:U27"/>
    <mergeCell ref="O28:R28"/>
    <mergeCell ref="T29:U29"/>
    <mergeCell ref="C29:F29"/>
    <mergeCell ref="H30:I30"/>
    <mergeCell ref="A31:J31"/>
    <mergeCell ref="A32:I32"/>
    <mergeCell ref="A34:I34"/>
    <mergeCell ref="M30:V30"/>
    <mergeCell ref="M31:U31"/>
    <mergeCell ref="M33:U33"/>
    <mergeCell ref="O37:R37"/>
    <mergeCell ref="O38:R38"/>
    <mergeCell ref="U64:V64"/>
    <mergeCell ref="U65:V65"/>
    <mergeCell ref="P66:S67"/>
    <mergeCell ref="U66:V66"/>
    <mergeCell ref="U67:V67"/>
    <mergeCell ref="P77:S77"/>
    <mergeCell ref="A74:I74"/>
    <mergeCell ref="C77:F77"/>
    <mergeCell ref="C78:F78"/>
    <mergeCell ref="N64:O67"/>
    <mergeCell ref="P64:S65"/>
    <mergeCell ref="H67:I67"/>
    <mergeCell ref="H68:I68"/>
    <mergeCell ref="C69:F69"/>
    <mergeCell ref="H70:I70"/>
    <mergeCell ref="A71:J71"/>
    <mergeCell ref="A72:I72"/>
    <mergeCell ref="A65:B68"/>
    <mergeCell ref="C65:F66"/>
    <mergeCell ref="H65:I65"/>
    <mergeCell ref="H66:I66"/>
    <mergeCell ref="P68:S68"/>
    <mergeCell ref="U69:V69"/>
    <mergeCell ref="N70:W70"/>
    <mergeCell ref="N71:V71"/>
    <mergeCell ref="N73:V73"/>
    <mergeCell ref="P78:S78"/>
    <mergeCell ref="A103:B106"/>
    <mergeCell ref="C103:F104"/>
    <mergeCell ref="H103:I103"/>
    <mergeCell ref="H104:I104"/>
    <mergeCell ref="C105:F106"/>
    <mergeCell ref="H105:I105"/>
    <mergeCell ref="H106:I106"/>
    <mergeCell ref="C116:F116"/>
    <mergeCell ref="M103:N106"/>
    <mergeCell ref="O103:R104"/>
    <mergeCell ref="T103:U103"/>
    <mergeCell ref="T104:U104"/>
    <mergeCell ref="O105:R106"/>
    <mergeCell ref="T105:U105"/>
    <mergeCell ref="T106:U106"/>
    <mergeCell ref="O107:R107"/>
    <mergeCell ref="T108:U108"/>
    <mergeCell ref="C107:F107"/>
    <mergeCell ref="H108:I108"/>
    <mergeCell ref="A109:J109"/>
    <mergeCell ref="A110:I110"/>
    <mergeCell ref="A112:I112"/>
    <mergeCell ref="C115:F115"/>
    <mergeCell ref="M109:V109"/>
    <mergeCell ref="M110:U110"/>
    <mergeCell ref="M112:U112"/>
    <mergeCell ref="O116:R116"/>
    <mergeCell ref="O117:R117"/>
  </mergeCells>
  <hyperlinks>
    <hyperlink ref="A64" r:id="rId1" location="alerts" display="https://52.172.235.137:6447/ - alerts" xr:uid="{D8FAF2BD-7EA0-43E5-A837-7A948E636B68}"/>
    <hyperlink ref="A101" r:id="rId2" location="alerts" display="https://52.172.235.137:6447/ - alerts" xr:uid="{FE5733FE-0371-4F8F-9344-C887C918CE2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990-E01B-4374-91F5-64FEFBAD9E27}">
  <dimension ref="A1:AA6"/>
  <sheetViews>
    <sheetView workbookViewId="0">
      <selection activeCell="I15" sqref="I15"/>
    </sheetView>
  </sheetViews>
  <sheetFormatPr defaultRowHeight="14.5" x14ac:dyDescent="0.35"/>
  <cols>
    <col min="1" max="1" width="9.26953125" bestFit="1" customWidth="1"/>
    <col min="3" max="3" width="9.26953125" bestFit="1" customWidth="1"/>
  </cols>
  <sheetData>
    <row r="1" spans="1:27" ht="44" thickBot="1" x14ac:dyDescent="0.4">
      <c r="A1" s="14" t="s">
        <v>73</v>
      </c>
      <c r="B1" s="14" t="s">
        <v>8</v>
      </c>
      <c r="C1" s="14" t="s">
        <v>74</v>
      </c>
      <c r="D1" s="14" t="s">
        <v>75</v>
      </c>
      <c r="E1" s="14" t="s">
        <v>76</v>
      </c>
      <c r="F1" s="14" t="s">
        <v>77</v>
      </c>
      <c r="G1" s="14" t="s">
        <v>78</v>
      </c>
      <c r="H1" s="14" t="s">
        <v>79</v>
      </c>
      <c r="I1" s="14" t="s">
        <v>80</v>
      </c>
      <c r="J1" s="14" t="s">
        <v>81</v>
      </c>
      <c r="K1" s="14" t="s">
        <v>82</v>
      </c>
      <c r="L1" s="14" t="s">
        <v>83</v>
      </c>
      <c r="M1" s="14" t="s">
        <v>84</v>
      </c>
      <c r="N1" s="14" t="s">
        <v>85</v>
      </c>
      <c r="O1" s="14" t="s">
        <v>86</v>
      </c>
      <c r="P1" s="14" t="s">
        <v>87</v>
      </c>
      <c r="Q1" s="14" t="s">
        <v>88</v>
      </c>
      <c r="R1" s="14" t="s">
        <v>10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</row>
    <row r="2" spans="1:27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" thickBot="1" x14ac:dyDescent="0.4">
      <c r="A4" s="81">
        <v>44803</v>
      </c>
      <c r="B4" s="82" t="s">
        <v>5</v>
      </c>
      <c r="C4" s="83">
        <v>44803</v>
      </c>
      <c r="D4" s="82" t="s">
        <v>213</v>
      </c>
      <c r="E4" s="82" t="s">
        <v>214</v>
      </c>
      <c r="F4" s="82" t="s">
        <v>98</v>
      </c>
      <c r="G4" s="82" t="s">
        <v>109</v>
      </c>
      <c r="H4" s="82">
        <v>111502</v>
      </c>
      <c r="I4" s="82" t="s">
        <v>110</v>
      </c>
      <c r="J4" s="82" t="s">
        <v>111</v>
      </c>
      <c r="K4" s="82" t="s">
        <v>215</v>
      </c>
      <c r="L4" s="82" t="s">
        <v>110</v>
      </c>
      <c r="M4" s="82" t="s">
        <v>103</v>
      </c>
      <c r="N4" s="82" t="s">
        <v>104</v>
      </c>
      <c r="O4" s="84">
        <v>0.27</v>
      </c>
      <c r="P4" s="84">
        <v>0.27</v>
      </c>
      <c r="Q4" s="84">
        <v>1</v>
      </c>
      <c r="R4" s="82" t="s">
        <v>18</v>
      </c>
      <c r="S4" s="82"/>
      <c r="T4" s="82"/>
      <c r="U4" s="82" t="s">
        <v>105</v>
      </c>
      <c r="V4" s="82" t="s">
        <v>106</v>
      </c>
      <c r="W4" s="82"/>
      <c r="X4" s="82" t="s">
        <v>61</v>
      </c>
      <c r="Y4" s="82" t="s">
        <v>113</v>
      </c>
      <c r="Z4" s="82" t="s">
        <v>108</v>
      </c>
      <c r="AA4" s="82" t="s">
        <v>108</v>
      </c>
    </row>
    <row r="5" spans="1:27" ht="15" thickBot="1" x14ac:dyDescent="0.4">
      <c r="A5" s="21">
        <v>44803</v>
      </c>
      <c r="B5" s="22" t="s">
        <v>5</v>
      </c>
      <c r="C5" s="23">
        <v>44803</v>
      </c>
      <c r="D5" s="22" t="s">
        <v>213</v>
      </c>
      <c r="E5" s="22" t="s">
        <v>216</v>
      </c>
      <c r="F5" s="22" t="s">
        <v>98</v>
      </c>
      <c r="G5" s="22" t="s">
        <v>109</v>
      </c>
      <c r="H5" s="22">
        <v>80100</v>
      </c>
      <c r="I5" s="22" t="s">
        <v>114</v>
      </c>
      <c r="J5" s="22" t="s">
        <v>115</v>
      </c>
      <c r="K5" s="22" t="s">
        <v>217</v>
      </c>
      <c r="L5" s="22" t="s">
        <v>114</v>
      </c>
      <c r="M5" s="22" t="s">
        <v>103</v>
      </c>
      <c r="N5" s="22" t="s">
        <v>104</v>
      </c>
      <c r="O5" s="30">
        <v>5000</v>
      </c>
      <c r="P5" s="30">
        <v>5000</v>
      </c>
      <c r="Q5" s="24">
        <v>1</v>
      </c>
      <c r="R5" s="22" t="s">
        <v>18</v>
      </c>
      <c r="S5" s="22"/>
      <c r="T5" s="22"/>
      <c r="U5" s="22" t="s">
        <v>105</v>
      </c>
      <c r="V5" s="22" t="s">
        <v>106</v>
      </c>
      <c r="W5" s="22"/>
      <c r="X5" s="22" t="s">
        <v>61</v>
      </c>
      <c r="Y5" s="22" t="s">
        <v>117</v>
      </c>
      <c r="Z5" s="22" t="s">
        <v>108</v>
      </c>
      <c r="AA5" s="22" t="s">
        <v>108</v>
      </c>
    </row>
    <row r="6" spans="1:27" x14ac:dyDescent="0.35">
      <c r="A6" s="25">
        <v>44803</v>
      </c>
      <c r="B6" s="26" t="s">
        <v>5</v>
      </c>
      <c r="C6" s="27">
        <v>44803</v>
      </c>
      <c r="D6" s="26" t="s">
        <v>213</v>
      </c>
      <c r="E6" s="26" t="s">
        <v>218</v>
      </c>
      <c r="F6" s="26" t="s">
        <v>98</v>
      </c>
      <c r="G6" s="26" t="s">
        <v>109</v>
      </c>
      <c r="H6" s="26">
        <v>110100</v>
      </c>
      <c r="I6" s="26" t="s">
        <v>118</v>
      </c>
      <c r="J6" s="26" t="s">
        <v>119</v>
      </c>
      <c r="K6" s="26" t="s">
        <v>120</v>
      </c>
      <c r="L6" s="26" t="s">
        <v>118</v>
      </c>
      <c r="M6" s="26" t="s">
        <v>103</v>
      </c>
      <c r="N6" s="26" t="s">
        <v>121</v>
      </c>
      <c r="O6" s="28">
        <v>5000.2700000000004</v>
      </c>
      <c r="P6" s="28">
        <v>5000.2700000000004</v>
      </c>
      <c r="Q6" s="29">
        <v>1</v>
      </c>
      <c r="R6" s="26" t="s">
        <v>18</v>
      </c>
      <c r="S6" s="26"/>
      <c r="T6" s="26"/>
      <c r="U6" s="26" t="s">
        <v>105</v>
      </c>
      <c r="V6" s="26" t="s">
        <v>106</v>
      </c>
      <c r="W6" s="26"/>
      <c r="X6" s="26" t="s">
        <v>61</v>
      </c>
      <c r="Y6" s="26" t="s">
        <v>117</v>
      </c>
      <c r="Z6" s="26" t="s">
        <v>108</v>
      </c>
      <c r="AA6" s="2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Full withdrawal</vt:lpstr>
      <vt:lpstr>BackDate Full withdrawal</vt:lpstr>
      <vt:lpstr>FutureDate Full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2023-05-04T08:13:05Z</dcterms:created>
  <dcterms:modified xsi:type="dcterms:W3CDTF">2023-06-12T10:08:08Z</dcterms:modified>
</cp:coreProperties>
</file>