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Upload single currency\"/>
    </mc:Choice>
  </mc:AlternateContent>
  <xr:revisionPtr revIDLastSave="0" documentId="13_ncr:1_{96BA84A1-F78A-4460-B48E-589970BD30AF}" xr6:coauthVersionLast="47" xr6:coauthVersionMax="47" xr10:uidLastSave="{00000000-0000-0000-0000-000000000000}"/>
  <bookViews>
    <workbookView xWindow="-110" yWindow="-110" windowWidth="19420" windowHeight="10300" xr2:uid="{98D5D70A-4C4D-42B9-B098-4134B45BE26C}"/>
  </bookViews>
  <sheets>
    <sheet name="CurrentDate Partial withdrawal" sheetId="2" r:id="rId1"/>
    <sheet name="BackDate Partial withdrawal" sheetId="5" r:id="rId2"/>
    <sheet name="FutureDate Partial withdrawal" sheetId="6" r:id="rId3"/>
    <sheet name="Current Reports" sheetId="1" r:id="rId4"/>
    <sheet name="Back reports" sheetId="3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M164" i="6"/>
  <c r="O164" i="6" s="1"/>
  <c r="K164" i="6"/>
  <c r="D164" i="6"/>
  <c r="D170" i="6" s="1"/>
  <c r="K162" i="6"/>
  <c r="M162" i="6" s="1"/>
  <c r="D162" i="6"/>
  <c r="H162" i="6" s="1"/>
  <c r="C162" i="6"/>
  <c r="C159" i="6"/>
  <c r="M144" i="6"/>
  <c r="K144" i="6"/>
  <c r="D144" i="6"/>
  <c r="D150" i="6" s="1"/>
  <c r="M142" i="6"/>
  <c r="K142" i="6"/>
  <c r="D142" i="6"/>
  <c r="D146" i="6" s="1"/>
  <c r="C142" i="6"/>
  <c r="C139" i="6"/>
  <c r="O124" i="6"/>
  <c r="L124" i="6"/>
  <c r="M103" i="6"/>
  <c r="O103" i="6" s="1"/>
  <c r="K103" i="6"/>
  <c r="K101" i="6"/>
  <c r="M101" i="6" s="1"/>
  <c r="D101" i="6"/>
  <c r="D105" i="6" s="1"/>
  <c r="C101" i="6"/>
  <c r="M85" i="6"/>
  <c r="K85" i="6"/>
  <c r="K83" i="6"/>
  <c r="M83" i="6" s="1"/>
  <c r="D83" i="6"/>
  <c r="D87" i="6" s="1"/>
  <c r="C83" i="6"/>
  <c r="M47" i="6"/>
  <c r="O47" i="6" s="1"/>
  <c r="K47" i="6"/>
  <c r="K45" i="6"/>
  <c r="M45" i="6" s="1"/>
  <c r="D45" i="6"/>
  <c r="H45" i="6" s="1"/>
  <c r="C45" i="6"/>
  <c r="M29" i="6"/>
  <c r="K29" i="6"/>
  <c r="K27" i="6"/>
  <c r="M27" i="6" s="1"/>
  <c r="D27" i="6"/>
  <c r="D31" i="6" s="1"/>
  <c r="C27" i="6"/>
  <c r="K124" i="6"/>
  <c r="M124" i="6" s="1"/>
  <c r="K122" i="6"/>
  <c r="M122" i="6" s="1"/>
  <c r="D122" i="6"/>
  <c r="D126" i="6" s="1"/>
  <c r="C122" i="6"/>
  <c r="K67" i="6"/>
  <c r="M67" i="6" s="1"/>
  <c r="O67" i="6" s="1"/>
  <c r="K65" i="6"/>
  <c r="M65" i="6" s="1"/>
  <c r="D65" i="6"/>
  <c r="H65" i="6" s="1"/>
  <c r="C65" i="6"/>
  <c r="K11" i="6"/>
  <c r="M11" i="6" s="1"/>
  <c r="O11" i="6" s="1"/>
  <c r="K9" i="6"/>
  <c r="M9" i="6" s="1"/>
  <c r="D9" i="6"/>
  <c r="D11" i="6" s="1"/>
  <c r="D17" i="6" s="1"/>
  <c r="C9" i="6"/>
  <c r="D166" i="6" l="1"/>
  <c r="O144" i="6"/>
  <c r="H142" i="6"/>
  <c r="C99" i="6"/>
  <c r="H101" i="6"/>
  <c r="C81" i="6"/>
  <c r="D85" i="6"/>
  <c r="D91" i="6" s="1"/>
  <c r="D103" i="6"/>
  <c r="D109" i="6" s="1"/>
  <c r="O85" i="6"/>
  <c r="H83" i="6"/>
  <c r="L67" i="6"/>
  <c r="C43" i="6"/>
  <c r="C25" i="6"/>
  <c r="D47" i="6"/>
  <c r="D53" i="6" s="1"/>
  <c r="D29" i="6"/>
  <c r="D35" i="6" s="1"/>
  <c r="L11" i="6"/>
  <c r="D49" i="6"/>
  <c r="O29" i="6"/>
  <c r="D67" i="6"/>
  <c r="D73" i="6" s="1"/>
  <c r="H27" i="6"/>
  <c r="D69" i="6"/>
  <c r="C63" i="6"/>
  <c r="D13" i="6"/>
  <c r="C7" i="6"/>
  <c r="H122" i="6"/>
  <c r="H9" i="6"/>
  <c r="D124" i="6"/>
  <c r="D130" i="6" s="1"/>
  <c r="C119" i="6"/>
  <c r="M58" i="5" l="1"/>
  <c r="O58" i="5" s="1"/>
  <c r="K52" i="5"/>
  <c r="M52" i="5" s="1"/>
  <c r="D52" i="5"/>
  <c r="H52" i="5" s="1"/>
  <c r="C52" i="5"/>
  <c r="M38" i="5"/>
  <c r="O38" i="5" s="1"/>
  <c r="D37" i="5"/>
  <c r="C28" i="5" s="1"/>
  <c r="D38" i="5" s="1"/>
  <c r="K32" i="5"/>
  <c r="M32" i="5" s="1"/>
  <c r="D32" i="5"/>
  <c r="H32" i="5" s="1"/>
  <c r="C32" i="5"/>
  <c r="K18" i="5"/>
  <c r="M18" i="5" s="1"/>
  <c r="O18" i="5" s="1"/>
  <c r="K12" i="5"/>
  <c r="M12" i="5" s="1"/>
  <c r="D17" i="5"/>
  <c r="C8" i="5" s="1"/>
  <c r="D18" i="5" s="1"/>
  <c r="C12" i="5"/>
  <c r="D57" i="5" l="1"/>
  <c r="C48" i="5" s="1"/>
  <c r="D58" i="5" s="1"/>
  <c r="H12" i="5"/>
  <c r="L57" i="2" l="1"/>
  <c r="N57" i="2" s="1"/>
  <c r="K51" i="2"/>
  <c r="L51" i="2" s="1"/>
  <c r="D51" i="2"/>
  <c r="D56" i="2" s="1"/>
  <c r="C51" i="2"/>
  <c r="C47" i="2"/>
  <c r="D57" i="2" s="1"/>
  <c r="L37" i="2"/>
  <c r="N37" i="2" s="1"/>
  <c r="K31" i="2"/>
  <c r="L31" i="2" s="1"/>
  <c r="D31" i="2"/>
  <c r="D36" i="2" s="1"/>
  <c r="C31" i="2"/>
  <c r="C27" i="2"/>
  <c r="D37" i="2" s="1"/>
  <c r="K17" i="2"/>
  <c r="L17" i="2" s="1"/>
  <c r="N17" i="2" s="1"/>
  <c r="K11" i="2"/>
  <c r="L11" i="2" s="1"/>
  <c r="D11" i="2"/>
  <c r="D16" i="2" s="1"/>
  <c r="C11" i="2"/>
  <c r="C7" i="2"/>
  <c r="D17" i="2" s="1"/>
  <c r="H51" i="2" l="1"/>
  <c r="H31" i="2"/>
  <c r="H11" i="2"/>
</calcChain>
</file>

<file path=xl/sharedStrings.xml><?xml version="1.0" encoding="utf-8"?>
<sst xmlns="http://schemas.openxmlformats.org/spreadsheetml/2006/main" count="771" uniqueCount="146">
  <si>
    <t xml:space="preserve">Current Dated </t>
  </si>
  <si>
    <t xml:space="preserve">Portfolio </t>
  </si>
  <si>
    <t>AREETF</t>
  </si>
  <si>
    <t>Portfolio Current Date</t>
  </si>
  <si>
    <t>Early Full Withdrawal/Maturity(1 day maturity)</t>
  </si>
  <si>
    <t>Verification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</si>
  <si>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</si>
  <si>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</si>
  <si>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</si>
  <si>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</si>
  <si>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</si>
  <si>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</si>
  <si>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</si>
  <si>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</si>
  <si>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</si>
  <si>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</si>
  <si>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</si>
  <si>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</si>
  <si>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</si>
  <si>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</si>
  <si>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</si>
  <si>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</si>
  <si>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</si>
  <si>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</si>
  <si>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Bulk Deposit Maturity - Perform Early Fullwithdrawal/Maturity</t>
  </si>
  <si>
    <t>Portfolio,Counterpartyparty,Debit</t>
  </si>
  <si>
    <t>Early Full Withdrawal/Maturity(2 days maturity)</t>
  </si>
  <si>
    <t>ABMB-HQ_FD</t>
  </si>
  <si>
    <t>Full Withdrawal/Maturity(Full maturity)</t>
  </si>
  <si>
    <t>ABMB-HQ_MM</t>
  </si>
  <si>
    <t>Run Freeze upto maturity date</t>
  </si>
  <si>
    <t>Bulk Deposit Maturity - Perform Fullwithdrawal/Maturity</t>
  </si>
  <si>
    <t>Rollover Amount</t>
  </si>
  <si>
    <t>Adjust Amount</t>
  </si>
  <si>
    <t xml:space="preserve">No change in interest </t>
  </si>
  <si>
    <t>change in interest</t>
  </si>
  <si>
    <t>1a.</t>
  </si>
  <si>
    <t>1 Day Maturity</t>
  </si>
  <si>
    <t>1b.</t>
  </si>
  <si>
    <t>1c.</t>
  </si>
  <si>
    <t>Zero interest</t>
  </si>
  <si>
    <t>2a.</t>
  </si>
  <si>
    <t>2b.</t>
  </si>
  <si>
    <t>2c.</t>
  </si>
  <si>
    <t>Full maturity</t>
  </si>
  <si>
    <t>3a.</t>
  </si>
  <si>
    <t>No change in interest</t>
  </si>
  <si>
    <t>3b.</t>
  </si>
  <si>
    <t>3c.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</si>
  <si>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</si>
  <si>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</si>
  <si>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</si>
  <si>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</si>
  <si>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</si>
  <si>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</si>
  <si>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</si>
  <si>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</si>
  <si>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</si>
  <si>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</si>
  <si>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</si>
  <si>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</si>
  <si>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</si>
  <si>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</si>
  <si>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</si>
  <si>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</si>
  <si>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</si>
  <si>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</si>
  <si>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</si>
  <si>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</si>
  <si>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</si>
  <si>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</si>
  <si>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</si>
  <si>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</si>
  <si>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</si>
  <si>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DEPO_TRAN</t>
  </si>
  <si>
    <t>AST</t>
  </si>
  <si>
    <t>Cash At Bank</t>
  </si>
  <si>
    <t>CURRENTBACCOUNT</t>
  </si>
  <si>
    <t>MYR</t>
  </si>
  <si>
    <t>Cr</t>
  </si>
  <si>
    <t>INV</t>
  </si>
  <si>
    <t>CALDEP</t>
  </si>
  <si>
    <t>Deposits Placement of REP</t>
  </si>
  <si>
    <t>N</t>
  </si>
  <si>
    <t>Deposits With Financial Inst</t>
  </si>
  <si>
    <t>DEPOINVEST</t>
  </si>
  <si>
    <t>Dr</t>
  </si>
  <si>
    <t>Run Date &amp; Time :</t>
  </si>
  <si>
    <t>Business Date :</t>
  </si>
  <si>
    <t>User ID / Report ID :</t>
  </si>
  <si>
    <t>Portfolio Currency :</t>
  </si>
  <si>
    <t>CParty/Broker</t>
  </si>
  <si>
    <t>Payment Mode</t>
  </si>
  <si>
    <t>Details</t>
  </si>
  <si>
    <t>Debit</t>
  </si>
  <si>
    <t>Credit</t>
  </si>
  <si>
    <t>Balance</t>
  </si>
  <si>
    <t>OPBAL</t>
  </si>
  <si>
    <t>NA</t>
  </si>
  <si>
    <t>opening balance</t>
  </si>
  <si>
    <t>*** End of Report ***</t>
  </si>
  <si>
    <t>Page 1 / 1</t>
  </si>
  <si>
    <t xml:space="preserve">Back Dated </t>
  </si>
  <si>
    <t>Rebuild NAV for same day</t>
  </si>
  <si>
    <t>Full Withdrawal/Maturity(full maturity)</t>
  </si>
  <si>
    <t>Rebuild NAV upto maturity date</t>
  </si>
  <si>
    <t xml:space="preserve">change in interest </t>
  </si>
  <si>
    <t xml:space="preserve">Zero interest </t>
  </si>
  <si>
    <t>Full Maturity</t>
  </si>
  <si>
    <t>3b</t>
  </si>
  <si>
    <t>AFFINHW_INV</t>
  </si>
  <si>
    <t>AFFIN CONV</t>
  </si>
  <si>
    <t>Interest Amount</t>
  </si>
  <si>
    <t>Interest Received Tcy</t>
  </si>
  <si>
    <t>AFFIN - CBKL</t>
  </si>
  <si>
    <t>080100-REP-AFFIN - CBKL-MYR</t>
  </si>
  <si>
    <t xml:space="preserve">Future Dated </t>
  </si>
  <si>
    <t>Intra/Freeze up to trans date of Deposit Placement (29)</t>
  </si>
  <si>
    <t>Intra/Freeze up to trans date of Bulk Deposit Maturity(30)</t>
  </si>
  <si>
    <t>Intra/Freeze up to trans date of Deposit Placement (31)</t>
  </si>
  <si>
    <t>Intra/Freeze up to trans date of Bulk Deposit Maturity(02)</t>
  </si>
  <si>
    <t>Early Full Withdrawal/Maturity(full maturity)</t>
  </si>
  <si>
    <t>AFFN CONV</t>
  </si>
  <si>
    <t>Intra/Freeze up to trans date of Deposit Placement (03)</t>
  </si>
  <si>
    <t>Intra/Freeze up to trans date of Bulk Deposit Maturity(06)</t>
  </si>
  <si>
    <t>Portfolio,Module Ref,Amount Pcy,Asset Class,Trans code,Counterparty,Accural int</t>
  </si>
  <si>
    <t>2 Day Maturity</t>
  </si>
  <si>
    <t>Coupon Rate</t>
  </si>
  <si>
    <t>HAXAGONMYR</t>
  </si>
  <si>
    <t>DP2102818300000038</t>
  </si>
  <si>
    <t>DP210281830000003802</t>
  </si>
  <si>
    <t>110100-YESMYR-MYR</t>
  </si>
  <si>
    <t>DP210281830000003801</t>
  </si>
  <si>
    <t>Hexagram Global Fintech Services</t>
  </si>
  <si>
    <t>Bank Transaction From 03-Jan-2021 To 03-Jan-2021</t>
  </si>
  <si>
    <t>USER01 / BNKTRNMYSQL</t>
  </si>
  <si>
    <t>Portfolio : HAXAGONMYR - HAXAGON MYR FUND</t>
  </si>
  <si>
    <t>- 34567888 - HKD</t>
  </si>
  <si>
    <t>- 9868575657 - MYR</t>
  </si>
  <si>
    <t>Deposits Placement of REP, Ref : DP2102818300000038</t>
  </si>
  <si>
    <t>- 96654353457 - USD</t>
  </si>
  <si>
    <t>DP2102818300000040</t>
  </si>
  <si>
    <t>DP210281830000004002</t>
  </si>
  <si>
    <t>DP210281830000004001</t>
  </si>
  <si>
    <t>Bank Transaction From 09-Jan-2021 To 09-Jan-2021</t>
  </si>
  <si>
    <t>Deposits Placement of REP, Ref : DP2102818300000040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</si>
</sst>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  <font>
      <b/>
      <sz val="7"/>
      <color rgb="FF33333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EFF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11111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1" xfId="0" applyFill="1" applyBorder="1"/>
    <xf numFmtId="0" fontId="0" fillId="0" borderId="2" xfId="0" applyBorder="1"/>
    <xf numFmtId="0" fontId="0" fillId="4" borderId="2" xfId="0" applyFill="1" applyBorder="1"/>
    <xf numFmtId="0" fontId="0" fillId="4" borderId="3" xfId="0" applyFill="1" applyBorder="1"/>
    <xf numFmtId="14" fontId="0" fillId="0" borderId="2" xfId="0" applyNumberFormat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Alignment="1">
      <alignment horizontal="center" vertical="center" wrapText="1"/>
    </xf>
    <xf numFmtId="0" fontId="0" fillId="7" borderId="0" xfId="0" applyFill="1" applyAlignment="1">
      <alignment vertical="center"/>
    </xf>
    <xf numFmtId="15" fontId="0" fillId="7" borderId="0" xfId="0" applyNumberFormat="1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9" borderId="6" xfId="0" applyFill="1" applyBorder="1" applyAlignment="1">
      <alignment vertical="center"/>
    </xf>
    <xf numFmtId="15" fontId="0" fillId="9" borderId="6" xfId="0" applyNumberFormat="1" applyFill="1" applyBorder="1" applyAlignment="1">
      <alignment vertical="center"/>
    </xf>
    <xf numFmtId="4" fontId="0" fillId="9" borderId="6" xfId="0" applyNumberFormat="1" applyFill="1" applyBorder="1" applyAlignment="1">
      <alignment horizontal="right" vertical="center"/>
    </xf>
    <xf numFmtId="0" fontId="0" fillId="9" borderId="6" xfId="0" applyFill="1" applyBorder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4" fillId="11" borderId="0" xfId="0" applyFont="1" applyFill="1" applyAlignment="1">
      <alignment horizontal="left" vertical="center" wrapText="1"/>
    </xf>
    <xf numFmtId="0" fontId="7" fillId="11" borderId="0" xfId="0" applyFont="1" applyFill="1" applyAlignment="1">
      <alignment horizontal="left" vertical="center" wrapText="1"/>
    </xf>
    <xf numFmtId="0" fontId="4" fillId="11" borderId="0" xfId="0" applyFont="1" applyFill="1" applyAlignment="1">
      <alignment horizontal="left" vertical="center" wrapText="1" indent="1"/>
    </xf>
    <xf numFmtId="0" fontId="4" fillId="11" borderId="0" xfId="0" applyFont="1" applyFill="1" applyAlignment="1">
      <alignment horizontal="right" vertical="center" wrapText="1"/>
    </xf>
    <xf numFmtId="15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15" fontId="9" fillId="11" borderId="0" xfId="0" applyNumberFormat="1" applyFont="1" applyFill="1" applyAlignment="1">
      <alignment horizontal="left" vertical="center" wrapText="1"/>
    </xf>
    <xf numFmtId="0" fontId="9" fillId="11" borderId="0" xfId="0" applyFont="1" applyFill="1" applyAlignment="1">
      <alignment horizontal="left" vertical="center" wrapText="1"/>
    </xf>
    <xf numFmtId="0" fontId="9" fillId="11" borderId="0" xfId="0" applyFont="1" applyFill="1" applyAlignment="1">
      <alignment horizontal="left" vertical="top" wrapText="1"/>
    </xf>
    <xf numFmtId="0" fontId="9" fillId="11" borderId="0" xfId="0" applyFont="1" applyFill="1" applyAlignment="1">
      <alignment horizontal="left" vertical="center" wrapText="1" indent="1"/>
    </xf>
    <xf numFmtId="0" fontId="9" fillId="11" borderId="0" xfId="0" applyFont="1" applyFill="1" applyAlignment="1">
      <alignment horizontal="right" vertical="center" wrapText="1"/>
    </xf>
    <xf numFmtId="4" fontId="9" fillId="11" borderId="0" xfId="0" applyNumberFormat="1" applyFont="1" applyFill="1" applyAlignment="1">
      <alignment horizontal="right" vertical="center" wrapText="1"/>
    </xf>
    <xf numFmtId="0" fontId="9" fillId="11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vertical="center" wrapText="1"/>
    </xf>
    <xf numFmtId="4" fontId="9" fillId="0" borderId="0" xfId="0" applyNumberFormat="1" applyFont="1" applyAlignment="1">
      <alignment horizontal="right" vertical="center" wrapText="1"/>
    </xf>
    <xf numFmtId="0" fontId="11" fillId="10" borderId="7" xfId="0" applyFont="1" applyFill="1" applyBorder="1" applyAlignment="1">
      <alignment horizontal="right" vertical="center" wrapText="1" indent="1"/>
    </xf>
    <xf numFmtId="4" fontId="0" fillId="7" borderId="0" xfId="0" applyNumberFormat="1" applyFill="1" applyAlignment="1">
      <alignment horizontal="right" vertical="center"/>
    </xf>
    <xf numFmtId="0" fontId="0" fillId="3" borderId="0" xfId="0" applyFill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11" borderId="0" xfId="0" applyFont="1" applyFill="1" applyAlignment="1">
      <alignment horizontal="right" vertical="center" wrapText="1" indent="1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22" fontId="5" fillId="0" borderId="0" xfId="0" applyNumberFormat="1" applyFont="1" applyAlignment="1">
      <alignment horizontal="left" vertical="center" wrapText="1"/>
    </xf>
    <xf numFmtId="15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6" borderId="0" xfId="0" applyFill="1" applyAlignment="1">
      <alignment vertical="center"/>
    </xf>
    <xf numFmtId="0" fontId="0" fillId="8" borderId="6" xfId="0" applyFill="1" applyBorder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center" wrapText="1" indent="1"/>
    </xf>
    <xf numFmtId="0" fontId="12" fillId="0" borderId="0" xfId="0" applyFont="1" applyAlignment="1">
      <alignment horizontal="center" vertical="center" wrapText="1"/>
    </xf>
    <xf numFmtId="0" fontId="13" fillId="6" borderId="0" xfId="0" applyFont="1" applyFill="1" applyAlignment="1">
      <alignment vertical="center"/>
    </xf>
    <xf numFmtId="15" fontId="13" fillId="7" borderId="0" xfId="0" applyNumberFormat="1" applyFont="1" applyFill="1" applyAlignment="1">
      <alignment vertical="center"/>
    </xf>
    <xf numFmtId="0" fontId="13" fillId="7" borderId="0" xfId="0" applyFont="1" applyFill="1" applyAlignment="1">
      <alignment vertical="center"/>
    </xf>
    <xf numFmtId="4" fontId="13" fillId="7" borderId="0" xfId="0" applyNumberFormat="1" applyFont="1" applyFill="1" applyAlignment="1">
      <alignment horizontal="right" vertical="center"/>
    </xf>
    <xf numFmtId="0" fontId="13" fillId="7" borderId="0" xfId="0" applyFont="1" applyFill="1" applyAlignment="1">
      <alignment horizontal="right" vertical="center"/>
    </xf>
    <xf numFmtId="0" fontId="13" fillId="8" borderId="6" xfId="0" applyFont="1" applyFill="1" applyBorder="1" applyAlignment="1">
      <alignment vertical="center"/>
    </xf>
    <xf numFmtId="15" fontId="13" fillId="9" borderId="6" xfId="0" applyNumberFormat="1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4" fontId="13" fillId="9" borderId="6" xfId="0" applyNumberFormat="1" applyFont="1" applyFill="1" applyBorder="1" applyAlignment="1">
      <alignment horizontal="right" vertical="center"/>
    </xf>
    <xf numFmtId="0" fontId="13" fillId="9" borderId="6" xfId="0" applyFont="1" applyFill="1" applyBorder="1" applyAlignment="1">
      <alignment horizontal="right" vertical="center"/>
    </xf>
    <xf numFmtId="0" fontId="13" fillId="6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D8C8-8409-482E-BE84-24EA4BFD09BB}">
  <dimension ref="A1:Q61"/>
  <sheetViews>
    <sheetView tabSelected="1" workbookViewId="0">
      <selection activeCell="B5" sqref="B5"/>
    </sheetView>
  </sheetViews>
  <sheetFormatPr defaultRowHeight="14.5" x14ac:dyDescent="0.35"/>
  <cols>
    <col min="2" max="2" width="53.36328125" bestFit="1" customWidth="1"/>
    <col min="3" max="3" width="10.0898437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</cols>
  <sheetData>
    <row r="1" spans="1:17" x14ac:dyDescent="0.35">
      <c r="B1" s="1" t="s">
        <v>0</v>
      </c>
    </row>
    <row r="3" spans="1:17" x14ac:dyDescent="0.35">
      <c r="A3">
        <v>3</v>
      </c>
      <c r="B3" t="s">
        <v>44</v>
      </c>
    </row>
    <row r="4" spans="1:17" x14ac:dyDescent="0.35">
      <c r="A4" s="2" t="s">
        <v>45</v>
      </c>
      <c r="B4" s="13" t="s">
        <v>46</v>
      </c>
    </row>
    <row r="5" spans="1:17" x14ac:dyDescent="0.35">
      <c r="A5" s="10"/>
      <c r="B5" t="s">
        <v>1</v>
      </c>
      <c r="C5" t="s">
        <v>2</v>
      </c>
    </row>
    <row r="6" spans="1:17" x14ac:dyDescent="0.35">
      <c r="B6" t="s">
        <v>3</v>
      </c>
      <c r="C6" s="3">
        <v>44804</v>
      </c>
    </row>
    <row r="7" spans="1:17" x14ac:dyDescent="0.35">
      <c r="B7" t="s">
        <v>28</v>
      </c>
      <c r="C7" s="3">
        <f>C6+3</f>
        <v>44807</v>
      </c>
    </row>
    <row r="9" spans="1:17" x14ac:dyDescent="0.35">
      <c r="K9" s="4" t="s">
        <v>5</v>
      </c>
      <c r="L9" s="3"/>
      <c r="M9" s="3"/>
      <c r="N9" s="3"/>
    </row>
    <row r="10" spans="1:17" x14ac:dyDescent="0.35">
      <c r="A10" s="5"/>
      <c r="B10" s="5"/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6" t="s">
        <v>13</v>
      </c>
      <c r="K10" s="7" t="s">
        <v>12</v>
      </c>
      <c r="L10" s="7" t="s">
        <v>14</v>
      </c>
      <c r="M10" s="12" t="s">
        <v>33</v>
      </c>
      <c r="N10" s="12" t="s">
        <v>32</v>
      </c>
    </row>
    <row r="11" spans="1:17" x14ac:dyDescent="0.35">
      <c r="A11" s="5">
        <v>1</v>
      </c>
      <c r="B11" s="5" t="s">
        <v>15</v>
      </c>
      <c r="C11" s="5" t="str">
        <f>C5</f>
        <v>AREETF</v>
      </c>
      <c r="D11" s="8">
        <f>C6</f>
        <v>44804</v>
      </c>
      <c r="E11" s="5" t="s">
        <v>16</v>
      </c>
      <c r="F11" s="11" t="s">
        <v>29</v>
      </c>
      <c r="G11" s="5">
        <v>3</v>
      </c>
      <c r="H11" s="8">
        <f>D11+3</f>
        <v>44807</v>
      </c>
      <c r="I11" s="5">
        <v>3</v>
      </c>
      <c r="J11" s="5">
        <v>15000</v>
      </c>
      <c r="K11">
        <f>J11*(I11/100)*(3/365)</f>
        <v>3.6986301369863011</v>
      </c>
      <c r="L11">
        <f>J11+K11</f>
        <v>15003.698630136987</v>
      </c>
    </row>
    <row r="12" spans="1:17" x14ac:dyDescent="0.35">
      <c r="A12" s="5">
        <v>2</v>
      </c>
      <c r="B12" s="5" t="s">
        <v>18</v>
      </c>
      <c r="C12" s="5"/>
      <c r="D12" s="5"/>
      <c r="E12" s="5"/>
      <c r="F12" s="5"/>
      <c r="G12" s="5"/>
      <c r="H12" s="5"/>
      <c r="I12" s="5"/>
      <c r="J12" s="5"/>
      <c r="K12" s="3"/>
      <c r="L12" s="3"/>
      <c r="M12" s="3"/>
    </row>
    <row r="13" spans="1:17" x14ac:dyDescent="0.35">
      <c r="A13" s="5">
        <v>3</v>
      </c>
      <c r="B13" s="5" t="s">
        <v>19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20</v>
      </c>
      <c r="C14" s="5"/>
      <c r="D14" s="5"/>
      <c r="E14" s="5"/>
      <c r="F14" s="5"/>
      <c r="G14" s="5"/>
      <c r="H14" s="5"/>
      <c r="I14" s="5"/>
      <c r="J14" s="5"/>
      <c r="K14" s="48" t="s">
        <v>21</v>
      </c>
      <c r="L14" s="49"/>
      <c r="M14" s="49"/>
      <c r="N14" s="49"/>
      <c r="O14" s="49"/>
      <c r="P14" s="49"/>
      <c r="Q14" s="49"/>
    </row>
    <row r="15" spans="1:17" x14ac:dyDescent="0.35">
      <c r="A15" s="5">
        <v>5</v>
      </c>
      <c r="B15" s="5" t="s">
        <v>22</v>
      </c>
      <c r="C15" s="5"/>
      <c r="D15" s="5"/>
      <c r="E15" s="5"/>
      <c r="F15" s="5"/>
      <c r="G15" s="5"/>
      <c r="H15" s="5"/>
      <c r="I15" s="5"/>
      <c r="J15" s="5"/>
      <c r="K15" s="48" t="s">
        <v>23</v>
      </c>
      <c r="L15" s="49"/>
      <c r="M15" s="49"/>
      <c r="N15" s="49"/>
    </row>
    <row r="16" spans="1:17" x14ac:dyDescent="0.35">
      <c r="A16" s="5">
        <v>6</v>
      </c>
      <c r="B16" s="5" t="s">
        <v>30</v>
      </c>
      <c r="C16" s="5"/>
      <c r="D16" s="8">
        <f>D11+3</f>
        <v>44807</v>
      </c>
      <c r="E16" s="5"/>
      <c r="F16" s="5"/>
      <c r="G16" s="5"/>
      <c r="H16" s="5"/>
      <c r="I16" s="5"/>
      <c r="J16" s="5"/>
    </row>
    <row r="17" spans="1:14" x14ac:dyDescent="0.35">
      <c r="A17" s="5">
        <v>7</v>
      </c>
      <c r="B17" s="5" t="s">
        <v>31</v>
      </c>
      <c r="C17" s="5"/>
      <c r="D17" s="8">
        <f>C7</f>
        <v>44807</v>
      </c>
      <c r="E17" s="5"/>
      <c r="F17" s="5"/>
      <c r="G17" s="5"/>
      <c r="H17" s="5"/>
      <c r="I17" s="5">
        <v>3.5</v>
      </c>
      <c r="J17" s="5"/>
      <c r="K17">
        <f>J11*(I11/100)*(3/365)</f>
        <v>3.6986301369863011</v>
      </c>
      <c r="L17">
        <f>J11+K17</f>
        <v>15003.698630136987</v>
      </c>
      <c r="M17">
        <v>2000</v>
      </c>
      <c r="N17">
        <f>L17-M17</f>
        <v>13003.698630136987</v>
      </c>
    </row>
    <row r="18" spans="1:14" x14ac:dyDescent="0.35">
      <c r="A18" s="5">
        <v>8</v>
      </c>
      <c r="B18" s="5" t="s">
        <v>18</v>
      </c>
      <c r="C18" s="5"/>
      <c r="D18" s="5"/>
      <c r="E18" s="5"/>
      <c r="F18" s="5"/>
      <c r="G18" s="5"/>
      <c r="H18" s="5"/>
      <c r="I18" s="5"/>
      <c r="J18" s="5"/>
      <c r="K18" s="3"/>
    </row>
    <row r="19" spans="1:14" x14ac:dyDescent="0.35">
      <c r="A19" s="5">
        <v>9</v>
      </c>
      <c r="B19" s="5" t="s">
        <v>19</v>
      </c>
      <c r="C19" s="5"/>
      <c r="D19" s="5"/>
      <c r="E19" s="5"/>
      <c r="F19" s="5"/>
      <c r="G19" s="5"/>
      <c r="H19" s="5"/>
      <c r="I19" s="5"/>
      <c r="J19" s="5"/>
    </row>
    <row r="20" spans="1:14" x14ac:dyDescent="0.35">
      <c r="A20" s="5">
        <v>10</v>
      </c>
      <c r="B20" s="5" t="s">
        <v>20</v>
      </c>
      <c r="C20" s="5"/>
      <c r="D20" s="5"/>
      <c r="E20" s="5"/>
      <c r="F20" s="5"/>
      <c r="G20" s="5"/>
      <c r="H20" s="5"/>
      <c r="I20" s="5"/>
      <c r="J20" s="5"/>
      <c r="K20" s="9" t="s">
        <v>125</v>
      </c>
    </row>
    <row r="21" spans="1:14" x14ac:dyDescent="0.35">
      <c r="A21" s="5">
        <v>11</v>
      </c>
      <c r="B21" s="5" t="s">
        <v>22</v>
      </c>
      <c r="C21" s="5"/>
      <c r="D21" s="5"/>
      <c r="E21" s="5"/>
      <c r="F21" s="5"/>
      <c r="G21" s="5"/>
      <c r="H21" s="5"/>
      <c r="I21" s="5"/>
      <c r="J21" s="5"/>
      <c r="K21" s="48" t="s">
        <v>25</v>
      </c>
      <c r="L21" s="49"/>
      <c r="M21" s="49"/>
      <c r="N21" s="49"/>
    </row>
    <row r="24" spans="1:14" x14ac:dyDescent="0.35">
      <c r="A24" s="2" t="s">
        <v>47</v>
      </c>
      <c r="B24" s="13" t="s">
        <v>35</v>
      </c>
    </row>
    <row r="25" spans="1:14" x14ac:dyDescent="0.35">
      <c r="A25" s="10"/>
      <c r="B25" t="s">
        <v>1</v>
      </c>
      <c r="C25" t="s">
        <v>2</v>
      </c>
    </row>
    <row r="26" spans="1:14" x14ac:dyDescent="0.35">
      <c r="B26" t="s">
        <v>3</v>
      </c>
      <c r="C26" s="3">
        <v>44804</v>
      </c>
    </row>
    <row r="27" spans="1:14" x14ac:dyDescent="0.35">
      <c r="B27" t="s">
        <v>28</v>
      </c>
      <c r="C27" s="3">
        <f>C26+3</f>
        <v>44807</v>
      </c>
    </row>
    <row r="29" spans="1:14" x14ac:dyDescent="0.35">
      <c r="K29" s="4" t="s">
        <v>5</v>
      </c>
      <c r="L29" s="3"/>
      <c r="M29" s="3"/>
      <c r="N29" s="3"/>
    </row>
    <row r="30" spans="1:14" x14ac:dyDescent="0.35">
      <c r="A30" s="5"/>
      <c r="B30" s="5"/>
      <c r="C30" s="6" t="s">
        <v>6</v>
      </c>
      <c r="D30" s="6" t="s">
        <v>7</v>
      </c>
      <c r="E30" s="6" t="s">
        <v>8</v>
      </c>
      <c r="F30" s="6" t="s">
        <v>9</v>
      </c>
      <c r="G30" s="6" t="s">
        <v>10</v>
      </c>
      <c r="H30" s="6" t="s">
        <v>11</v>
      </c>
      <c r="I30" s="6" t="s">
        <v>12</v>
      </c>
      <c r="J30" s="6" t="s">
        <v>13</v>
      </c>
      <c r="K30" s="7" t="s">
        <v>12</v>
      </c>
      <c r="L30" s="7" t="s">
        <v>14</v>
      </c>
      <c r="M30" s="12" t="s">
        <v>33</v>
      </c>
      <c r="N30" s="12" t="s">
        <v>32</v>
      </c>
    </row>
    <row r="31" spans="1:14" x14ac:dyDescent="0.35">
      <c r="A31" s="5">
        <v>1</v>
      </c>
      <c r="B31" s="5" t="s">
        <v>15</v>
      </c>
      <c r="C31" s="5" t="str">
        <f>C25</f>
        <v>AREETF</v>
      </c>
      <c r="D31" s="8">
        <f>C26</f>
        <v>44804</v>
      </c>
      <c r="E31" s="5" t="s">
        <v>16</v>
      </c>
      <c r="F31" s="11" t="s">
        <v>29</v>
      </c>
      <c r="G31" s="5">
        <v>3</v>
      </c>
      <c r="H31" s="8">
        <f>D31+3</f>
        <v>44807</v>
      </c>
      <c r="I31" s="5">
        <v>3</v>
      </c>
      <c r="J31" s="5">
        <v>15000</v>
      </c>
      <c r="K31">
        <f>J31*(I31/100)*(3/365)</f>
        <v>3.6986301369863011</v>
      </c>
      <c r="L31">
        <f>J31+K31</f>
        <v>15003.698630136987</v>
      </c>
    </row>
    <row r="32" spans="1:14" x14ac:dyDescent="0.35">
      <c r="A32" s="5">
        <v>2</v>
      </c>
      <c r="B32" s="5" t="s">
        <v>18</v>
      </c>
      <c r="C32" s="5"/>
      <c r="D32" s="5"/>
      <c r="E32" s="5"/>
      <c r="F32" s="5"/>
      <c r="G32" s="5"/>
      <c r="H32" s="5"/>
      <c r="I32" s="5"/>
      <c r="J32" s="5"/>
      <c r="K32" s="3"/>
      <c r="L32" s="3"/>
      <c r="M32" s="3"/>
    </row>
    <row r="33" spans="1:17" x14ac:dyDescent="0.35">
      <c r="A33" s="5">
        <v>3</v>
      </c>
      <c r="B33" s="5" t="s">
        <v>19</v>
      </c>
      <c r="C33" s="5"/>
      <c r="D33" s="5"/>
      <c r="E33" s="5"/>
      <c r="F33" s="5"/>
      <c r="G33" s="5"/>
      <c r="H33" s="5"/>
      <c r="I33" s="5"/>
      <c r="J33" s="5"/>
    </row>
    <row r="34" spans="1:17" x14ac:dyDescent="0.35">
      <c r="A34" s="5">
        <v>4</v>
      </c>
      <c r="B34" s="5" t="s">
        <v>20</v>
      </c>
      <c r="C34" s="5"/>
      <c r="D34" s="5"/>
      <c r="E34" s="5"/>
      <c r="F34" s="5"/>
      <c r="G34" s="5"/>
      <c r="H34" s="5"/>
      <c r="I34" s="5"/>
      <c r="J34" s="5"/>
      <c r="K34" s="48" t="s">
        <v>21</v>
      </c>
      <c r="L34" s="49"/>
      <c r="M34" s="49"/>
      <c r="N34" s="49"/>
      <c r="O34" s="49"/>
      <c r="P34" s="49"/>
      <c r="Q34" s="49"/>
    </row>
    <row r="35" spans="1:17" x14ac:dyDescent="0.35">
      <c r="A35" s="5">
        <v>5</v>
      </c>
      <c r="B35" s="5" t="s">
        <v>22</v>
      </c>
      <c r="C35" s="5"/>
      <c r="D35" s="5"/>
      <c r="E35" s="5"/>
      <c r="F35" s="5"/>
      <c r="G35" s="5"/>
      <c r="H35" s="5"/>
      <c r="I35" s="5"/>
      <c r="J35" s="5"/>
      <c r="K35" s="48" t="s">
        <v>23</v>
      </c>
      <c r="L35" s="49"/>
      <c r="M35" s="49"/>
      <c r="N35" s="49"/>
    </row>
    <row r="36" spans="1:17" x14ac:dyDescent="0.35">
      <c r="A36" s="5">
        <v>6</v>
      </c>
      <c r="B36" s="5" t="s">
        <v>30</v>
      </c>
      <c r="C36" s="5"/>
      <c r="D36" s="8">
        <f>D31+3</f>
        <v>44807</v>
      </c>
      <c r="E36" s="5"/>
      <c r="F36" s="5"/>
      <c r="G36" s="5"/>
      <c r="H36" s="5"/>
      <c r="I36" s="5"/>
      <c r="J36" s="5"/>
    </row>
    <row r="37" spans="1:17" x14ac:dyDescent="0.35">
      <c r="A37" s="5">
        <v>7</v>
      </c>
      <c r="B37" s="5" t="s">
        <v>31</v>
      </c>
      <c r="C37" s="5"/>
      <c r="D37" s="8">
        <f>C27</f>
        <v>44807</v>
      </c>
      <c r="E37" s="5"/>
      <c r="F37" s="5"/>
      <c r="G37" s="5"/>
      <c r="H37" s="5"/>
      <c r="I37" s="5">
        <v>3.5</v>
      </c>
      <c r="J37" s="5"/>
      <c r="K37">
        <v>4</v>
      </c>
      <c r="L37">
        <f>J31+K37</f>
        <v>15004</v>
      </c>
      <c r="M37">
        <v>2000</v>
      </c>
      <c r="N37">
        <f>L37-M37</f>
        <v>13004</v>
      </c>
    </row>
    <row r="38" spans="1:17" x14ac:dyDescent="0.35">
      <c r="A38" s="5">
        <v>8</v>
      </c>
      <c r="B38" s="5" t="s">
        <v>18</v>
      </c>
      <c r="C38" s="5"/>
      <c r="D38" s="5"/>
      <c r="E38" s="5"/>
      <c r="F38" s="5"/>
      <c r="G38" s="5"/>
      <c r="H38" s="5"/>
      <c r="I38" s="5"/>
      <c r="J38" s="5"/>
      <c r="K38" s="3"/>
    </row>
    <row r="39" spans="1:17" x14ac:dyDescent="0.35">
      <c r="A39" s="5">
        <v>9</v>
      </c>
      <c r="B39" s="5" t="s">
        <v>19</v>
      </c>
      <c r="C39" s="5"/>
      <c r="D39" s="5"/>
      <c r="E39" s="5"/>
      <c r="F39" s="5"/>
      <c r="G39" s="5"/>
      <c r="H39" s="5"/>
      <c r="I39" s="5"/>
      <c r="J39" s="5"/>
    </row>
    <row r="40" spans="1:17" x14ac:dyDescent="0.35">
      <c r="A40" s="5">
        <v>10</v>
      </c>
      <c r="B40" s="5" t="s">
        <v>20</v>
      </c>
      <c r="C40" s="5"/>
      <c r="D40" s="5"/>
      <c r="E40" s="5"/>
      <c r="F40" s="5"/>
      <c r="G40" s="5"/>
      <c r="H40" s="5"/>
      <c r="I40" s="5"/>
      <c r="J40" s="5"/>
      <c r="K40" s="9" t="s">
        <v>125</v>
      </c>
    </row>
    <row r="41" spans="1:17" x14ac:dyDescent="0.35">
      <c r="A41" s="5">
        <v>11</v>
      </c>
      <c r="B41" s="5" t="s">
        <v>22</v>
      </c>
      <c r="C41" s="5"/>
      <c r="D41" s="5"/>
      <c r="E41" s="5"/>
      <c r="F41" s="5"/>
      <c r="G41" s="5"/>
      <c r="H41" s="5"/>
      <c r="I41" s="5"/>
      <c r="J41" s="5"/>
      <c r="K41" s="48" t="s">
        <v>25</v>
      </c>
      <c r="L41" s="49"/>
      <c r="M41" s="49"/>
      <c r="N41" s="49"/>
    </row>
    <row r="44" spans="1:17" x14ac:dyDescent="0.35">
      <c r="A44" s="2" t="s">
        <v>48</v>
      </c>
      <c r="B44" s="13" t="s">
        <v>40</v>
      </c>
    </row>
    <row r="45" spans="1:17" x14ac:dyDescent="0.35">
      <c r="A45" s="10"/>
      <c r="B45" t="s">
        <v>1</v>
      </c>
      <c r="C45" t="s">
        <v>2</v>
      </c>
    </row>
    <row r="46" spans="1:17" x14ac:dyDescent="0.35">
      <c r="B46" t="s">
        <v>3</v>
      </c>
      <c r="C46" s="3">
        <v>44804</v>
      </c>
    </row>
    <row r="47" spans="1:17" x14ac:dyDescent="0.35">
      <c r="B47" t="s">
        <v>28</v>
      </c>
      <c r="C47" s="3">
        <f>C46+3</f>
        <v>44807</v>
      </c>
    </row>
    <row r="49" spans="1:17" x14ac:dyDescent="0.35">
      <c r="K49" s="4" t="s">
        <v>5</v>
      </c>
      <c r="L49" s="3"/>
      <c r="M49" s="3"/>
      <c r="N49" s="3"/>
    </row>
    <row r="50" spans="1:17" x14ac:dyDescent="0.35">
      <c r="A50" s="5"/>
      <c r="B50" s="5"/>
      <c r="C50" s="6" t="s">
        <v>6</v>
      </c>
      <c r="D50" s="6" t="s">
        <v>7</v>
      </c>
      <c r="E50" s="6" t="s">
        <v>8</v>
      </c>
      <c r="F50" s="6" t="s">
        <v>9</v>
      </c>
      <c r="G50" s="6" t="s">
        <v>10</v>
      </c>
      <c r="H50" s="6" t="s">
        <v>11</v>
      </c>
      <c r="I50" s="6" t="s">
        <v>12</v>
      </c>
      <c r="J50" s="6" t="s">
        <v>13</v>
      </c>
      <c r="K50" s="7" t="s">
        <v>12</v>
      </c>
      <c r="L50" s="7" t="s">
        <v>14</v>
      </c>
      <c r="M50" s="12" t="s">
        <v>33</v>
      </c>
      <c r="N50" s="12" t="s">
        <v>32</v>
      </c>
    </row>
    <row r="51" spans="1:17" x14ac:dyDescent="0.35">
      <c r="A51" s="5">
        <v>1</v>
      </c>
      <c r="B51" s="5" t="s">
        <v>15</v>
      </c>
      <c r="C51" s="5" t="str">
        <f>C45</f>
        <v>AREETF</v>
      </c>
      <c r="D51" s="8">
        <f>C46</f>
        <v>44804</v>
      </c>
      <c r="E51" s="5" t="s">
        <v>16</v>
      </c>
      <c r="F51" s="11" t="s">
        <v>29</v>
      </c>
      <c r="G51" s="5">
        <v>3</v>
      </c>
      <c r="H51" s="8">
        <f>D51+3</f>
        <v>44807</v>
      </c>
      <c r="I51" s="5">
        <v>3</v>
      </c>
      <c r="J51" s="5">
        <v>15000</v>
      </c>
      <c r="K51">
        <f>J51*(I51/100)*(3/365)</f>
        <v>3.6986301369863011</v>
      </c>
      <c r="L51">
        <f>J51+K51</f>
        <v>15003.698630136987</v>
      </c>
    </row>
    <row r="52" spans="1:17" x14ac:dyDescent="0.35">
      <c r="A52" s="5">
        <v>2</v>
      </c>
      <c r="B52" s="5" t="s">
        <v>18</v>
      </c>
      <c r="C52" s="5"/>
      <c r="D52" s="5"/>
      <c r="E52" s="5"/>
      <c r="F52" s="5"/>
      <c r="G52" s="5"/>
      <c r="H52" s="5"/>
      <c r="I52" s="5"/>
      <c r="J52" s="5"/>
      <c r="K52" s="3"/>
      <c r="L52" s="3"/>
      <c r="M52" s="3"/>
    </row>
    <row r="53" spans="1:17" x14ac:dyDescent="0.35">
      <c r="A53" s="5">
        <v>3</v>
      </c>
      <c r="B53" s="5" t="s">
        <v>19</v>
      </c>
      <c r="C53" s="5"/>
      <c r="D53" s="5"/>
      <c r="E53" s="5"/>
      <c r="F53" s="5"/>
      <c r="G53" s="5"/>
      <c r="H53" s="5"/>
      <c r="I53" s="5"/>
      <c r="J53" s="5"/>
    </row>
    <row r="54" spans="1:17" x14ac:dyDescent="0.35">
      <c r="A54" s="5">
        <v>4</v>
      </c>
      <c r="B54" s="5" t="s">
        <v>20</v>
      </c>
      <c r="C54" s="5"/>
      <c r="D54" s="5"/>
      <c r="E54" s="5"/>
      <c r="F54" s="5"/>
      <c r="G54" s="5"/>
      <c r="H54" s="5"/>
      <c r="I54" s="5"/>
      <c r="J54" s="5"/>
      <c r="K54" s="48" t="s">
        <v>21</v>
      </c>
      <c r="L54" s="49"/>
      <c r="M54" s="49"/>
      <c r="N54" s="49"/>
      <c r="O54" s="49"/>
      <c r="P54" s="49"/>
      <c r="Q54" s="49"/>
    </row>
    <row r="55" spans="1:17" x14ac:dyDescent="0.35">
      <c r="A55" s="5">
        <v>5</v>
      </c>
      <c r="B55" s="5" t="s">
        <v>22</v>
      </c>
      <c r="C55" s="5"/>
      <c r="D55" s="5"/>
      <c r="E55" s="5"/>
      <c r="F55" s="5"/>
      <c r="G55" s="5"/>
      <c r="H55" s="5"/>
      <c r="I55" s="5"/>
      <c r="J55" s="5"/>
      <c r="K55" s="48" t="s">
        <v>23</v>
      </c>
      <c r="L55" s="49"/>
      <c r="M55" s="49"/>
      <c r="N55" s="49"/>
    </row>
    <row r="56" spans="1:17" x14ac:dyDescent="0.35">
      <c r="A56" s="5">
        <v>6</v>
      </c>
      <c r="B56" s="5" t="s">
        <v>30</v>
      </c>
      <c r="C56" s="5"/>
      <c r="D56" s="8">
        <f>D51+3</f>
        <v>44807</v>
      </c>
      <c r="E56" s="5"/>
      <c r="F56" s="5"/>
      <c r="G56" s="5"/>
      <c r="H56" s="5"/>
      <c r="I56" s="5"/>
      <c r="J56" s="5"/>
    </row>
    <row r="57" spans="1:17" x14ac:dyDescent="0.35">
      <c r="A57" s="5">
        <v>7</v>
      </c>
      <c r="B57" s="5" t="s">
        <v>31</v>
      </c>
      <c r="C57" s="5"/>
      <c r="D57" s="8">
        <f>C47</f>
        <v>44807</v>
      </c>
      <c r="E57" s="5"/>
      <c r="F57" s="5"/>
      <c r="G57" s="5"/>
      <c r="H57" s="5"/>
      <c r="I57" s="5">
        <v>3.5</v>
      </c>
      <c r="J57" s="5"/>
      <c r="K57">
        <v>0</v>
      </c>
      <c r="L57">
        <f>J51+K57</f>
        <v>15000</v>
      </c>
      <c r="M57">
        <v>2000</v>
      </c>
      <c r="N57">
        <f>L57-M57</f>
        <v>13000</v>
      </c>
    </row>
    <row r="58" spans="1:17" x14ac:dyDescent="0.35">
      <c r="A58" s="5">
        <v>8</v>
      </c>
      <c r="B58" s="5" t="s">
        <v>18</v>
      </c>
      <c r="C58" s="5"/>
      <c r="D58" s="5"/>
      <c r="E58" s="5"/>
      <c r="F58" s="5"/>
      <c r="G58" s="5"/>
      <c r="H58" s="5"/>
      <c r="I58" s="5"/>
      <c r="J58" s="5"/>
      <c r="K58" s="3"/>
    </row>
    <row r="59" spans="1:17" x14ac:dyDescent="0.35">
      <c r="A59" s="5">
        <v>9</v>
      </c>
      <c r="B59" s="5" t="s">
        <v>19</v>
      </c>
      <c r="C59" s="5"/>
      <c r="D59" s="5"/>
      <c r="E59" s="5"/>
      <c r="F59" s="5"/>
      <c r="G59" s="5"/>
      <c r="H59" s="5"/>
      <c r="I59" s="5"/>
      <c r="J59" s="5"/>
    </row>
    <row r="60" spans="1:17" x14ac:dyDescent="0.35">
      <c r="A60" s="5">
        <v>10</v>
      </c>
      <c r="B60" s="5" t="s">
        <v>20</v>
      </c>
      <c r="C60" s="5"/>
      <c r="D60" s="5"/>
      <c r="E60" s="5"/>
      <c r="F60" s="5"/>
      <c r="G60" s="5"/>
      <c r="H60" s="5"/>
      <c r="I60" s="5"/>
      <c r="J60" s="5"/>
      <c r="K60" s="9" t="s">
        <v>125</v>
      </c>
    </row>
    <row r="61" spans="1:17" x14ac:dyDescent="0.35">
      <c r="A61" s="5">
        <v>11</v>
      </c>
      <c r="B61" s="5" t="s">
        <v>22</v>
      </c>
      <c r="C61" s="5"/>
      <c r="D61" s="5"/>
      <c r="E61" s="5"/>
      <c r="F61" s="5"/>
      <c r="G61" s="5"/>
      <c r="H61" s="5"/>
      <c r="I61" s="5"/>
      <c r="J61" s="5"/>
      <c r="K61" s="48" t="s">
        <v>25</v>
      </c>
      <c r="L61" s="49"/>
      <c r="M61" s="49"/>
      <c r="N61" s="49"/>
    </row>
  </sheetData>
  <mergeCells count="9">
    <mergeCell ref="K61:N61"/>
    <mergeCell ref="K35:N35"/>
    <mergeCell ref="K41:N41"/>
    <mergeCell ref="K54:Q54"/>
    <mergeCell ref="K55:N55"/>
    <mergeCell ref="K34:Q34"/>
    <mergeCell ref="K14:Q14"/>
    <mergeCell ref="K15:N15"/>
    <mergeCell ref="K21:N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765F-8398-4C81-8462-C97DB30F2BFF}">
  <dimension ref="A1:Q62"/>
  <sheetViews>
    <sheetView topLeftCell="A2" workbookViewId="0">
      <selection activeCell="B13" sqref="B13"/>
    </sheetView>
  </sheetViews>
  <sheetFormatPr defaultRowHeight="14.5" x14ac:dyDescent="0.35"/>
  <cols>
    <col min="2" max="2" width="53.36328125" bestFit="1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</cols>
  <sheetData>
    <row r="1" spans="1:17" x14ac:dyDescent="0.35">
      <c r="B1" s="1" t="s">
        <v>102</v>
      </c>
    </row>
    <row r="4" spans="1:17" x14ac:dyDescent="0.35">
      <c r="A4" s="2">
        <v>3</v>
      </c>
      <c r="B4" t="s">
        <v>108</v>
      </c>
    </row>
    <row r="5" spans="1:17" x14ac:dyDescent="0.35">
      <c r="A5" s="2" t="s">
        <v>45</v>
      </c>
      <c r="B5" s="13" t="s">
        <v>46</v>
      </c>
    </row>
    <row r="6" spans="1:17" x14ac:dyDescent="0.35">
      <c r="A6" s="10"/>
      <c r="B6" t="s">
        <v>1</v>
      </c>
      <c r="C6" t="s">
        <v>128</v>
      </c>
    </row>
    <row r="7" spans="1:17" x14ac:dyDescent="0.35">
      <c r="B7" t="s">
        <v>3</v>
      </c>
      <c r="C7" s="3">
        <v>44205</v>
      </c>
    </row>
    <row r="8" spans="1:17" x14ac:dyDescent="0.35">
      <c r="B8" t="s">
        <v>104</v>
      </c>
      <c r="C8" s="3">
        <f>D17</f>
        <v>44202</v>
      </c>
    </row>
    <row r="10" spans="1:17" x14ac:dyDescent="0.35">
      <c r="K10" s="4" t="s">
        <v>5</v>
      </c>
      <c r="L10" s="47"/>
      <c r="M10" s="3"/>
      <c r="N10" s="3"/>
    </row>
    <row r="11" spans="1:17" x14ac:dyDescent="0.35">
      <c r="A11" s="5"/>
      <c r="B11" s="5"/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6" t="s">
        <v>11</v>
      </c>
      <c r="I11" s="6" t="s">
        <v>12</v>
      </c>
      <c r="J11" s="6" t="s">
        <v>13</v>
      </c>
      <c r="K11" s="7" t="s">
        <v>12</v>
      </c>
      <c r="L11" s="7"/>
      <c r="M11" s="7" t="s">
        <v>14</v>
      </c>
      <c r="N11" s="7" t="s">
        <v>33</v>
      </c>
      <c r="O11" s="7" t="s">
        <v>32</v>
      </c>
    </row>
    <row r="12" spans="1:17" x14ac:dyDescent="0.35">
      <c r="A12" s="5">
        <v>1</v>
      </c>
      <c r="B12" s="5" t="s">
        <v>15</v>
      </c>
      <c r="C12" s="5" t="str">
        <f>C6</f>
        <v>HAXAGONMYR</v>
      </c>
      <c r="D12" s="8">
        <f>C7-6</f>
        <v>44199</v>
      </c>
      <c r="E12" s="5" t="s">
        <v>16</v>
      </c>
      <c r="F12" s="11" t="s">
        <v>114</v>
      </c>
      <c r="G12" s="5">
        <v>3</v>
      </c>
      <c r="H12" s="8">
        <f>D12+3</f>
        <v>44202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7" x14ac:dyDescent="0.35">
      <c r="A13" s="5">
        <v>2</v>
      </c>
      <c r="B13" s="5" t="s">
        <v>18</v>
      </c>
      <c r="C13" s="5"/>
      <c r="D13" s="5"/>
      <c r="E13" s="5"/>
      <c r="F13" s="5"/>
      <c r="G13" s="5"/>
      <c r="H13" s="5"/>
      <c r="I13" s="5"/>
      <c r="J13" s="5"/>
      <c r="K13" s="3"/>
      <c r="L13" s="3"/>
      <c r="M13" s="3"/>
    </row>
    <row r="14" spans="1:17" x14ac:dyDescent="0.35">
      <c r="A14" s="5">
        <v>3</v>
      </c>
      <c r="B14" s="5" t="s">
        <v>103</v>
      </c>
      <c r="C14" s="5"/>
      <c r="D14" s="5"/>
      <c r="E14" s="5"/>
      <c r="F14" s="5"/>
      <c r="G14" s="5"/>
      <c r="H14" s="5"/>
      <c r="I14" s="5"/>
      <c r="J14" s="5"/>
    </row>
    <row r="15" spans="1:17" x14ac:dyDescent="0.35">
      <c r="A15" s="5">
        <v>4</v>
      </c>
      <c r="B15" s="5" t="s">
        <v>20</v>
      </c>
      <c r="C15" s="5"/>
      <c r="D15" s="5"/>
      <c r="E15" s="5"/>
      <c r="F15" s="5"/>
      <c r="G15" s="5"/>
      <c r="H15" s="5"/>
      <c r="I15" s="5"/>
      <c r="J15" s="5"/>
      <c r="K15" s="48" t="s">
        <v>21</v>
      </c>
      <c r="L15" s="49"/>
      <c r="M15" s="49"/>
      <c r="N15" s="49"/>
      <c r="O15" s="49"/>
      <c r="P15" s="49"/>
      <c r="Q15" s="49"/>
    </row>
    <row r="16" spans="1:17" x14ac:dyDescent="0.35">
      <c r="A16" s="5">
        <v>5</v>
      </c>
      <c r="B16" s="5" t="s">
        <v>22</v>
      </c>
      <c r="C16" s="5"/>
      <c r="D16" s="5"/>
      <c r="E16" s="5"/>
      <c r="F16" s="5"/>
      <c r="G16" s="5"/>
      <c r="H16" s="5"/>
      <c r="I16" s="5"/>
      <c r="J16" s="5"/>
      <c r="K16" s="48" t="s">
        <v>23</v>
      </c>
      <c r="L16" s="49"/>
      <c r="M16" s="49"/>
      <c r="N16" s="49"/>
    </row>
    <row r="17" spans="1:15" x14ac:dyDescent="0.35">
      <c r="A17" s="5">
        <v>6</v>
      </c>
      <c r="B17" s="5" t="s">
        <v>105</v>
      </c>
      <c r="C17" s="5"/>
      <c r="D17" s="8">
        <f>D12+3</f>
        <v>44202</v>
      </c>
      <c r="E17" s="5"/>
      <c r="F17" s="5"/>
      <c r="G17" s="5"/>
      <c r="H17" s="5"/>
      <c r="I17" s="5"/>
      <c r="J17" s="5"/>
    </row>
    <row r="18" spans="1:15" x14ac:dyDescent="0.35">
      <c r="A18" s="5">
        <v>7</v>
      </c>
      <c r="B18" s="5" t="s">
        <v>31</v>
      </c>
      <c r="C18" s="5"/>
      <c r="D18" s="8">
        <f>C8</f>
        <v>44202</v>
      </c>
      <c r="E18" s="5"/>
      <c r="F18" s="5"/>
      <c r="G18" s="5"/>
      <c r="H18" s="5"/>
      <c r="I18" s="5">
        <v>3.5</v>
      </c>
      <c r="J18" s="5"/>
      <c r="K18">
        <f>J12*(I12/100)*(3/365)</f>
        <v>0.82191780821917804</v>
      </c>
      <c r="M18">
        <f>J12+K18</f>
        <v>5000.821917808219</v>
      </c>
      <c r="N18">
        <v>2000</v>
      </c>
      <c r="O18">
        <f>M18-N18</f>
        <v>3000.821917808219</v>
      </c>
    </row>
    <row r="19" spans="1:15" x14ac:dyDescent="0.35">
      <c r="A19" s="5">
        <v>8</v>
      </c>
      <c r="B19" s="5" t="s">
        <v>18</v>
      </c>
      <c r="C19" s="5"/>
      <c r="D19" s="5"/>
      <c r="E19" s="5"/>
      <c r="F19" s="5"/>
      <c r="G19" s="5"/>
      <c r="H19" s="5"/>
      <c r="I19" s="5"/>
      <c r="J19" s="5"/>
      <c r="K19" s="3"/>
      <c r="L19" s="3"/>
    </row>
    <row r="20" spans="1:15" x14ac:dyDescent="0.35">
      <c r="A20" s="5">
        <v>9</v>
      </c>
      <c r="B20" s="5" t="s">
        <v>103</v>
      </c>
      <c r="C20" s="5"/>
      <c r="D20" s="5"/>
      <c r="E20" s="5"/>
      <c r="F20" s="5"/>
      <c r="G20" s="5"/>
      <c r="H20" s="5"/>
      <c r="I20" s="5"/>
      <c r="J20" s="5"/>
    </row>
    <row r="21" spans="1:15" x14ac:dyDescent="0.35">
      <c r="A21" s="5">
        <v>10</v>
      </c>
      <c r="B21" s="5" t="s">
        <v>20</v>
      </c>
      <c r="C21" s="5"/>
      <c r="D21" s="5"/>
      <c r="E21" s="5"/>
      <c r="F21" s="5"/>
      <c r="G21" s="5"/>
      <c r="H21" s="5"/>
      <c r="I21" s="5"/>
      <c r="J21" s="5"/>
      <c r="K21" s="9" t="s">
        <v>21</v>
      </c>
    </row>
    <row r="22" spans="1:15" x14ac:dyDescent="0.35">
      <c r="A22" s="5">
        <v>11</v>
      </c>
      <c r="B22" s="5" t="s">
        <v>22</v>
      </c>
      <c r="C22" s="5"/>
      <c r="D22" s="5"/>
      <c r="E22" s="5"/>
      <c r="F22" s="5"/>
      <c r="G22" s="5"/>
      <c r="H22" s="5"/>
      <c r="I22" s="5"/>
      <c r="J22" s="5"/>
      <c r="K22" s="48" t="s">
        <v>25</v>
      </c>
      <c r="L22" s="49"/>
      <c r="M22" s="49"/>
      <c r="N22" s="49"/>
    </row>
    <row r="25" spans="1:15" x14ac:dyDescent="0.35">
      <c r="A25" s="2" t="s">
        <v>109</v>
      </c>
      <c r="B25" s="13" t="s">
        <v>35</v>
      </c>
    </row>
    <row r="26" spans="1:15" x14ac:dyDescent="0.35">
      <c r="A26" s="10"/>
      <c r="B26" t="s">
        <v>1</v>
      </c>
      <c r="C26" t="s">
        <v>2</v>
      </c>
    </row>
    <row r="27" spans="1:15" x14ac:dyDescent="0.35">
      <c r="B27" t="s">
        <v>3</v>
      </c>
      <c r="C27" s="3">
        <v>44801</v>
      </c>
    </row>
    <row r="28" spans="1:15" x14ac:dyDescent="0.35">
      <c r="B28" t="s">
        <v>104</v>
      </c>
      <c r="C28" s="3">
        <f>D37</f>
        <v>44799</v>
      </c>
    </row>
    <row r="30" spans="1:15" x14ac:dyDescent="0.35">
      <c r="K30" s="4" t="s">
        <v>5</v>
      </c>
      <c r="L30" s="47"/>
      <c r="M30" s="3"/>
      <c r="N30" s="3"/>
    </row>
    <row r="31" spans="1:15" x14ac:dyDescent="0.35">
      <c r="A31" s="5"/>
      <c r="B31" s="5"/>
      <c r="C31" s="6" t="s">
        <v>6</v>
      </c>
      <c r="D31" s="6" t="s">
        <v>7</v>
      </c>
      <c r="E31" s="6" t="s">
        <v>8</v>
      </c>
      <c r="F31" s="6" t="s">
        <v>9</v>
      </c>
      <c r="G31" s="6" t="s">
        <v>10</v>
      </c>
      <c r="H31" s="6" t="s">
        <v>11</v>
      </c>
      <c r="I31" s="6" t="s">
        <v>12</v>
      </c>
      <c r="J31" s="6" t="s">
        <v>13</v>
      </c>
      <c r="K31" s="7" t="s">
        <v>12</v>
      </c>
      <c r="L31" s="7"/>
      <c r="M31" s="7" t="s">
        <v>14</v>
      </c>
      <c r="N31" s="7" t="s">
        <v>33</v>
      </c>
      <c r="O31" s="7" t="s">
        <v>32</v>
      </c>
    </row>
    <row r="32" spans="1:15" x14ac:dyDescent="0.35">
      <c r="A32" s="5">
        <v>1</v>
      </c>
      <c r="B32" s="5" t="s">
        <v>15</v>
      </c>
      <c r="C32" s="5" t="str">
        <f>C26</f>
        <v>AREETF</v>
      </c>
      <c r="D32" s="8">
        <f>C27-5</f>
        <v>44796</v>
      </c>
      <c r="E32" s="5" t="s">
        <v>16</v>
      </c>
      <c r="F32" s="11" t="s">
        <v>110</v>
      </c>
      <c r="G32" s="5">
        <v>3</v>
      </c>
      <c r="H32" s="8">
        <f>D32+3</f>
        <v>44799</v>
      </c>
      <c r="I32" s="5">
        <v>3</v>
      </c>
      <c r="J32" s="5">
        <v>15000</v>
      </c>
      <c r="K32">
        <f>J32*(I32/100)*(3/365)</f>
        <v>3.6986301369863011</v>
      </c>
      <c r="M32">
        <f>J32+K32</f>
        <v>15003.698630136987</v>
      </c>
    </row>
    <row r="33" spans="1:17" x14ac:dyDescent="0.35">
      <c r="A33" s="5">
        <v>2</v>
      </c>
      <c r="B33" s="5" t="s">
        <v>18</v>
      </c>
      <c r="C33" s="5"/>
      <c r="D33" s="5"/>
      <c r="E33" s="5"/>
      <c r="F33" s="5"/>
      <c r="G33" s="5"/>
      <c r="H33" s="5"/>
      <c r="I33" s="5"/>
      <c r="J33" s="5"/>
      <c r="K33" s="3"/>
      <c r="L33" s="3"/>
      <c r="M33" s="3"/>
    </row>
    <row r="34" spans="1:17" x14ac:dyDescent="0.35">
      <c r="A34" s="5">
        <v>3</v>
      </c>
      <c r="B34" s="5" t="s">
        <v>103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4</v>
      </c>
      <c r="B35" s="5" t="s">
        <v>20</v>
      </c>
      <c r="C35" s="5"/>
      <c r="D35" s="5"/>
      <c r="E35" s="5"/>
      <c r="F35" s="5"/>
      <c r="G35" s="5"/>
      <c r="H35" s="5"/>
      <c r="I35" s="5"/>
      <c r="J35" s="5"/>
      <c r="K35" s="48" t="s">
        <v>21</v>
      </c>
      <c r="L35" s="49"/>
      <c r="M35" s="49"/>
      <c r="N35" s="49"/>
      <c r="O35" s="49"/>
      <c r="P35" s="49"/>
      <c r="Q35" s="49"/>
    </row>
    <row r="36" spans="1:17" x14ac:dyDescent="0.35">
      <c r="A36" s="5">
        <v>5</v>
      </c>
      <c r="B36" s="5" t="s">
        <v>22</v>
      </c>
      <c r="C36" s="5"/>
      <c r="D36" s="5"/>
      <c r="E36" s="5"/>
      <c r="F36" s="5"/>
      <c r="G36" s="5"/>
      <c r="H36" s="5"/>
      <c r="I36" s="5"/>
      <c r="J36" s="5"/>
      <c r="K36" s="48" t="s">
        <v>23</v>
      </c>
      <c r="L36" s="49"/>
      <c r="M36" s="49"/>
      <c r="N36" s="49"/>
    </row>
    <row r="37" spans="1:17" x14ac:dyDescent="0.35">
      <c r="A37" s="5">
        <v>6</v>
      </c>
      <c r="B37" s="5" t="s">
        <v>105</v>
      </c>
      <c r="C37" s="5"/>
      <c r="D37" s="8">
        <f>D32+3</f>
        <v>44799</v>
      </c>
      <c r="E37" s="5"/>
      <c r="F37" s="5"/>
      <c r="G37" s="5"/>
      <c r="H37" s="5"/>
      <c r="I37" s="5"/>
      <c r="J37" s="5"/>
    </row>
    <row r="38" spans="1:17" x14ac:dyDescent="0.35">
      <c r="A38" s="5">
        <v>7</v>
      </c>
      <c r="B38" s="5" t="s">
        <v>31</v>
      </c>
      <c r="C38" s="5"/>
      <c r="D38" s="8">
        <f>C28</f>
        <v>44799</v>
      </c>
      <c r="E38" s="5"/>
      <c r="F38" s="5"/>
      <c r="G38" s="5"/>
      <c r="H38" s="5"/>
      <c r="I38" s="5">
        <v>3.5</v>
      </c>
      <c r="J38" s="5"/>
      <c r="K38">
        <v>4</v>
      </c>
      <c r="M38">
        <f>J32+K38</f>
        <v>15004</v>
      </c>
      <c r="N38">
        <v>2000</v>
      </c>
      <c r="O38">
        <f>M38-N38</f>
        <v>13004</v>
      </c>
    </row>
    <row r="39" spans="1:17" x14ac:dyDescent="0.35">
      <c r="A39" s="5">
        <v>8</v>
      </c>
      <c r="B39" s="5" t="s">
        <v>18</v>
      </c>
      <c r="C39" s="5"/>
      <c r="D39" s="5"/>
      <c r="E39" s="5"/>
      <c r="F39" s="5"/>
      <c r="G39" s="5"/>
      <c r="H39" s="5"/>
      <c r="I39" s="5"/>
      <c r="J39" s="5"/>
      <c r="K39" s="3"/>
      <c r="L39" s="3"/>
    </row>
    <row r="40" spans="1:17" x14ac:dyDescent="0.35">
      <c r="A40" s="5">
        <v>9</v>
      </c>
      <c r="B40" s="5" t="s">
        <v>103</v>
      </c>
      <c r="C40" s="5"/>
      <c r="D40" s="5"/>
      <c r="E40" s="5"/>
      <c r="F40" s="5"/>
      <c r="G40" s="5"/>
      <c r="H40" s="5"/>
      <c r="I40" s="5"/>
      <c r="J40" s="5"/>
    </row>
    <row r="41" spans="1:17" x14ac:dyDescent="0.35">
      <c r="A41" s="5">
        <v>10</v>
      </c>
      <c r="B41" s="5" t="s">
        <v>20</v>
      </c>
      <c r="C41" s="5"/>
      <c r="D41" s="5"/>
      <c r="E41" s="5"/>
      <c r="F41" s="5"/>
      <c r="G41" s="5"/>
      <c r="H41" s="5"/>
      <c r="I41" s="5"/>
      <c r="J41" s="5"/>
      <c r="K41" s="9" t="s">
        <v>21</v>
      </c>
    </row>
    <row r="42" spans="1:17" x14ac:dyDescent="0.35">
      <c r="A42" s="5">
        <v>11</v>
      </c>
      <c r="B42" s="5" t="s">
        <v>22</v>
      </c>
      <c r="C42" s="5"/>
      <c r="D42" s="5"/>
      <c r="E42" s="5"/>
      <c r="F42" s="5"/>
      <c r="G42" s="5"/>
      <c r="H42" s="5"/>
      <c r="I42" s="5"/>
      <c r="J42" s="5"/>
      <c r="K42" s="48" t="s">
        <v>25</v>
      </c>
      <c r="L42" s="49"/>
      <c r="M42" s="49"/>
      <c r="N42" s="49"/>
    </row>
    <row r="45" spans="1:17" x14ac:dyDescent="0.35">
      <c r="A45" s="2" t="s">
        <v>48</v>
      </c>
      <c r="B45" s="13" t="s">
        <v>40</v>
      </c>
    </row>
    <row r="46" spans="1:17" x14ac:dyDescent="0.35">
      <c r="A46" s="10"/>
      <c r="B46" t="s">
        <v>1</v>
      </c>
      <c r="C46" t="s">
        <v>2</v>
      </c>
    </row>
    <row r="47" spans="1:17" x14ac:dyDescent="0.35">
      <c r="B47" t="s">
        <v>3</v>
      </c>
      <c r="C47" s="3">
        <v>44801</v>
      </c>
    </row>
    <row r="48" spans="1:17" x14ac:dyDescent="0.35">
      <c r="B48" t="s">
        <v>104</v>
      </c>
      <c r="C48" s="3">
        <f>D57</f>
        <v>44799</v>
      </c>
    </row>
    <row r="50" spans="1:17" x14ac:dyDescent="0.35">
      <c r="K50" s="4" t="s">
        <v>5</v>
      </c>
      <c r="L50" s="47"/>
      <c r="M50" s="3"/>
      <c r="N50" s="3"/>
    </row>
    <row r="51" spans="1:17" x14ac:dyDescent="0.35">
      <c r="A51" s="5"/>
      <c r="B51" s="5"/>
      <c r="C51" s="6" t="s">
        <v>6</v>
      </c>
      <c r="D51" s="6" t="s">
        <v>7</v>
      </c>
      <c r="E51" s="6" t="s">
        <v>8</v>
      </c>
      <c r="F51" s="6" t="s">
        <v>9</v>
      </c>
      <c r="G51" s="6" t="s">
        <v>10</v>
      </c>
      <c r="H51" s="6" t="s">
        <v>11</v>
      </c>
      <c r="I51" s="6" t="s">
        <v>12</v>
      </c>
      <c r="J51" s="6" t="s">
        <v>13</v>
      </c>
      <c r="K51" s="7" t="s">
        <v>12</v>
      </c>
      <c r="L51" s="7"/>
      <c r="M51" s="7" t="s">
        <v>14</v>
      </c>
      <c r="N51" s="7" t="s">
        <v>33</v>
      </c>
      <c r="O51" s="7" t="s">
        <v>32</v>
      </c>
    </row>
    <row r="52" spans="1:17" x14ac:dyDescent="0.35">
      <c r="A52" s="5">
        <v>1</v>
      </c>
      <c r="B52" s="5" t="s">
        <v>15</v>
      </c>
      <c r="C52" s="5" t="str">
        <f>C46</f>
        <v>AREETF</v>
      </c>
      <c r="D52" s="8">
        <f>C47-5</f>
        <v>44796</v>
      </c>
      <c r="E52" s="5" t="s">
        <v>16</v>
      </c>
      <c r="F52" s="11" t="s">
        <v>111</v>
      </c>
      <c r="G52" s="5">
        <v>3</v>
      </c>
      <c r="H52" s="8">
        <f>D52+3</f>
        <v>44799</v>
      </c>
      <c r="I52" s="5">
        <v>3</v>
      </c>
      <c r="J52" s="5">
        <v>15000</v>
      </c>
      <c r="K52">
        <f>J52*(I52/100)*(3/365)</f>
        <v>3.6986301369863011</v>
      </c>
      <c r="M52">
        <f>J52+K52</f>
        <v>15003.698630136987</v>
      </c>
    </row>
    <row r="53" spans="1:17" x14ac:dyDescent="0.35">
      <c r="A53" s="5">
        <v>2</v>
      </c>
      <c r="B53" s="5" t="s">
        <v>18</v>
      </c>
      <c r="C53" s="5"/>
      <c r="D53" s="5"/>
      <c r="E53" s="5"/>
      <c r="F53" s="5"/>
      <c r="G53" s="5"/>
      <c r="H53" s="5"/>
      <c r="I53" s="5"/>
      <c r="J53" s="5"/>
      <c r="K53" s="3"/>
      <c r="L53" s="3"/>
      <c r="M53" s="3"/>
    </row>
    <row r="54" spans="1:17" x14ac:dyDescent="0.35">
      <c r="A54" s="5">
        <v>3</v>
      </c>
      <c r="B54" s="5" t="s">
        <v>103</v>
      </c>
      <c r="C54" s="5"/>
      <c r="D54" s="5"/>
      <c r="E54" s="5"/>
      <c r="F54" s="5"/>
      <c r="G54" s="5"/>
      <c r="H54" s="5"/>
      <c r="I54" s="5"/>
      <c r="J54" s="5"/>
    </row>
    <row r="55" spans="1:17" x14ac:dyDescent="0.35">
      <c r="A55" s="5">
        <v>4</v>
      </c>
      <c r="B55" s="5" t="s">
        <v>20</v>
      </c>
      <c r="C55" s="5"/>
      <c r="D55" s="5"/>
      <c r="E55" s="5"/>
      <c r="F55" s="5"/>
      <c r="G55" s="5"/>
      <c r="H55" s="5"/>
      <c r="I55" s="5"/>
      <c r="J55" s="5"/>
      <c r="K55" s="48" t="s">
        <v>21</v>
      </c>
      <c r="L55" s="49"/>
      <c r="M55" s="49"/>
      <c r="N55" s="49"/>
      <c r="O55" s="49"/>
      <c r="P55" s="49"/>
      <c r="Q55" s="49"/>
    </row>
    <row r="56" spans="1:17" x14ac:dyDescent="0.35">
      <c r="A56" s="5">
        <v>5</v>
      </c>
      <c r="B56" s="5" t="s">
        <v>22</v>
      </c>
      <c r="C56" s="5"/>
      <c r="D56" s="5"/>
      <c r="E56" s="5"/>
      <c r="F56" s="5"/>
      <c r="G56" s="5"/>
      <c r="H56" s="5"/>
      <c r="I56" s="5"/>
      <c r="J56" s="5"/>
      <c r="K56" s="48" t="s">
        <v>23</v>
      </c>
      <c r="L56" s="49"/>
      <c r="M56" s="49"/>
      <c r="N56" s="49"/>
    </row>
    <row r="57" spans="1:17" x14ac:dyDescent="0.35">
      <c r="A57" s="5">
        <v>6</v>
      </c>
      <c r="B57" s="5" t="s">
        <v>105</v>
      </c>
      <c r="C57" s="5"/>
      <c r="D57" s="8">
        <f>D52+3</f>
        <v>44799</v>
      </c>
      <c r="E57" s="5"/>
      <c r="F57" s="5"/>
      <c r="G57" s="5"/>
      <c r="H57" s="5"/>
      <c r="I57" s="5"/>
      <c r="J57" s="5"/>
    </row>
    <row r="58" spans="1:17" x14ac:dyDescent="0.35">
      <c r="A58" s="5">
        <v>7</v>
      </c>
      <c r="B58" s="5" t="s">
        <v>31</v>
      </c>
      <c r="C58" s="5"/>
      <c r="D58" s="8">
        <f>C48</f>
        <v>44799</v>
      </c>
      <c r="E58" s="5"/>
      <c r="F58" s="5"/>
      <c r="G58" s="5"/>
      <c r="H58" s="5"/>
      <c r="I58" s="5">
        <v>3.5</v>
      </c>
      <c r="J58" s="5"/>
      <c r="K58">
        <v>0</v>
      </c>
      <c r="M58">
        <f>J52+K58</f>
        <v>15000</v>
      </c>
      <c r="N58">
        <v>2000</v>
      </c>
      <c r="O58">
        <f>M58-N58</f>
        <v>13000</v>
      </c>
    </row>
    <row r="59" spans="1:17" x14ac:dyDescent="0.35">
      <c r="A59" s="5">
        <v>8</v>
      </c>
      <c r="B59" s="5" t="s">
        <v>18</v>
      </c>
      <c r="C59" s="5"/>
      <c r="D59" s="5"/>
      <c r="E59" s="5"/>
      <c r="F59" s="5"/>
      <c r="G59" s="5"/>
      <c r="H59" s="5"/>
      <c r="I59" s="5"/>
      <c r="J59" s="5"/>
      <c r="K59" s="3"/>
      <c r="L59" s="3"/>
    </row>
    <row r="60" spans="1:17" x14ac:dyDescent="0.35">
      <c r="A60" s="5">
        <v>9</v>
      </c>
      <c r="B60" s="5" t="s">
        <v>103</v>
      </c>
      <c r="C60" s="5"/>
      <c r="D60" s="5"/>
      <c r="E60" s="5"/>
      <c r="F60" s="5"/>
      <c r="G60" s="5"/>
      <c r="H60" s="5"/>
      <c r="I60" s="5"/>
      <c r="J60" s="5"/>
    </row>
    <row r="61" spans="1:17" x14ac:dyDescent="0.35">
      <c r="A61" s="5">
        <v>10</v>
      </c>
      <c r="B61" s="5" t="s">
        <v>20</v>
      </c>
      <c r="C61" s="5"/>
      <c r="D61" s="5"/>
      <c r="E61" s="5"/>
      <c r="F61" s="5"/>
      <c r="G61" s="5"/>
      <c r="H61" s="5"/>
      <c r="I61" s="5"/>
      <c r="J61" s="5"/>
      <c r="K61" s="9" t="s">
        <v>21</v>
      </c>
    </row>
    <row r="62" spans="1:17" x14ac:dyDescent="0.35">
      <c r="A62" s="5">
        <v>11</v>
      </c>
      <c r="B62" s="5" t="s">
        <v>22</v>
      </c>
      <c r="C62" s="5"/>
      <c r="D62" s="5"/>
      <c r="E62" s="5"/>
      <c r="F62" s="5"/>
      <c r="G62" s="5"/>
      <c r="H62" s="5"/>
      <c r="I62" s="5"/>
      <c r="J62" s="5"/>
      <c r="K62" s="48" t="s">
        <v>25</v>
      </c>
      <c r="L62" s="49"/>
      <c r="M62" s="49"/>
      <c r="N62" s="49"/>
    </row>
  </sheetData>
  <mergeCells count="9">
    <mergeCell ref="K62:N62"/>
    <mergeCell ref="K36:N36"/>
    <mergeCell ref="K42:N42"/>
    <mergeCell ref="K55:Q55"/>
    <mergeCell ref="K56:N56"/>
    <mergeCell ref="K35:Q35"/>
    <mergeCell ref="K15:Q15"/>
    <mergeCell ref="K16:N16"/>
    <mergeCell ref="K22:N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758D-C321-4F88-A70C-D0BAA85FAAD8}">
  <dimension ref="A1:Q173"/>
  <sheetViews>
    <sheetView topLeftCell="A11" workbookViewId="0">
      <selection activeCell="E21" sqref="E21"/>
    </sheetView>
  </sheetViews>
  <sheetFormatPr defaultRowHeight="14.5" x14ac:dyDescent="0.35"/>
  <cols>
    <col min="2" max="2" width="55.36328125" customWidth="1"/>
    <col min="3" max="3" width="10.0898437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</cols>
  <sheetData>
    <row r="1" spans="1:17" x14ac:dyDescent="0.35">
      <c r="B1" s="1" t="s">
        <v>116</v>
      </c>
    </row>
    <row r="3" spans="1:17" x14ac:dyDescent="0.35">
      <c r="A3" s="2">
        <v>1</v>
      </c>
      <c r="B3" t="s">
        <v>37</v>
      </c>
    </row>
    <row r="4" spans="1:17" x14ac:dyDescent="0.35">
      <c r="A4" s="2" t="s">
        <v>36</v>
      </c>
      <c r="B4" s="13" t="s">
        <v>34</v>
      </c>
    </row>
    <row r="5" spans="1:17" x14ac:dyDescent="0.35">
      <c r="A5" s="2"/>
      <c r="B5" t="s">
        <v>1</v>
      </c>
      <c r="C5" t="s">
        <v>2</v>
      </c>
    </row>
    <row r="6" spans="1:17" x14ac:dyDescent="0.35">
      <c r="B6" t="s">
        <v>3</v>
      </c>
      <c r="C6" s="3">
        <v>44801</v>
      </c>
    </row>
    <row r="7" spans="1:17" x14ac:dyDescent="0.35">
      <c r="B7" t="s">
        <v>4</v>
      </c>
      <c r="C7" s="3">
        <f>D9+1</f>
        <v>44803</v>
      </c>
    </row>
    <row r="8" spans="1:17" x14ac:dyDescent="0.35">
      <c r="A8" s="5"/>
      <c r="B8" s="5"/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6" t="s">
        <v>127</v>
      </c>
      <c r="J8" s="6" t="s">
        <v>13</v>
      </c>
      <c r="K8" s="7" t="s">
        <v>112</v>
      </c>
      <c r="L8" s="7" t="s">
        <v>113</v>
      </c>
      <c r="M8" s="7" t="s">
        <v>14</v>
      </c>
      <c r="N8" s="7" t="s">
        <v>33</v>
      </c>
      <c r="O8" s="7" t="s">
        <v>32</v>
      </c>
    </row>
    <row r="9" spans="1:17" x14ac:dyDescent="0.35">
      <c r="A9" s="5">
        <v>1</v>
      </c>
      <c r="B9" s="5" t="s">
        <v>15</v>
      </c>
      <c r="C9" s="5" t="str">
        <f>C5</f>
        <v>AREETF</v>
      </c>
      <c r="D9" s="8">
        <f>C6+1</f>
        <v>44802</v>
      </c>
      <c r="E9" s="5" t="s">
        <v>16</v>
      </c>
      <c r="F9" s="5" t="s">
        <v>17</v>
      </c>
      <c r="G9" s="5">
        <v>3</v>
      </c>
      <c r="H9" s="8">
        <f>D9+3</f>
        <v>44805</v>
      </c>
      <c r="I9" s="5">
        <v>2</v>
      </c>
      <c r="J9" s="5">
        <v>5000</v>
      </c>
      <c r="K9">
        <f>J9*(I9/100)*(3/365)</f>
        <v>0.82191780821917804</v>
      </c>
      <c r="M9">
        <f>J9+K9</f>
        <v>5000.821917808219</v>
      </c>
    </row>
    <row r="10" spans="1:17" x14ac:dyDescent="0.35">
      <c r="A10" s="5">
        <v>2</v>
      </c>
      <c r="B10" s="5" t="s">
        <v>18</v>
      </c>
      <c r="C10" s="5"/>
      <c r="D10" s="5"/>
      <c r="E10" s="5"/>
      <c r="F10" s="5"/>
      <c r="G10" s="5"/>
      <c r="H10" s="5"/>
      <c r="I10" s="5"/>
      <c r="J10" s="5"/>
      <c r="K10" s="3"/>
      <c r="L10" s="3"/>
      <c r="M10" s="3"/>
    </row>
    <row r="11" spans="1:17" x14ac:dyDescent="0.35">
      <c r="A11" s="5">
        <v>3</v>
      </c>
      <c r="B11" s="5" t="s">
        <v>24</v>
      </c>
      <c r="C11" s="5"/>
      <c r="D11" s="8">
        <f>D9+1</f>
        <v>44803</v>
      </c>
      <c r="E11" s="5"/>
      <c r="F11" s="5"/>
      <c r="G11" s="5"/>
      <c r="H11" s="5"/>
      <c r="I11" s="5">
        <v>2.5</v>
      </c>
      <c r="J11" s="5"/>
      <c r="K11">
        <f>J9*(I9/100)*(1/365)</f>
        <v>0.27397260273972601</v>
      </c>
      <c r="L11">
        <f>K11</f>
        <v>0.27397260273972601</v>
      </c>
      <c r="M11">
        <f>J9+K11</f>
        <v>5000.2739726027394</v>
      </c>
      <c r="N11">
        <v>2000</v>
      </c>
      <c r="O11">
        <f>M11-N11</f>
        <v>3000.2739726027394</v>
      </c>
    </row>
    <row r="12" spans="1:17" x14ac:dyDescent="0.35">
      <c r="A12" s="5">
        <v>4</v>
      </c>
      <c r="B12" s="5" t="s">
        <v>18</v>
      </c>
      <c r="C12" s="5"/>
      <c r="D12" s="5"/>
      <c r="E12" s="5"/>
      <c r="F12" s="5"/>
      <c r="G12" s="5"/>
      <c r="H12" s="5"/>
      <c r="I12" s="5"/>
      <c r="J12" s="5"/>
    </row>
    <row r="13" spans="1:17" x14ac:dyDescent="0.35">
      <c r="A13" s="5">
        <v>5</v>
      </c>
      <c r="B13" s="5" t="s">
        <v>117</v>
      </c>
      <c r="C13" s="5"/>
      <c r="D13" s="8">
        <f>D9</f>
        <v>44802</v>
      </c>
      <c r="E13" s="5"/>
      <c r="F13" s="5"/>
      <c r="G13" s="5"/>
      <c r="H13" s="5"/>
      <c r="I13" s="5"/>
      <c r="J13" s="5"/>
    </row>
    <row r="14" spans="1:17" x14ac:dyDescent="0.35">
      <c r="A14" s="5">
        <v>6</v>
      </c>
      <c r="B14" s="5" t="s">
        <v>19</v>
      </c>
      <c r="C14" s="5"/>
      <c r="D14" s="5"/>
      <c r="E14" s="5"/>
      <c r="F14" s="5"/>
      <c r="G14" s="5"/>
      <c r="H14" s="5"/>
      <c r="I14" s="5"/>
      <c r="J14" s="5"/>
      <c r="K14" s="2"/>
      <c r="L14" s="2"/>
      <c r="M14" s="2"/>
      <c r="N14" s="2"/>
    </row>
    <row r="15" spans="1:17" x14ac:dyDescent="0.35">
      <c r="A15" s="5">
        <v>7</v>
      </c>
      <c r="B15" s="5" t="s">
        <v>20</v>
      </c>
      <c r="C15" s="5"/>
      <c r="D15" s="8"/>
      <c r="E15" s="5"/>
      <c r="F15" s="5"/>
      <c r="G15" s="5"/>
      <c r="H15" s="5"/>
      <c r="I15" s="5"/>
      <c r="J15" s="5"/>
      <c r="K15" s="48" t="s">
        <v>21</v>
      </c>
      <c r="L15" s="49"/>
      <c r="M15" s="49"/>
      <c r="N15" s="49"/>
      <c r="O15" s="49"/>
      <c r="P15" s="49"/>
      <c r="Q15" s="49"/>
    </row>
    <row r="16" spans="1:17" x14ac:dyDescent="0.35">
      <c r="A16" s="5">
        <v>8</v>
      </c>
      <c r="B16" s="5" t="s">
        <v>22</v>
      </c>
      <c r="C16" s="5"/>
      <c r="D16" s="8"/>
      <c r="E16" s="5"/>
      <c r="F16" s="5"/>
      <c r="G16" s="5"/>
      <c r="H16" s="5"/>
      <c r="I16" s="5"/>
      <c r="J16" s="5"/>
      <c r="K16" s="48" t="s">
        <v>23</v>
      </c>
      <c r="L16" s="49"/>
      <c r="M16" s="49"/>
      <c r="N16" s="49"/>
    </row>
    <row r="17" spans="1:15" x14ac:dyDescent="0.35">
      <c r="A17" s="5">
        <v>9</v>
      </c>
      <c r="B17" s="5" t="s">
        <v>118</v>
      </c>
      <c r="C17" s="5"/>
      <c r="D17" s="8">
        <f>D11</f>
        <v>44803</v>
      </c>
      <c r="E17" s="5"/>
      <c r="F17" s="5"/>
      <c r="G17" s="5"/>
      <c r="H17" s="5"/>
      <c r="I17" s="5"/>
      <c r="J17" s="5"/>
      <c r="K17" s="3"/>
      <c r="L17" s="3"/>
    </row>
    <row r="18" spans="1:15" x14ac:dyDescent="0.35">
      <c r="A18" s="5">
        <v>10</v>
      </c>
      <c r="B18" s="5" t="s">
        <v>19</v>
      </c>
      <c r="C18" s="5"/>
      <c r="D18" s="5"/>
      <c r="E18" s="5"/>
      <c r="F18" s="5"/>
      <c r="G18" s="5"/>
      <c r="H18" s="5"/>
      <c r="I18" s="5"/>
      <c r="J18" s="5"/>
    </row>
    <row r="19" spans="1:15" x14ac:dyDescent="0.35">
      <c r="A19" s="5">
        <v>11</v>
      </c>
      <c r="B19" s="5" t="s">
        <v>20</v>
      </c>
      <c r="C19" s="5"/>
      <c r="D19" s="5"/>
      <c r="E19" s="5"/>
      <c r="F19" s="5"/>
      <c r="G19" s="5"/>
      <c r="H19" s="5"/>
      <c r="I19" s="5"/>
      <c r="J19" s="5"/>
      <c r="K19" s="9" t="s">
        <v>21</v>
      </c>
    </row>
    <row r="20" spans="1:15" x14ac:dyDescent="0.35">
      <c r="A20" s="5">
        <v>12</v>
      </c>
      <c r="B20" s="5" t="s">
        <v>22</v>
      </c>
      <c r="C20" s="5"/>
      <c r="D20" s="5"/>
      <c r="E20" s="5"/>
      <c r="F20" s="5"/>
      <c r="G20" s="5"/>
      <c r="H20" s="5"/>
      <c r="I20" s="5"/>
      <c r="J20" s="5"/>
      <c r="K20" s="48" t="s">
        <v>25</v>
      </c>
      <c r="L20" s="49"/>
      <c r="M20" s="49"/>
      <c r="N20" s="49"/>
    </row>
    <row r="22" spans="1:15" x14ac:dyDescent="0.35">
      <c r="A22" s="2" t="s">
        <v>38</v>
      </c>
      <c r="B22" s="13" t="s">
        <v>106</v>
      </c>
    </row>
    <row r="23" spans="1:15" x14ac:dyDescent="0.35">
      <c r="A23" s="2"/>
      <c r="B23" t="s">
        <v>1</v>
      </c>
      <c r="C23" t="s">
        <v>2</v>
      </c>
    </row>
    <row r="24" spans="1:15" x14ac:dyDescent="0.35">
      <c r="B24" t="s">
        <v>3</v>
      </c>
      <c r="C24" s="3">
        <v>44801</v>
      </c>
    </row>
    <row r="25" spans="1:15" x14ac:dyDescent="0.35">
      <c r="B25" t="s">
        <v>4</v>
      </c>
      <c r="C25" s="3">
        <f>D27+1</f>
        <v>44803</v>
      </c>
    </row>
    <row r="26" spans="1:15" x14ac:dyDescent="0.35">
      <c r="A26" s="5"/>
      <c r="B26" s="5"/>
      <c r="C26" s="6" t="s">
        <v>6</v>
      </c>
      <c r="D26" s="6" t="s">
        <v>7</v>
      </c>
      <c r="E26" s="6" t="s">
        <v>8</v>
      </c>
      <c r="F26" s="6" t="s">
        <v>9</v>
      </c>
      <c r="G26" s="6" t="s">
        <v>10</v>
      </c>
      <c r="H26" s="6" t="s">
        <v>11</v>
      </c>
      <c r="I26" s="6" t="s">
        <v>127</v>
      </c>
      <c r="J26" s="6" t="s">
        <v>13</v>
      </c>
      <c r="K26" s="7" t="s">
        <v>112</v>
      </c>
      <c r="L26" s="7" t="s">
        <v>113</v>
      </c>
      <c r="M26" s="7" t="s">
        <v>14</v>
      </c>
      <c r="N26" s="7" t="s">
        <v>33</v>
      </c>
      <c r="O26" s="7" t="s">
        <v>32</v>
      </c>
    </row>
    <row r="27" spans="1:15" x14ac:dyDescent="0.35">
      <c r="A27" s="5">
        <v>1</v>
      </c>
      <c r="B27" s="5" t="s">
        <v>15</v>
      </c>
      <c r="C27" s="5" t="str">
        <f>C23</f>
        <v>AREETF</v>
      </c>
      <c r="D27" s="8">
        <f>C24+1</f>
        <v>44802</v>
      </c>
      <c r="E27" s="5" t="s">
        <v>16</v>
      </c>
      <c r="F27" s="5" t="s">
        <v>27</v>
      </c>
      <c r="G27" s="5">
        <v>3</v>
      </c>
      <c r="H27" s="8">
        <f>D27+3</f>
        <v>44805</v>
      </c>
      <c r="I27" s="5">
        <v>2</v>
      </c>
      <c r="J27" s="5">
        <v>5000</v>
      </c>
      <c r="K27">
        <f>J27*(I27/100)*(3/365)</f>
        <v>0.82191780821917804</v>
      </c>
      <c r="M27">
        <f>J27+K27</f>
        <v>5000.821917808219</v>
      </c>
    </row>
    <row r="28" spans="1:15" x14ac:dyDescent="0.35">
      <c r="A28" s="5">
        <v>2</v>
      </c>
      <c r="B28" s="5" t="s">
        <v>18</v>
      </c>
      <c r="C28" s="5"/>
      <c r="D28" s="5"/>
      <c r="E28" s="5"/>
      <c r="F28" s="5"/>
      <c r="G28" s="5"/>
      <c r="H28" s="5"/>
      <c r="I28" s="5"/>
      <c r="J28" s="5"/>
      <c r="K28" s="3"/>
      <c r="L28" s="3"/>
      <c r="M28" s="3"/>
    </row>
    <row r="29" spans="1:15" x14ac:dyDescent="0.35">
      <c r="A29" s="5">
        <v>3</v>
      </c>
      <c r="B29" s="5" t="s">
        <v>24</v>
      </c>
      <c r="C29" s="5"/>
      <c r="D29" s="8">
        <f>D27+1</f>
        <v>44803</v>
      </c>
      <c r="E29" s="5"/>
      <c r="F29" s="5"/>
      <c r="G29" s="5"/>
      <c r="H29" s="5"/>
      <c r="I29" s="5">
        <v>2.5</v>
      </c>
      <c r="J29" s="5"/>
      <c r="K29">
        <f>J27*(I27/100)*(1/365)</f>
        <v>0.27397260273972601</v>
      </c>
      <c r="L29">
        <v>0.5</v>
      </c>
      <c r="M29">
        <f>J27+L29</f>
        <v>5000.5</v>
      </c>
      <c r="N29">
        <v>2000</v>
      </c>
      <c r="O29">
        <f>M29-N29</f>
        <v>3000.5</v>
      </c>
    </row>
    <row r="30" spans="1:15" x14ac:dyDescent="0.35">
      <c r="A30" s="5">
        <v>4</v>
      </c>
      <c r="B30" s="5" t="s">
        <v>18</v>
      </c>
      <c r="C30" s="5"/>
      <c r="D30" s="5"/>
      <c r="E30" s="5"/>
      <c r="F30" s="5"/>
      <c r="G30" s="5"/>
      <c r="H30" s="5"/>
      <c r="I30" s="5"/>
      <c r="J30" s="5"/>
    </row>
    <row r="31" spans="1:15" x14ac:dyDescent="0.35">
      <c r="A31" s="5">
        <v>5</v>
      </c>
      <c r="B31" s="5" t="s">
        <v>117</v>
      </c>
      <c r="C31" s="5"/>
      <c r="D31" s="8">
        <f>D27</f>
        <v>44802</v>
      </c>
      <c r="E31" s="5"/>
      <c r="F31" s="5"/>
      <c r="G31" s="5"/>
      <c r="H31" s="5"/>
      <c r="I31" s="5"/>
      <c r="J31" s="5"/>
    </row>
    <row r="32" spans="1:15" x14ac:dyDescent="0.35">
      <c r="A32" s="5">
        <v>6</v>
      </c>
      <c r="B32" s="5" t="s">
        <v>19</v>
      </c>
      <c r="C32" s="5"/>
      <c r="D32" s="5"/>
      <c r="E32" s="5"/>
      <c r="F32" s="5"/>
      <c r="G32" s="5"/>
      <c r="H32" s="5"/>
      <c r="I32" s="5"/>
      <c r="J32" s="5"/>
      <c r="K32" s="2"/>
      <c r="L32" s="2"/>
      <c r="M32" s="2"/>
      <c r="N32" s="2"/>
    </row>
    <row r="33" spans="1:17" x14ac:dyDescent="0.35">
      <c r="A33" s="5">
        <v>7</v>
      </c>
      <c r="B33" s="5" t="s">
        <v>20</v>
      </c>
      <c r="C33" s="5"/>
      <c r="D33" s="8"/>
      <c r="E33" s="5"/>
      <c r="F33" s="5"/>
      <c r="G33" s="5"/>
      <c r="H33" s="5"/>
      <c r="I33" s="5"/>
      <c r="J33" s="5"/>
      <c r="K33" s="48" t="s">
        <v>21</v>
      </c>
      <c r="L33" s="49"/>
      <c r="M33" s="49"/>
      <c r="N33" s="49"/>
      <c r="O33" s="49"/>
      <c r="P33" s="49"/>
      <c r="Q33" s="49"/>
    </row>
    <row r="34" spans="1:17" x14ac:dyDescent="0.35">
      <c r="A34" s="5">
        <v>8</v>
      </c>
      <c r="B34" s="5" t="s">
        <v>22</v>
      </c>
      <c r="C34" s="5"/>
      <c r="D34" s="8"/>
      <c r="E34" s="5"/>
      <c r="F34" s="5"/>
      <c r="G34" s="5"/>
      <c r="H34" s="5"/>
      <c r="I34" s="5"/>
      <c r="J34" s="5"/>
      <c r="K34" s="48" t="s">
        <v>23</v>
      </c>
      <c r="L34" s="49"/>
      <c r="M34" s="49"/>
      <c r="N34" s="49"/>
    </row>
    <row r="35" spans="1:17" x14ac:dyDescent="0.35">
      <c r="A35" s="5">
        <v>9</v>
      </c>
      <c r="B35" s="5" t="s">
        <v>118</v>
      </c>
      <c r="C35" s="5"/>
      <c r="D35" s="8">
        <f>D29</f>
        <v>44803</v>
      </c>
      <c r="E35" s="5"/>
      <c r="F35" s="5"/>
      <c r="G35" s="5"/>
      <c r="H35" s="5"/>
      <c r="I35" s="5"/>
      <c r="J35" s="5"/>
      <c r="K35" s="3"/>
      <c r="L35" s="3"/>
    </row>
    <row r="36" spans="1:17" x14ac:dyDescent="0.35">
      <c r="A36" s="5">
        <v>10</v>
      </c>
      <c r="B36" s="5" t="s">
        <v>19</v>
      </c>
      <c r="C36" s="5"/>
      <c r="D36" s="5"/>
      <c r="E36" s="5"/>
      <c r="F36" s="5"/>
      <c r="G36" s="5"/>
      <c r="H36" s="5"/>
      <c r="I36" s="5"/>
      <c r="J36" s="5"/>
    </row>
    <row r="37" spans="1:17" x14ac:dyDescent="0.35">
      <c r="A37" s="5">
        <v>11</v>
      </c>
      <c r="B37" s="5" t="s">
        <v>20</v>
      </c>
      <c r="C37" s="5"/>
      <c r="D37" s="5"/>
      <c r="E37" s="5"/>
      <c r="F37" s="5"/>
      <c r="G37" s="5"/>
      <c r="H37" s="5"/>
      <c r="I37" s="5"/>
      <c r="J37" s="5"/>
      <c r="K37" s="9" t="s">
        <v>21</v>
      </c>
    </row>
    <row r="38" spans="1:17" x14ac:dyDescent="0.35">
      <c r="A38" s="5">
        <v>12</v>
      </c>
      <c r="B38" s="5" t="s">
        <v>22</v>
      </c>
      <c r="C38" s="5"/>
      <c r="D38" s="5"/>
      <c r="E38" s="5"/>
      <c r="F38" s="5"/>
      <c r="G38" s="5"/>
      <c r="H38" s="5"/>
      <c r="I38" s="5"/>
      <c r="J38" s="5"/>
      <c r="K38" s="48" t="s">
        <v>25</v>
      </c>
      <c r="L38" s="49"/>
      <c r="M38" s="49"/>
      <c r="N38" s="49"/>
    </row>
    <row r="40" spans="1:17" x14ac:dyDescent="0.35">
      <c r="A40" s="2" t="s">
        <v>39</v>
      </c>
      <c r="B40" s="13" t="s">
        <v>107</v>
      </c>
    </row>
    <row r="41" spans="1:17" x14ac:dyDescent="0.35">
      <c r="A41" s="2"/>
      <c r="B41" t="s">
        <v>1</v>
      </c>
      <c r="C41" t="s">
        <v>2</v>
      </c>
    </row>
    <row r="42" spans="1:17" x14ac:dyDescent="0.35">
      <c r="B42" t="s">
        <v>3</v>
      </c>
      <c r="C42" s="3">
        <v>44801</v>
      </c>
    </row>
    <row r="43" spans="1:17" x14ac:dyDescent="0.35">
      <c r="B43" t="s">
        <v>4</v>
      </c>
      <c r="C43" s="3">
        <f>D45+1</f>
        <v>44803</v>
      </c>
    </row>
    <row r="44" spans="1:17" x14ac:dyDescent="0.35">
      <c r="A44" s="5"/>
      <c r="B44" s="5"/>
      <c r="C44" s="6" t="s">
        <v>6</v>
      </c>
      <c r="D44" s="6" t="s">
        <v>7</v>
      </c>
      <c r="E44" s="6" t="s">
        <v>8</v>
      </c>
      <c r="F44" s="6" t="s">
        <v>9</v>
      </c>
      <c r="G44" s="6" t="s">
        <v>10</v>
      </c>
      <c r="H44" s="6" t="s">
        <v>11</v>
      </c>
      <c r="I44" s="6" t="s">
        <v>127</v>
      </c>
      <c r="J44" s="6" t="s">
        <v>13</v>
      </c>
      <c r="K44" s="7" t="s">
        <v>112</v>
      </c>
      <c r="L44" s="7" t="s">
        <v>113</v>
      </c>
      <c r="M44" s="7" t="s">
        <v>14</v>
      </c>
      <c r="N44" s="7" t="s">
        <v>33</v>
      </c>
      <c r="O44" s="7" t="s">
        <v>32</v>
      </c>
    </row>
    <row r="45" spans="1:17" x14ac:dyDescent="0.35">
      <c r="A45" s="5">
        <v>1</v>
      </c>
      <c r="B45" s="5" t="s">
        <v>15</v>
      </c>
      <c r="C45" s="5" t="str">
        <f>C41</f>
        <v>AREETF</v>
      </c>
      <c r="D45" s="8">
        <f>C42+1</f>
        <v>44802</v>
      </c>
      <c r="E45" s="5" t="s">
        <v>16</v>
      </c>
      <c r="F45" s="11" t="s">
        <v>29</v>
      </c>
      <c r="G45" s="5">
        <v>3</v>
      </c>
      <c r="H45" s="8">
        <f>D45+3</f>
        <v>44805</v>
      </c>
      <c r="I45" s="5">
        <v>2</v>
      </c>
      <c r="J45" s="5">
        <v>5000</v>
      </c>
      <c r="K45">
        <f>J45*(I45/100)*(3/365)</f>
        <v>0.82191780821917804</v>
      </c>
      <c r="M45">
        <f>J45+K45</f>
        <v>5000.821917808219</v>
      </c>
    </row>
    <row r="46" spans="1:17" x14ac:dyDescent="0.35">
      <c r="A46" s="5">
        <v>2</v>
      </c>
      <c r="B46" s="5" t="s">
        <v>18</v>
      </c>
      <c r="C46" s="5"/>
      <c r="D46" s="5"/>
      <c r="E46" s="5"/>
      <c r="F46" s="5"/>
      <c r="G46" s="5"/>
      <c r="H46" s="5"/>
      <c r="I46" s="5"/>
      <c r="J46" s="5"/>
      <c r="K46" s="3"/>
      <c r="L46" s="3"/>
      <c r="M46" s="3"/>
    </row>
    <row r="47" spans="1:17" x14ac:dyDescent="0.35">
      <c r="A47" s="5">
        <v>3</v>
      </c>
      <c r="B47" s="5" t="s">
        <v>24</v>
      </c>
      <c r="C47" s="5"/>
      <c r="D47" s="8">
        <f>D45+1</f>
        <v>44803</v>
      </c>
      <c r="E47" s="5"/>
      <c r="F47" s="5"/>
      <c r="G47" s="5"/>
      <c r="H47" s="5"/>
      <c r="I47" s="5">
        <v>2.5</v>
      </c>
      <c r="J47" s="5"/>
      <c r="K47">
        <f>J45*(I45/100)*(1/365)</f>
        <v>0.27397260273972601</v>
      </c>
      <c r="L47">
        <v>0</v>
      </c>
      <c r="M47">
        <f>J45+L47</f>
        <v>5000</v>
      </c>
      <c r="N47">
        <v>2000</v>
      </c>
      <c r="O47">
        <f>M47-N47</f>
        <v>3000</v>
      </c>
    </row>
    <row r="48" spans="1:17" x14ac:dyDescent="0.35">
      <c r="A48" s="5">
        <v>4</v>
      </c>
      <c r="B48" s="5" t="s">
        <v>18</v>
      </c>
      <c r="C48" s="5"/>
      <c r="D48" s="5"/>
      <c r="E48" s="5"/>
      <c r="F48" s="5"/>
      <c r="G48" s="5"/>
      <c r="H48" s="5"/>
      <c r="I48" s="5"/>
      <c r="J48" s="5"/>
    </row>
    <row r="49" spans="1:17" x14ac:dyDescent="0.35">
      <c r="A49" s="5">
        <v>5</v>
      </c>
      <c r="B49" s="5" t="s">
        <v>117</v>
      </c>
      <c r="C49" s="5"/>
      <c r="D49" s="8">
        <f>D45</f>
        <v>44802</v>
      </c>
      <c r="E49" s="5"/>
      <c r="F49" s="5"/>
      <c r="G49" s="5"/>
      <c r="H49" s="5"/>
      <c r="I49" s="5"/>
      <c r="J49" s="5"/>
    </row>
    <row r="50" spans="1:17" x14ac:dyDescent="0.35">
      <c r="A50" s="5">
        <v>6</v>
      </c>
      <c r="B50" s="5" t="s">
        <v>19</v>
      </c>
      <c r="C50" s="5"/>
      <c r="D50" s="5"/>
      <c r="E50" s="5"/>
      <c r="F50" s="5"/>
      <c r="G50" s="5"/>
      <c r="H50" s="5"/>
      <c r="I50" s="5"/>
      <c r="J50" s="5"/>
      <c r="K50" s="2"/>
      <c r="L50" s="2"/>
      <c r="M50" s="2"/>
      <c r="N50" s="2"/>
    </row>
    <row r="51" spans="1:17" x14ac:dyDescent="0.35">
      <c r="A51" s="5">
        <v>7</v>
      </c>
      <c r="B51" s="5" t="s">
        <v>20</v>
      </c>
      <c r="C51" s="5"/>
      <c r="D51" s="8"/>
      <c r="E51" s="5"/>
      <c r="F51" s="5"/>
      <c r="G51" s="5"/>
      <c r="H51" s="5"/>
      <c r="I51" s="5"/>
      <c r="J51" s="5"/>
      <c r="K51" s="48" t="s">
        <v>21</v>
      </c>
      <c r="L51" s="49"/>
      <c r="M51" s="49"/>
      <c r="N51" s="49"/>
      <c r="O51" s="49"/>
      <c r="P51" s="49"/>
      <c r="Q51" s="49"/>
    </row>
    <row r="52" spans="1:17" x14ac:dyDescent="0.35">
      <c r="A52" s="5">
        <v>8</v>
      </c>
      <c r="B52" s="5" t="s">
        <v>22</v>
      </c>
      <c r="C52" s="5"/>
      <c r="D52" s="8"/>
      <c r="E52" s="5"/>
      <c r="F52" s="5"/>
      <c r="G52" s="5"/>
      <c r="H52" s="5"/>
      <c r="I52" s="5"/>
      <c r="J52" s="5"/>
      <c r="K52" s="48" t="s">
        <v>23</v>
      </c>
      <c r="L52" s="49"/>
      <c r="M52" s="49"/>
      <c r="N52" s="49"/>
    </row>
    <row r="53" spans="1:17" x14ac:dyDescent="0.35">
      <c r="A53" s="5">
        <v>9</v>
      </c>
      <c r="B53" s="5" t="s">
        <v>118</v>
      </c>
      <c r="C53" s="5"/>
      <c r="D53" s="8">
        <f>D47</f>
        <v>44803</v>
      </c>
      <c r="E53" s="5"/>
      <c r="F53" s="5"/>
      <c r="G53" s="5"/>
      <c r="H53" s="5"/>
      <c r="I53" s="5"/>
      <c r="J53" s="5"/>
      <c r="K53" s="3"/>
      <c r="L53" s="3"/>
    </row>
    <row r="54" spans="1:17" x14ac:dyDescent="0.35">
      <c r="A54" s="5">
        <v>10</v>
      </c>
      <c r="B54" s="5" t="s">
        <v>19</v>
      </c>
      <c r="C54" s="5"/>
      <c r="D54" s="5"/>
      <c r="E54" s="5"/>
      <c r="F54" s="5"/>
      <c r="G54" s="5"/>
      <c r="H54" s="5"/>
      <c r="I54" s="5"/>
      <c r="J54" s="5"/>
    </row>
    <row r="55" spans="1:17" x14ac:dyDescent="0.35">
      <c r="A55" s="5">
        <v>11</v>
      </c>
      <c r="B55" s="5" t="s">
        <v>20</v>
      </c>
      <c r="C55" s="5"/>
      <c r="D55" s="5"/>
      <c r="E55" s="5"/>
      <c r="F55" s="5"/>
      <c r="G55" s="5"/>
      <c r="H55" s="5"/>
      <c r="I55" s="5"/>
      <c r="J55" s="5"/>
      <c r="K55" s="9" t="s">
        <v>21</v>
      </c>
    </row>
    <row r="56" spans="1:17" x14ac:dyDescent="0.35">
      <c r="A56" s="5">
        <v>12</v>
      </c>
      <c r="B56" s="5" t="s">
        <v>22</v>
      </c>
      <c r="C56" s="5"/>
      <c r="D56" s="5"/>
      <c r="E56" s="5"/>
      <c r="F56" s="5"/>
      <c r="G56" s="5"/>
      <c r="H56" s="5"/>
      <c r="I56" s="5"/>
      <c r="J56" s="5"/>
      <c r="K56" s="48" t="s">
        <v>25</v>
      </c>
      <c r="L56" s="49"/>
      <c r="M56" s="49"/>
      <c r="N56" s="49"/>
    </row>
    <row r="57" spans="1:17" x14ac:dyDescent="0.35">
      <c r="K57" s="2"/>
      <c r="L57" s="2"/>
      <c r="M57" s="2"/>
      <c r="N57" s="2"/>
    </row>
    <row r="58" spans="1:17" x14ac:dyDescent="0.35">
      <c r="K58" s="2"/>
      <c r="L58" s="2"/>
      <c r="M58" s="2"/>
      <c r="N58" s="2"/>
    </row>
    <row r="59" spans="1:17" x14ac:dyDescent="0.35">
      <c r="A59" s="2">
        <v>2</v>
      </c>
      <c r="B59" t="s">
        <v>126</v>
      </c>
    </row>
    <row r="60" spans="1:17" x14ac:dyDescent="0.35">
      <c r="A60" s="2" t="s">
        <v>41</v>
      </c>
      <c r="B60" s="13" t="s">
        <v>34</v>
      </c>
    </row>
    <row r="61" spans="1:17" x14ac:dyDescent="0.35">
      <c r="A61" s="2"/>
      <c r="B61" t="s">
        <v>1</v>
      </c>
      <c r="C61" t="s">
        <v>2</v>
      </c>
    </row>
    <row r="62" spans="1:17" x14ac:dyDescent="0.35">
      <c r="B62" t="s">
        <v>3</v>
      </c>
      <c r="C62" s="3">
        <v>44803</v>
      </c>
    </row>
    <row r="63" spans="1:17" x14ac:dyDescent="0.35">
      <c r="B63" t="s">
        <v>26</v>
      </c>
      <c r="C63" s="3">
        <f>D65+2</f>
        <v>44806</v>
      </c>
    </row>
    <row r="64" spans="1:17" x14ac:dyDescent="0.35">
      <c r="A64" s="5"/>
      <c r="B64" s="5"/>
      <c r="C64" s="6" t="s">
        <v>6</v>
      </c>
      <c r="D64" s="6" t="s">
        <v>7</v>
      </c>
      <c r="E64" s="6" t="s">
        <v>8</v>
      </c>
      <c r="F64" s="6" t="s">
        <v>9</v>
      </c>
      <c r="G64" s="6" t="s">
        <v>10</v>
      </c>
      <c r="H64" s="6" t="s">
        <v>11</v>
      </c>
      <c r="I64" s="6" t="s">
        <v>127</v>
      </c>
      <c r="J64" s="6" t="s">
        <v>13</v>
      </c>
      <c r="K64" s="7" t="s">
        <v>112</v>
      </c>
      <c r="L64" s="7" t="s">
        <v>113</v>
      </c>
      <c r="M64" s="7" t="s">
        <v>14</v>
      </c>
      <c r="N64" s="7" t="s">
        <v>33</v>
      </c>
      <c r="O64" s="7" t="s">
        <v>32</v>
      </c>
    </row>
    <row r="65" spans="1:17" x14ac:dyDescent="0.35">
      <c r="A65" s="5">
        <v>1</v>
      </c>
      <c r="B65" s="5" t="s">
        <v>15</v>
      </c>
      <c r="C65" s="5" t="str">
        <f>C61</f>
        <v>AREETF</v>
      </c>
      <c r="D65" s="8">
        <f>C62+1</f>
        <v>44804</v>
      </c>
      <c r="E65" s="5" t="s">
        <v>16</v>
      </c>
      <c r="F65" s="5" t="s">
        <v>110</v>
      </c>
      <c r="G65" s="5">
        <v>3</v>
      </c>
      <c r="H65" s="8">
        <f>D65+3</f>
        <v>44807</v>
      </c>
      <c r="I65" s="5">
        <v>2.5</v>
      </c>
      <c r="J65" s="5">
        <v>10000</v>
      </c>
      <c r="K65">
        <f>J65*(I65/100)*(3/365)</f>
        <v>2.054794520547945</v>
      </c>
      <c r="M65">
        <f>J65+K65</f>
        <v>10002.054794520547</v>
      </c>
    </row>
    <row r="66" spans="1:17" x14ac:dyDescent="0.35">
      <c r="A66" s="5">
        <v>2</v>
      </c>
      <c r="B66" s="5" t="s">
        <v>18</v>
      </c>
      <c r="C66" s="5"/>
      <c r="D66" s="5"/>
      <c r="E66" s="5"/>
      <c r="F66" s="5"/>
      <c r="G66" s="5"/>
      <c r="H66" s="5"/>
      <c r="I66" s="5"/>
      <c r="J66" s="5"/>
      <c r="K66" s="3"/>
      <c r="L66" s="3"/>
      <c r="M66" s="3"/>
    </row>
    <row r="67" spans="1:17" x14ac:dyDescent="0.35">
      <c r="A67" s="5">
        <v>3</v>
      </c>
      <c r="B67" s="5" t="s">
        <v>24</v>
      </c>
      <c r="C67" s="5"/>
      <c r="D67" s="8">
        <f>D65+2</f>
        <v>44806</v>
      </c>
      <c r="E67" s="5"/>
      <c r="F67" s="5"/>
      <c r="G67" s="5"/>
      <c r="H67" s="5"/>
      <c r="I67" s="5">
        <v>3</v>
      </c>
      <c r="J67" s="5"/>
      <c r="K67">
        <f>J65*(I65/100)*(2/365)</f>
        <v>1.3698630136986301</v>
      </c>
      <c r="L67">
        <f>K67</f>
        <v>1.3698630136986301</v>
      </c>
      <c r="M67">
        <f>J65+K67</f>
        <v>10001.369863013699</v>
      </c>
      <c r="N67">
        <v>2000</v>
      </c>
      <c r="O67">
        <f>M67-N67</f>
        <v>8001.3698630136987</v>
      </c>
    </row>
    <row r="68" spans="1:17" x14ac:dyDescent="0.35">
      <c r="A68" s="5">
        <v>4</v>
      </c>
      <c r="B68" s="5" t="s">
        <v>18</v>
      </c>
      <c r="C68" s="5"/>
      <c r="D68" s="5"/>
      <c r="E68" s="5"/>
      <c r="F68" s="5"/>
      <c r="G68" s="5"/>
      <c r="H68" s="5"/>
      <c r="I68" s="5"/>
      <c r="J68" s="5"/>
    </row>
    <row r="69" spans="1:17" x14ac:dyDescent="0.35">
      <c r="A69" s="5">
        <v>5</v>
      </c>
      <c r="B69" s="5" t="s">
        <v>119</v>
      </c>
      <c r="C69" s="5"/>
      <c r="D69" s="8">
        <f>D65</f>
        <v>44804</v>
      </c>
      <c r="E69" s="5"/>
      <c r="F69" s="5"/>
      <c r="G69" s="5"/>
      <c r="H69" s="5"/>
      <c r="I69" s="5"/>
      <c r="J69" s="5"/>
    </row>
    <row r="70" spans="1:17" x14ac:dyDescent="0.35">
      <c r="A70" s="5">
        <v>6</v>
      </c>
      <c r="B70" s="5" t="s">
        <v>19</v>
      </c>
      <c r="C70" s="5"/>
      <c r="D70" s="5"/>
      <c r="E70" s="5"/>
      <c r="F70" s="5"/>
      <c r="G70" s="5"/>
      <c r="H70" s="5"/>
      <c r="I70" s="5"/>
      <c r="J70" s="5"/>
      <c r="K70" s="2"/>
      <c r="L70" s="2"/>
      <c r="M70" s="2"/>
      <c r="N70" s="2"/>
    </row>
    <row r="71" spans="1:17" x14ac:dyDescent="0.35">
      <c r="A71" s="5">
        <v>7</v>
      </c>
      <c r="B71" s="5" t="s">
        <v>20</v>
      </c>
      <c r="C71" s="5"/>
      <c r="D71" s="8"/>
      <c r="E71" s="5"/>
      <c r="F71" s="5"/>
      <c r="G71" s="5"/>
      <c r="H71" s="5"/>
      <c r="I71" s="5"/>
      <c r="J71" s="5"/>
      <c r="K71" s="48" t="s">
        <v>21</v>
      </c>
      <c r="L71" s="49"/>
      <c r="M71" s="49"/>
      <c r="N71" s="49"/>
      <c r="O71" s="49"/>
      <c r="P71" s="49"/>
      <c r="Q71" s="49"/>
    </row>
    <row r="72" spans="1:17" x14ac:dyDescent="0.35">
      <c r="A72" s="5">
        <v>8</v>
      </c>
      <c r="B72" s="5" t="s">
        <v>22</v>
      </c>
      <c r="C72" s="5"/>
      <c r="D72" s="8"/>
      <c r="E72" s="5"/>
      <c r="F72" s="5"/>
      <c r="G72" s="5"/>
      <c r="H72" s="5"/>
      <c r="I72" s="5"/>
      <c r="J72" s="5"/>
      <c r="K72" s="48" t="s">
        <v>23</v>
      </c>
      <c r="L72" s="49"/>
      <c r="M72" s="49"/>
      <c r="N72" s="49"/>
    </row>
    <row r="73" spans="1:17" x14ac:dyDescent="0.35">
      <c r="A73" s="5">
        <v>9</v>
      </c>
      <c r="B73" s="5" t="s">
        <v>120</v>
      </c>
      <c r="C73" s="5"/>
      <c r="D73" s="8">
        <f>D67</f>
        <v>44806</v>
      </c>
      <c r="E73" s="5"/>
      <c r="F73" s="5"/>
      <c r="G73" s="5"/>
      <c r="H73" s="5"/>
      <c r="I73" s="5"/>
      <c r="J73" s="5"/>
      <c r="K73" s="3"/>
      <c r="L73" s="3"/>
    </row>
    <row r="74" spans="1:17" x14ac:dyDescent="0.35">
      <c r="A74" s="5">
        <v>10</v>
      </c>
      <c r="B74" s="5" t="s">
        <v>19</v>
      </c>
      <c r="C74" s="5"/>
      <c r="D74" s="5"/>
      <c r="E74" s="5"/>
      <c r="F74" s="5"/>
      <c r="G74" s="5"/>
      <c r="H74" s="5"/>
      <c r="I74" s="5"/>
      <c r="J74" s="5"/>
    </row>
    <row r="75" spans="1:17" x14ac:dyDescent="0.35">
      <c r="A75" s="5">
        <v>11</v>
      </c>
      <c r="B75" s="5" t="s">
        <v>20</v>
      </c>
      <c r="C75" s="5"/>
      <c r="D75" s="5"/>
      <c r="E75" s="5"/>
      <c r="F75" s="5"/>
      <c r="G75" s="5"/>
      <c r="H75" s="5"/>
      <c r="I75" s="5"/>
      <c r="J75" s="5"/>
      <c r="K75" s="9" t="s">
        <v>21</v>
      </c>
    </row>
    <row r="76" spans="1:17" x14ac:dyDescent="0.35">
      <c r="A76" s="5">
        <v>12</v>
      </c>
      <c r="B76" s="5" t="s">
        <v>22</v>
      </c>
      <c r="C76" s="5"/>
      <c r="D76" s="5"/>
      <c r="E76" s="5"/>
      <c r="F76" s="5"/>
      <c r="G76" s="5"/>
      <c r="H76" s="5"/>
      <c r="I76" s="5"/>
      <c r="J76" s="5"/>
      <c r="K76" s="48" t="s">
        <v>25</v>
      </c>
      <c r="L76" s="49"/>
      <c r="M76" s="49"/>
      <c r="N76" s="49"/>
    </row>
    <row r="78" spans="1:17" x14ac:dyDescent="0.35">
      <c r="A78" s="2" t="s">
        <v>42</v>
      </c>
      <c r="B78" s="13" t="s">
        <v>106</v>
      </c>
    </row>
    <row r="79" spans="1:17" x14ac:dyDescent="0.35">
      <c r="A79" s="2"/>
      <c r="B79" t="s">
        <v>1</v>
      </c>
      <c r="C79" t="s">
        <v>2</v>
      </c>
    </row>
    <row r="80" spans="1:17" x14ac:dyDescent="0.35">
      <c r="B80" t="s">
        <v>3</v>
      </c>
      <c r="C80" s="3">
        <v>44803</v>
      </c>
    </row>
    <row r="81" spans="1:17" x14ac:dyDescent="0.35">
      <c r="B81" t="s">
        <v>26</v>
      </c>
      <c r="C81" s="3">
        <f>D83+2</f>
        <v>44806</v>
      </c>
    </row>
    <row r="82" spans="1:17" x14ac:dyDescent="0.35">
      <c r="A82" s="5"/>
      <c r="B82" s="5"/>
      <c r="C82" s="6" t="s">
        <v>6</v>
      </c>
      <c r="D82" s="6" t="s">
        <v>7</v>
      </c>
      <c r="E82" s="6" t="s">
        <v>8</v>
      </c>
      <c r="F82" s="6" t="s">
        <v>9</v>
      </c>
      <c r="G82" s="6" t="s">
        <v>10</v>
      </c>
      <c r="H82" s="6" t="s">
        <v>11</v>
      </c>
      <c r="I82" s="6" t="s">
        <v>127</v>
      </c>
      <c r="J82" s="6" t="s">
        <v>13</v>
      </c>
      <c r="K82" s="7" t="s">
        <v>112</v>
      </c>
      <c r="L82" s="7" t="s">
        <v>113</v>
      </c>
      <c r="M82" s="7" t="s">
        <v>14</v>
      </c>
      <c r="N82" s="7" t="s">
        <v>33</v>
      </c>
      <c r="O82" s="7" t="s">
        <v>32</v>
      </c>
    </row>
    <row r="83" spans="1:17" x14ac:dyDescent="0.35">
      <c r="A83" s="5">
        <v>1</v>
      </c>
      <c r="B83" s="5" t="s">
        <v>15</v>
      </c>
      <c r="C83" s="5" t="str">
        <f>C79</f>
        <v>AREETF</v>
      </c>
      <c r="D83" s="8">
        <f>C80+1</f>
        <v>44804</v>
      </c>
      <c r="E83" s="5" t="s">
        <v>16</v>
      </c>
      <c r="F83" s="5" t="s">
        <v>110</v>
      </c>
      <c r="G83" s="5">
        <v>3</v>
      </c>
      <c r="H83" s="8">
        <f>D83+3</f>
        <v>44807</v>
      </c>
      <c r="I83" s="5">
        <v>2.5</v>
      </c>
      <c r="J83" s="5">
        <v>10000</v>
      </c>
      <c r="K83">
        <f>J83*(I83/100)*(3/365)</f>
        <v>2.054794520547945</v>
      </c>
      <c r="M83">
        <f>J83+K83</f>
        <v>10002.054794520547</v>
      </c>
    </row>
    <row r="84" spans="1:17" x14ac:dyDescent="0.35">
      <c r="A84" s="5">
        <v>2</v>
      </c>
      <c r="B84" s="5" t="s">
        <v>18</v>
      </c>
      <c r="C84" s="5"/>
      <c r="D84" s="5"/>
      <c r="E84" s="5"/>
      <c r="F84" s="5"/>
      <c r="G84" s="5"/>
      <c r="H84" s="5"/>
      <c r="I84" s="5"/>
      <c r="J84" s="5"/>
      <c r="K84" s="3"/>
      <c r="L84" s="3"/>
      <c r="M84" s="3"/>
    </row>
    <row r="85" spans="1:17" x14ac:dyDescent="0.35">
      <c r="A85" s="5">
        <v>3</v>
      </c>
      <c r="B85" s="5" t="s">
        <v>24</v>
      </c>
      <c r="C85" s="5"/>
      <c r="D85" s="8">
        <f>D83+2</f>
        <v>44806</v>
      </c>
      <c r="E85" s="5"/>
      <c r="F85" s="5"/>
      <c r="G85" s="5"/>
      <c r="H85" s="5"/>
      <c r="I85" s="5">
        <v>3</v>
      </c>
      <c r="J85" s="5"/>
      <c r="K85">
        <f>J83*(I83/100)*(2/365)</f>
        <v>1.3698630136986301</v>
      </c>
      <c r="L85">
        <v>1.5</v>
      </c>
      <c r="M85">
        <f>J83+L85</f>
        <v>10001.5</v>
      </c>
      <c r="N85">
        <v>2000</v>
      </c>
      <c r="O85">
        <f>M85-N85</f>
        <v>8001.5</v>
      </c>
    </row>
    <row r="86" spans="1:17" x14ac:dyDescent="0.35">
      <c r="A86" s="5">
        <v>4</v>
      </c>
      <c r="B86" s="5" t="s">
        <v>18</v>
      </c>
      <c r="C86" s="5"/>
      <c r="D86" s="5"/>
      <c r="E86" s="5"/>
      <c r="F86" s="5"/>
      <c r="G86" s="5"/>
      <c r="H86" s="5"/>
      <c r="I86" s="5"/>
      <c r="J86" s="5"/>
    </row>
    <row r="87" spans="1:17" x14ac:dyDescent="0.35">
      <c r="A87" s="5">
        <v>5</v>
      </c>
      <c r="B87" s="5" t="s">
        <v>119</v>
      </c>
      <c r="C87" s="5"/>
      <c r="D87" s="8">
        <f>D83</f>
        <v>44804</v>
      </c>
      <c r="E87" s="5"/>
      <c r="F87" s="5"/>
      <c r="G87" s="5"/>
      <c r="H87" s="5"/>
      <c r="I87" s="5"/>
      <c r="J87" s="5"/>
    </row>
    <row r="88" spans="1:17" x14ac:dyDescent="0.35">
      <c r="A88" s="5">
        <v>6</v>
      </c>
      <c r="B88" s="5" t="s">
        <v>19</v>
      </c>
      <c r="C88" s="5"/>
      <c r="D88" s="5"/>
      <c r="E88" s="5"/>
      <c r="F88" s="5"/>
      <c r="G88" s="5"/>
      <c r="H88" s="5"/>
      <c r="I88" s="5"/>
      <c r="J88" s="5"/>
      <c r="K88" s="2"/>
      <c r="L88" s="2"/>
      <c r="M88" s="2"/>
      <c r="N88" s="2"/>
    </row>
    <row r="89" spans="1:17" x14ac:dyDescent="0.35">
      <c r="A89" s="5">
        <v>7</v>
      </c>
      <c r="B89" s="5" t="s">
        <v>20</v>
      </c>
      <c r="C89" s="5"/>
      <c r="D89" s="8"/>
      <c r="E89" s="5"/>
      <c r="F89" s="5"/>
      <c r="G89" s="5"/>
      <c r="H89" s="5"/>
      <c r="I89" s="5"/>
      <c r="J89" s="5"/>
      <c r="K89" s="48" t="s">
        <v>21</v>
      </c>
      <c r="L89" s="49"/>
      <c r="M89" s="49"/>
      <c r="N89" s="49"/>
      <c r="O89" s="49"/>
      <c r="P89" s="49"/>
      <c r="Q89" s="49"/>
    </row>
    <row r="90" spans="1:17" x14ac:dyDescent="0.35">
      <c r="A90" s="5">
        <v>8</v>
      </c>
      <c r="B90" s="5" t="s">
        <v>22</v>
      </c>
      <c r="C90" s="5"/>
      <c r="D90" s="8"/>
      <c r="E90" s="5"/>
      <c r="F90" s="5"/>
      <c r="G90" s="5"/>
      <c r="H90" s="5"/>
      <c r="I90" s="5"/>
      <c r="J90" s="5"/>
      <c r="K90" s="48" t="s">
        <v>23</v>
      </c>
      <c r="L90" s="49"/>
      <c r="M90" s="49"/>
      <c r="N90" s="49"/>
    </row>
    <row r="91" spans="1:17" x14ac:dyDescent="0.35">
      <c r="A91" s="5">
        <v>9</v>
      </c>
      <c r="B91" s="5" t="s">
        <v>120</v>
      </c>
      <c r="C91" s="5"/>
      <c r="D91" s="8">
        <f>D85</f>
        <v>44806</v>
      </c>
      <c r="E91" s="5"/>
      <c r="F91" s="5"/>
      <c r="G91" s="5"/>
      <c r="H91" s="5"/>
      <c r="I91" s="5"/>
      <c r="J91" s="5"/>
      <c r="K91" s="3"/>
      <c r="L91" s="3"/>
    </row>
    <row r="92" spans="1:17" x14ac:dyDescent="0.35">
      <c r="A92" s="5">
        <v>10</v>
      </c>
      <c r="B92" s="5" t="s">
        <v>19</v>
      </c>
      <c r="C92" s="5"/>
      <c r="D92" s="5"/>
      <c r="E92" s="5"/>
      <c r="F92" s="5"/>
      <c r="G92" s="5"/>
      <c r="H92" s="5"/>
      <c r="I92" s="5"/>
      <c r="J92" s="5"/>
    </row>
    <row r="93" spans="1:17" x14ac:dyDescent="0.35">
      <c r="A93" s="5">
        <v>11</v>
      </c>
      <c r="B93" s="5" t="s">
        <v>20</v>
      </c>
      <c r="C93" s="5"/>
      <c r="D93" s="5"/>
      <c r="E93" s="5"/>
      <c r="F93" s="5"/>
      <c r="G93" s="5"/>
      <c r="H93" s="5"/>
      <c r="I93" s="5"/>
      <c r="J93" s="5"/>
      <c r="K93" s="9" t="s">
        <v>21</v>
      </c>
    </row>
    <row r="94" spans="1:17" x14ac:dyDescent="0.35">
      <c r="A94" s="5">
        <v>12</v>
      </c>
      <c r="B94" s="5" t="s">
        <v>22</v>
      </c>
      <c r="C94" s="5"/>
      <c r="D94" s="5"/>
      <c r="E94" s="5"/>
      <c r="F94" s="5"/>
      <c r="G94" s="5"/>
      <c r="H94" s="5"/>
      <c r="I94" s="5"/>
      <c r="J94" s="5"/>
      <c r="K94" s="48" t="s">
        <v>25</v>
      </c>
      <c r="L94" s="49"/>
      <c r="M94" s="49"/>
      <c r="N94" s="49"/>
    </row>
    <row r="95" spans="1:17" x14ac:dyDescent="0.35">
      <c r="K95" s="2"/>
      <c r="L95" s="2"/>
      <c r="M95" s="2"/>
      <c r="N95" s="2"/>
    </row>
    <row r="96" spans="1:17" x14ac:dyDescent="0.35">
      <c r="A96" s="2" t="s">
        <v>43</v>
      </c>
      <c r="B96" s="13" t="s">
        <v>107</v>
      </c>
    </row>
    <row r="97" spans="1:17" x14ac:dyDescent="0.35">
      <c r="A97" s="2"/>
      <c r="B97" t="s">
        <v>1</v>
      </c>
      <c r="C97" t="s">
        <v>2</v>
      </c>
    </row>
    <row r="98" spans="1:17" x14ac:dyDescent="0.35">
      <c r="B98" t="s">
        <v>3</v>
      </c>
      <c r="C98" s="3">
        <v>44803</v>
      </c>
    </row>
    <row r="99" spans="1:17" x14ac:dyDescent="0.35">
      <c r="B99" t="s">
        <v>26</v>
      </c>
      <c r="C99" s="3">
        <f>D101+2</f>
        <v>44806</v>
      </c>
    </row>
    <row r="100" spans="1:17" x14ac:dyDescent="0.35">
      <c r="A100" s="5"/>
      <c r="B100" s="5"/>
      <c r="C100" s="6" t="s">
        <v>6</v>
      </c>
      <c r="D100" s="6" t="s">
        <v>7</v>
      </c>
      <c r="E100" s="6" t="s">
        <v>8</v>
      </c>
      <c r="F100" s="6" t="s">
        <v>9</v>
      </c>
      <c r="G100" s="6" t="s">
        <v>10</v>
      </c>
      <c r="H100" s="6" t="s">
        <v>11</v>
      </c>
      <c r="I100" s="6" t="s">
        <v>127</v>
      </c>
      <c r="J100" s="6" t="s">
        <v>13</v>
      </c>
      <c r="K100" s="7" t="s">
        <v>112</v>
      </c>
      <c r="L100" s="7" t="s">
        <v>113</v>
      </c>
      <c r="M100" s="7" t="s">
        <v>14</v>
      </c>
      <c r="N100" s="7" t="s">
        <v>33</v>
      </c>
      <c r="O100" s="7" t="s">
        <v>32</v>
      </c>
    </row>
    <row r="101" spans="1:17" x14ac:dyDescent="0.35">
      <c r="A101" s="5">
        <v>1</v>
      </c>
      <c r="B101" s="5" t="s">
        <v>15</v>
      </c>
      <c r="C101" s="5" t="str">
        <f>C97</f>
        <v>AREETF</v>
      </c>
      <c r="D101" s="8">
        <f>C98+1</f>
        <v>44804</v>
      </c>
      <c r="E101" s="5" t="s">
        <v>16</v>
      </c>
      <c r="F101" s="5" t="s">
        <v>110</v>
      </c>
      <c r="G101" s="5">
        <v>3</v>
      </c>
      <c r="H101" s="8">
        <f>D101+3</f>
        <v>44807</v>
      </c>
      <c r="I101" s="5">
        <v>2.5</v>
      </c>
      <c r="J101" s="5">
        <v>10000</v>
      </c>
      <c r="K101">
        <f>J101*(I101/100)*(3/365)</f>
        <v>2.054794520547945</v>
      </c>
      <c r="M101">
        <f>J101+K101</f>
        <v>10002.054794520547</v>
      </c>
    </row>
    <row r="102" spans="1:17" x14ac:dyDescent="0.35">
      <c r="A102" s="5">
        <v>2</v>
      </c>
      <c r="B102" s="5" t="s">
        <v>18</v>
      </c>
      <c r="C102" s="5"/>
      <c r="D102" s="5"/>
      <c r="E102" s="5"/>
      <c r="F102" s="5"/>
      <c r="G102" s="5"/>
      <c r="H102" s="5"/>
      <c r="I102" s="5"/>
      <c r="J102" s="5"/>
      <c r="K102" s="3"/>
      <c r="L102" s="3"/>
      <c r="M102" s="3"/>
    </row>
    <row r="103" spans="1:17" x14ac:dyDescent="0.35">
      <c r="A103" s="5">
        <v>3</v>
      </c>
      <c r="B103" s="5" t="s">
        <v>24</v>
      </c>
      <c r="C103" s="5"/>
      <c r="D103" s="8">
        <f>D101+2</f>
        <v>44806</v>
      </c>
      <c r="E103" s="5"/>
      <c r="F103" s="5"/>
      <c r="G103" s="5"/>
      <c r="H103" s="5"/>
      <c r="I103" s="5">
        <v>3</v>
      </c>
      <c r="J103" s="5"/>
      <c r="K103">
        <f>J101*(I101/100)*(2/365)</f>
        <v>1.3698630136986301</v>
      </c>
      <c r="L103">
        <v>0</v>
      </c>
      <c r="M103">
        <f>J101+L103</f>
        <v>10000</v>
      </c>
      <c r="N103">
        <v>2000</v>
      </c>
      <c r="O103">
        <f>M103-N103</f>
        <v>8000</v>
      </c>
    </row>
    <row r="104" spans="1:17" x14ac:dyDescent="0.35">
      <c r="A104" s="5">
        <v>4</v>
      </c>
      <c r="B104" s="5" t="s">
        <v>18</v>
      </c>
      <c r="C104" s="5"/>
      <c r="D104" s="5"/>
      <c r="E104" s="5"/>
      <c r="F104" s="5"/>
      <c r="G104" s="5"/>
      <c r="H104" s="5"/>
      <c r="I104" s="5"/>
      <c r="J104" s="5"/>
    </row>
    <row r="105" spans="1:17" x14ac:dyDescent="0.35">
      <c r="A105" s="5">
        <v>5</v>
      </c>
      <c r="B105" s="5" t="s">
        <v>119</v>
      </c>
      <c r="C105" s="5"/>
      <c r="D105" s="8">
        <f>D101</f>
        <v>44804</v>
      </c>
      <c r="E105" s="5"/>
      <c r="F105" s="5"/>
      <c r="G105" s="5"/>
      <c r="H105" s="5"/>
      <c r="I105" s="5"/>
      <c r="J105" s="5"/>
    </row>
    <row r="106" spans="1:17" x14ac:dyDescent="0.35">
      <c r="A106" s="5">
        <v>6</v>
      </c>
      <c r="B106" s="5" t="s">
        <v>19</v>
      </c>
      <c r="C106" s="5"/>
      <c r="D106" s="5"/>
      <c r="E106" s="5"/>
      <c r="F106" s="5"/>
      <c r="G106" s="5"/>
      <c r="H106" s="5"/>
      <c r="I106" s="5"/>
      <c r="J106" s="5"/>
      <c r="K106" s="2"/>
      <c r="L106" s="2"/>
      <c r="M106" s="2"/>
      <c r="N106" s="2"/>
    </row>
    <row r="107" spans="1:17" x14ac:dyDescent="0.35">
      <c r="A107" s="5">
        <v>7</v>
      </c>
      <c r="B107" s="5" t="s">
        <v>20</v>
      </c>
      <c r="C107" s="5"/>
      <c r="D107" s="8"/>
      <c r="E107" s="5"/>
      <c r="F107" s="5"/>
      <c r="G107" s="5"/>
      <c r="H107" s="5"/>
      <c r="I107" s="5"/>
      <c r="J107" s="5"/>
      <c r="K107" s="48" t="s">
        <v>21</v>
      </c>
      <c r="L107" s="49"/>
      <c r="M107" s="49"/>
      <c r="N107" s="49"/>
      <c r="O107" s="49"/>
      <c r="P107" s="49"/>
      <c r="Q107" s="49"/>
    </row>
    <row r="108" spans="1:17" x14ac:dyDescent="0.35">
      <c r="A108" s="5">
        <v>8</v>
      </c>
      <c r="B108" s="5" t="s">
        <v>22</v>
      </c>
      <c r="C108" s="5"/>
      <c r="D108" s="8"/>
      <c r="E108" s="5"/>
      <c r="F108" s="5"/>
      <c r="G108" s="5"/>
      <c r="H108" s="5"/>
      <c r="I108" s="5"/>
      <c r="J108" s="5"/>
      <c r="K108" s="48" t="s">
        <v>23</v>
      </c>
      <c r="L108" s="49"/>
      <c r="M108" s="49"/>
      <c r="N108" s="49"/>
    </row>
    <row r="109" spans="1:17" x14ac:dyDescent="0.35">
      <c r="A109" s="5">
        <v>9</v>
      </c>
      <c r="B109" s="5" t="s">
        <v>120</v>
      </c>
      <c r="C109" s="5"/>
      <c r="D109" s="8">
        <f>D103</f>
        <v>44806</v>
      </c>
      <c r="E109" s="5"/>
      <c r="F109" s="5"/>
      <c r="G109" s="5"/>
      <c r="H109" s="5"/>
      <c r="I109" s="5"/>
      <c r="J109" s="5"/>
      <c r="K109" s="3"/>
      <c r="L109" s="3"/>
    </row>
    <row r="110" spans="1:17" x14ac:dyDescent="0.35">
      <c r="A110" s="5">
        <v>10</v>
      </c>
      <c r="B110" s="5" t="s">
        <v>19</v>
      </c>
      <c r="C110" s="5"/>
      <c r="D110" s="5"/>
      <c r="E110" s="5"/>
      <c r="F110" s="5"/>
      <c r="G110" s="5"/>
      <c r="H110" s="5"/>
      <c r="I110" s="5"/>
      <c r="J110" s="5"/>
    </row>
    <row r="111" spans="1:17" x14ac:dyDescent="0.35">
      <c r="A111" s="5">
        <v>11</v>
      </c>
      <c r="B111" s="5" t="s">
        <v>20</v>
      </c>
      <c r="C111" s="5"/>
      <c r="D111" s="5"/>
      <c r="E111" s="5"/>
      <c r="F111" s="5"/>
      <c r="G111" s="5"/>
      <c r="H111" s="5"/>
      <c r="I111" s="5"/>
      <c r="J111" s="5"/>
      <c r="K111" s="9" t="s">
        <v>21</v>
      </c>
    </row>
    <row r="112" spans="1:17" x14ac:dyDescent="0.35">
      <c r="A112" s="5">
        <v>12</v>
      </c>
      <c r="B112" s="5" t="s">
        <v>22</v>
      </c>
      <c r="C112" s="5"/>
      <c r="D112" s="5"/>
      <c r="E112" s="5"/>
      <c r="F112" s="5"/>
      <c r="G112" s="5"/>
      <c r="H112" s="5"/>
      <c r="I112" s="5"/>
      <c r="J112" s="5"/>
      <c r="K112" s="48" t="s">
        <v>25</v>
      </c>
      <c r="L112" s="49"/>
      <c r="M112" s="49"/>
      <c r="N112" s="49"/>
    </row>
    <row r="113" spans="1:17" x14ac:dyDescent="0.35">
      <c r="K113" s="2"/>
      <c r="L113" s="2"/>
      <c r="M113" s="2"/>
      <c r="N113" s="2"/>
    </row>
    <row r="114" spans="1:17" x14ac:dyDescent="0.35">
      <c r="K114" s="2"/>
      <c r="L114" s="2"/>
      <c r="M114" s="2"/>
      <c r="N114" s="2"/>
    </row>
    <row r="115" spans="1:17" x14ac:dyDescent="0.35">
      <c r="A115" s="2">
        <v>3</v>
      </c>
      <c r="B115" t="s">
        <v>108</v>
      </c>
      <c r="K115" s="2"/>
      <c r="L115" s="2"/>
      <c r="M115" s="2"/>
      <c r="N115" s="2"/>
    </row>
    <row r="116" spans="1:17" x14ac:dyDescent="0.35">
      <c r="A116" s="2" t="s">
        <v>45</v>
      </c>
      <c r="B116" s="13" t="s">
        <v>34</v>
      </c>
    </row>
    <row r="117" spans="1:17" x14ac:dyDescent="0.35">
      <c r="A117" s="2"/>
      <c r="B117" t="s">
        <v>1</v>
      </c>
      <c r="C117" t="s">
        <v>2</v>
      </c>
    </row>
    <row r="118" spans="1:17" x14ac:dyDescent="0.35">
      <c r="B118" t="s">
        <v>3</v>
      </c>
      <c r="C118" s="3">
        <v>44806</v>
      </c>
    </row>
    <row r="119" spans="1:17" x14ac:dyDescent="0.35">
      <c r="B119" t="s">
        <v>121</v>
      </c>
      <c r="C119" s="3">
        <f>D122+3</f>
        <v>44810</v>
      </c>
    </row>
    <row r="120" spans="1:17" x14ac:dyDescent="0.35">
      <c r="K120" s="4" t="s">
        <v>5</v>
      </c>
      <c r="L120" s="47"/>
      <c r="M120" s="3"/>
      <c r="N120" s="3"/>
    </row>
    <row r="121" spans="1:17" x14ac:dyDescent="0.35">
      <c r="A121" s="5"/>
      <c r="B121" s="5"/>
      <c r="C121" s="6" t="s">
        <v>6</v>
      </c>
      <c r="D121" s="6" t="s">
        <v>7</v>
      </c>
      <c r="E121" s="6" t="s">
        <v>8</v>
      </c>
      <c r="F121" s="6" t="s">
        <v>9</v>
      </c>
      <c r="G121" s="6" t="s">
        <v>10</v>
      </c>
      <c r="H121" s="6" t="s">
        <v>11</v>
      </c>
      <c r="I121" s="6" t="s">
        <v>127</v>
      </c>
      <c r="J121" s="6" t="s">
        <v>13</v>
      </c>
      <c r="K121" s="7" t="s">
        <v>112</v>
      </c>
      <c r="L121" s="7" t="s">
        <v>113</v>
      </c>
      <c r="M121" s="7" t="s">
        <v>14</v>
      </c>
      <c r="N121" s="7" t="s">
        <v>33</v>
      </c>
      <c r="O121" s="7" t="s">
        <v>32</v>
      </c>
    </row>
    <row r="122" spans="1:17" x14ac:dyDescent="0.35">
      <c r="A122" s="5">
        <v>1</v>
      </c>
      <c r="B122" s="5" t="s">
        <v>15</v>
      </c>
      <c r="C122" s="5" t="str">
        <f>C117</f>
        <v>AREETF</v>
      </c>
      <c r="D122" s="8">
        <f>C118+1</f>
        <v>44807</v>
      </c>
      <c r="E122" s="5" t="s">
        <v>16</v>
      </c>
      <c r="F122" s="5" t="s">
        <v>122</v>
      </c>
      <c r="G122" s="5">
        <v>3</v>
      </c>
      <c r="H122" s="8">
        <f>D122+3</f>
        <v>44810</v>
      </c>
      <c r="I122" s="5">
        <v>3</v>
      </c>
      <c r="J122" s="5">
        <v>15000</v>
      </c>
      <c r="K122">
        <f>J122*(I122/100)*(3/365)</f>
        <v>3.6986301369863011</v>
      </c>
      <c r="M122">
        <f>J122+K122</f>
        <v>15003.698630136987</v>
      </c>
    </row>
    <row r="123" spans="1:17" x14ac:dyDescent="0.35">
      <c r="A123" s="5">
        <v>2</v>
      </c>
      <c r="B123" s="5" t="s">
        <v>18</v>
      </c>
      <c r="C123" s="5"/>
      <c r="D123" s="5"/>
      <c r="E123" s="5"/>
      <c r="F123" s="5"/>
      <c r="G123" s="5"/>
      <c r="H123" s="5"/>
      <c r="I123" s="5"/>
      <c r="J123" s="5"/>
      <c r="K123" s="3"/>
      <c r="L123" s="3"/>
      <c r="M123" s="3"/>
    </row>
    <row r="124" spans="1:17" x14ac:dyDescent="0.35">
      <c r="A124" s="5">
        <v>3</v>
      </c>
      <c r="B124" s="5" t="s">
        <v>31</v>
      </c>
      <c r="C124" s="5"/>
      <c r="D124" s="8">
        <f>D122+3</f>
        <v>44810</v>
      </c>
      <c r="E124" s="5"/>
      <c r="F124" s="5"/>
      <c r="G124" s="5"/>
      <c r="H124" s="5"/>
      <c r="I124" s="5">
        <v>3.5</v>
      </c>
      <c r="J124" s="5"/>
      <c r="K124">
        <f>J122*(I122/100)*(3/365)</f>
        <v>3.6986301369863011</v>
      </c>
      <c r="L124">
        <f>K124</f>
        <v>3.6986301369863011</v>
      </c>
      <c r="M124">
        <f>J122+K124</f>
        <v>15003.698630136987</v>
      </c>
      <c r="N124">
        <v>2000</v>
      </c>
      <c r="O124">
        <f>M124-N124</f>
        <v>13003.698630136987</v>
      </c>
    </row>
    <row r="125" spans="1:17" x14ac:dyDescent="0.35">
      <c r="A125" s="5">
        <v>4</v>
      </c>
      <c r="B125" s="5" t="s">
        <v>18</v>
      </c>
      <c r="C125" s="5"/>
      <c r="D125" s="5"/>
      <c r="E125" s="5"/>
      <c r="F125" s="5"/>
      <c r="G125" s="5"/>
      <c r="H125" s="5"/>
      <c r="I125" s="5"/>
      <c r="J125" s="5"/>
    </row>
    <row r="126" spans="1:17" x14ac:dyDescent="0.35">
      <c r="A126" s="5">
        <v>5</v>
      </c>
      <c r="B126" s="5" t="s">
        <v>123</v>
      </c>
      <c r="C126" s="5"/>
      <c r="D126" s="8">
        <f>D122</f>
        <v>44807</v>
      </c>
      <c r="E126" s="5"/>
      <c r="F126" s="5"/>
      <c r="G126" s="5"/>
      <c r="H126" s="5"/>
      <c r="I126" s="5"/>
      <c r="J126" s="5"/>
    </row>
    <row r="127" spans="1:17" x14ac:dyDescent="0.35">
      <c r="A127" s="5">
        <v>6</v>
      </c>
      <c r="B127" s="5" t="s">
        <v>19</v>
      </c>
      <c r="C127" s="5"/>
      <c r="D127" s="5"/>
      <c r="E127" s="5"/>
      <c r="F127" s="5"/>
      <c r="G127" s="5"/>
      <c r="H127" s="5"/>
      <c r="I127" s="5"/>
      <c r="J127" s="5"/>
      <c r="K127" s="2"/>
      <c r="L127" s="2"/>
      <c r="M127" s="2"/>
      <c r="N127" s="2"/>
    </row>
    <row r="128" spans="1:17" x14ac:dyDescent="0.35">
      <c r="A128" s="5">
        <v>7</v>
      </c>
      <c r="B128" s="5" t="s">
        <v>20</v>
      </c>
      <c r="C128" s="5"/>
      <c r="D128" s="8"/>
      <c r="E128" s="5"/>
      <c r="F128" s="5"/>
      <c r="G128" s="5"/>
      <c r="H128" s="5"/>
      <c r="I128" s="5"/>
      <c r="J128" s="5"/>
      <c r="K128" s="48" t="s">
        <v>21</v>
      </c>
      <c r="L128" s="49"/>
      <c r="M128" s="49"/>
      <c r="N128" s="49"/>
      <c r="O128" s="49"/>
      <c r="P128" s="49"/>
      <c r="Q128" s="49"/>
    </row>
    <row r="129" spans="1:15" x14ac:dyDescent="0.35">
      <c r="A129" s="5">
        <v>8</v>
      </c>
      <c r="B129" s="5" t="s">
        <v>22</v>
      </c>
      <c r="C129" s="5"/>
      <c r="D129" s="8"/>
      <c r="E129" s="5"/>
      <c r="F129" s="5"/>
      <c r="G129" s="5"/>
      <c r="H129" s="5"/>
      <c r="I129" s="5"/>
      <c r="J129" s="5"/>
      <c r="K129" s="48" t="s">
        <v>23</v>
      </c>
      <c r="L129" s="49"/>
      <c r="M129" s="49"/>
      <c r="N129" s="49"/>
    </row>
    <row r="130" spans="1:15" x14ac:dyDescent="0.35">
      <c r="A130" s="5">
        <v>9</v>
      </c>
      <c r="B130" s="5" t="s">
        <v>124</v>
      </c>
      <c r="C130" s="5"/>
      <c r="D130" s="8">
        <f>D124</f>
        <v>44810</v>
      </c>
      <c r="E130" s="5"/>
      <c r="F130" s="5"/>
      <c r="G130" s="5"/>
      <c r="H130" s="5"/>
      <c r="I130" s="5"/>
      <c r="J130" s="5"/>
      <c r="K130" s="3"/>
      <c r="L130" s="3"/>
    </row>
    <row r="131" spans="1:15" x14ac:dyDescent="0.35">
      <c r="A131" s="5">
        <v>10</v>
      </c>
      <c r="B131" s="5" t="s">
        <v>19</v>
      </c>
      <c r="C131" s="5"/>
      <c r="D131" s="5"/>
      <c r="E131" s="5"/>
      <c r="F131" s="5"/>
      <c r="G131" s="5"/>
      <c r="H131" s="5"/>
      <c r="I131" s="5"/>
      <c r="J131" s="5"/>
    </row>
    <row r="132" spans="1:15" x14ac:dyDescent="0.35">
      <c r="A132" s="5">
        <v>11</v>
      </c>
      <c r="B132" s="5" t="s">
        <v>20</v>
      </c>
      <c r="C132" s="5"/>
      <c r="D132" s="5"/>
      <c r="E132" s="5"/>
      <c r="F132" s="5"/>
      <c r="G132" s="5"/>
      <c r="H132" s="5"/>
      <c r="I132" s="5"/>
      <c r="J132" s="5"/>
      <c r="K132" s="9" t="s">
        <v>21</v>
      </c>
    </row>
    <row r="133" spans="1:15" x14ac:dyDescent="0.35">
      <c r="A133" s="5">
        <v>12</v>
      </c>
      <c r="B133" s="5" t="s">
        <v>22</v>
      </c>
      <c r="C133" s="5"/>
      <c r="D133" s="5"/>
      <c r="E133" s="5"/>
      <c r="F133" s="5"/>
      <c r="G133" s="5"/>
      <c r="H133" s="5"/>
      <c r="I133" s="5"/>
      <c r="J133" s="5"/>
      <c r="K133" s="48" t="s">
        <v>25</v>
      </c>
      <c r="L133" s="49"/>
      <c r="M133" s="49"/>
      <c r="N133" s="49"/>
    </row>
    <row r="136" spans="1:15" x14ac:dyDescent="0.35">
      <c r="A136" s="2" t="s">
        <v>47</v>
      </c>
      <c r="B136" s="13" t="s">
        <v>106</v>
      </c>
    </row>
    <row r="137" spans="1:15" x14ac:dyDescent="0.35">
      <c r="A137" s="2"/>
      <c r="B137" t="s">
        <v>1</v>
      </c>
      <c r="C137" t="s">
        <v>2</v>
      </c>
    </row>
    <row r="138" spans="1:15" x14ac:dyDescent="0.35">
      <c r="B138" t="s">
        <v>3</v>
      </c>
      <c r="C138" s="3">
        <v>44806</v>
      </c>
    </row>
    <row r="139" spans="1:15" x14ac:dyDescent="0.35">
      <c r="B139" t="s">
        <v>121</v>
      </c>
      <c r="C139" s="3">
        <f>D142+3</f>
        <v>44810</v>
      </c>
    </row>
    <row r="140" spans="1:15" x14ac:dyDescent="0.35">
      <c r="K140" s="4" t="s">
        <v>5</v>
      </c>
      <c r="L140" s="47"/>
      <c r="M140" s="3"/>
      <c r="N140" s="3"/>
    </row>
    <row r="141" spans="1:15" x14ac:dyDescent="0.35">
      <c r="A141" s="5"/>
      <c r="B141" s="5"/>
      <c r="C141" s="6" t="s">
        <v>6</v>
      </c>
      <c r="D141" s="6" t="s">
        <v>7</v>
      </c>
      <c r="E141" s="6" t="s">
        <v>8</v>
      </c>
      <c r="F141" s="6" t="s">
        <v>9</v>
      </c>
      <c r="G141" s="6" t="s">
        <v>10</v>
      </c>
      <c r="H141" s="6" t="s">
        <v>11</v>
      </c>
      <c r="I141" s="6" t="s">
        <v>127</v>
      </c>
      <c r="J141" s="6" t="s">
        <v>13</v>
      </c>
      <c r="K141" s="7" t="s">
        <v>112</v>
      </c>
      <c r="L141" s="7" t="s">
        <v>113</v>
      </c>
      <c r="M141" s="7" t="s">
        <v>14</v>
      </c>
      <c r="N141" s="7" t="s">
        <v>33</v>
      </c>
      <c r="O141" s="7" t="s">
        <v>32</v>
      </c>
    </row>
    <row r="142" spans="1:15" x14ac:dyDescent="0.35">
      <c r="A142" s="5">
        <v>1</v>
      </c>
      <c r="B142" s="5" t="s">
        <v>15</v>
      </c>
      <c r="C142" s="5" t="str">
        <f>C137</f>
        <v>AREETF</v>
      </c>
      <c r="D142" s="8">
        <f>C138+1</f>
        <v>44807</v>
      </c>
      <c r="E142" s="5" t="s">
        <v>16</v>
      </c>
      <c r="F142" s="5" t="s">
        <v>122</v>
      </c>
      <c r="G142" s="5">
        <v>3</v>
      </c>
      <c r="H142" s="8">
        <f>D142+3</f>
        <v>44810</v>
      </c>
      <c r="I142" s="5">
        <v>3</v>
      </c>
      <c r="J142" s="5">
        <v>15000</v>
      </c>
      <c r="K142">
        <f>J142*(I142/100)*(3/365)</f>
        <v>3.6986301369863011</v>
      </c>
      <c r="M142">
        <f>J142+K142</f>
        <v>15003.698630136987</v>
      </c>
    </row>
    <row r="143" spans="1:15" x14ac:dyDescent="0.35">
      <c r="A143" s="5">
        <v>2</v>
      </c>
      <c r="B143" s="5" t="s">
        <v>18</v>
      </c>
      <c r="C143" s="5"/>
      <c r="D143" s="5"/>
      <c r="E143" s="5"/>
      <c r="F143" s="5"/>
      <c r="G143" s="5"/>
      <c r="H143" s="5"/>
      <c r="I143" s="5"/>
      <c r="J143" s="5"/>
      <c r="K143" s="3"/>
      <c r="L143" s="3"/>
      <c r="M143" s="3"/>
    </row>
    <row r="144" spans="1:15" x14ac:dyDescent="0.35">
      <c r="A144" s="5">
        <v>3</v>
      </c>
      <c r="B144" s="5" t="s">
        <v>31</v>
      </c>
      <c r="C144" s="5"/>
      <c r="D144" s="8">
        <f>D142+3</f>
        <v>44810</v>
      </c>
      <c r="E144" s="5"/>
      <c r="F144" s="5"/>
      <c r="G144" s="5"/>
      <c r="H144" s="5"/>
      <c r="I144" s="5">
        <v>3.5</v>
      </c>
      <c r="J144" s="5"/>
      <c r="K144">
        <f>J142*(I142/100)*(3/365)</f>
        <v>3.6986301369863011</v>
      </c>
      <c r="L144">
        <v>4</v>
      </c>
      <c r="M144">
        <f>J142+L144</f>
        <v>15004</v>
      </c>
      <c r="N144">
        <v>2000</v>
      </c>
      <c r="O144">
        <f>M144-N144</f>
        <v>13004</v>
      </c>
    </row>
    <row r="145" spans="1:17" x14ac:dyDescent="0.35">
      <c r="A145" s="5">
        <v>4</v>
      </c>
      <c r="B145" s="5" t="s">
        <v>18</v>
      </c>
      <c r="C145" s="5"/>
      <c r="D145" s="5"/>
      <c r="E145" s="5"/>
      <c r="F145" s="5"/>
      <c r="G145" s="5"/>
      <c r="H145" s="5"/>
      <c r="I145" s="5"/>
      <c r="J145" s="5"/>
    </row>
    <row r="146" spans="1:17" x14ac:dyDescent="0.35">
      <c r="A146" s="5">
        <v>5</v>
      </c>
      <c r="B146" s="5" t="s">
        <v>123</v>
      </c>
      <c r="C146" s="5"/>
      <c r="D146" s="8">
        <f>D142</f>
        <v>44807</v>
      </c>
      <c r="E146" s="5"/>
      <c r="F146" s="5"/>
      <c r="G146" s="5"/>
      <c r="H146" s="5"/>
      <c r="I146" s="5"/>
      <c r="J146" s="5"/>
    </row>
    <row r="147" spans="1:17" x14ac:dyDescent="0.35">
      <c r="A147" s="5">
        <v>6</v>
      </c>
      <c r="B147" s="5" t="s">
        <v>19</v>
      </c>
      <c r="C147" s="5"/>
      <c r="D147" s="5"/>
      <c r="E147" s="5"/>
      <c r="F147" s="5"/>
      <c r="G147" s="5"/>
      <c r="H147" s="5"/>
      <c r="I147" s="5"/>
      <c r="J147" s="5"/>
      <c r="K147" s="2"/>
      <c r="L147" s="2"/>
      <c r="M147" s="2"/>
      <c r="N147" s="2"/>
    </row>
    <row r="148" spans="1:17" x14ac:dyDescent="0.35">
      <c r="A148" s="5">
        <v>7</v>
      </c>
      <c r="B148" s="5" t="s">
        <v>20</v>
      </c>
      <c r="C148" s="5"/>
      <c r="D148" s="8"/>
      <c r="E148" s="5"/>
      <c r="F148" s="5"/>
      <c r="G148" s="5"/>
      <c r="H148" s="5"/>
      <c r="I148" s="5"/>
      <c r="J148" s="5"/>
      <c r="K148" s="48" t="s">
        <v>21</v>
      </c>
      <c r="L148" s="49"/>
      <c r="M148" s="49"/>
      <c r="N148" s="49"/>
      <c r="O148" s="49"/>
      <c r="P148" s="49"/>
      <c r="Q148" s="49"/>
    </row>
    <row r="149" spans="1:17" x14ac:dyDescent="0.35">
      <c r="A149" s="5">
        <v>8</v>
      </c>
      <c r="B149" s="5" t="s">
        <v>22</v>
      </c>
      <c r="C149" s="5"/>
      <c r="D149" s="8"/>
      <c r="E149" s="5"/>
      <c r="F149" s="5"/>
      <c r="G149" s="5"/>
      <c r="H149" s="5"/>
      <c r="I149" s="5"/>
      <c r="J149" s="5"/>
      <c r="K149" s="48" t="s">
        <v>23</v>
      </c>
      <c r="L149" s="49"/>
      <c r="M149" s="49"/>
      <c r="N149" s="49"/>
    </row>
    <row r="150" spans="1:17" x14ac:dyDescent="0.35">
      <c r="A150" s="5">
        <v>9</v>
      </c>
      <c r="B150" s="5" t="s">
        <v>124</v>
      </c>
      <c r="C150" s="5"/>
      <c r="D150" s="8">
        <f>D144</f>
        <v>44810</v>
      </c>
      <c r="E150" s="5"/>
      <c r="F150" s="5"/>
      <c r="G150" s="5"/>
      <c r="H150" s="5"/>
      <c r="I150" s="5"/>
      <c r="J150" s="5"/>
      <c r="K150" s="3"/>
      <c r="L150" s="3"/>
    </row>
    <row r="151" spans="1:17" x14ac:dyDescent="0.35">
      <c r="A151" s="5">
        <v>10</v>
      </c>
      <c r="B151" s="5" t="s">
        <v>19</v>
      </c>
      <c r="C151" s="5"/>
      <c r="D151" s="5"/>
      <c r="E151" s="5"/>
      <c r="F151" s="5"/>
      <c r="G151" s="5"/>
      <c r="H151" s="5"/>
      <c r="I151" s="5"/>
      <c r="J151" s="5"/>
    </row>
    <row r="152" spans="1:17" x14ac:dyDescent="0.35">
      <c r="A152" s="5">
        <v>11</v>
      </c>
      <c r="B152" s="5" t="s">
        <v>20</v>
      </c>
      <c r="C152" s="5"/>
      <c r="D152" s="5"/>
      <c r="E152" s="5"/>
      <c r="F152" s="5"/>
      <c r="G152" s="5"/>
      <c r="H152" s="5"/>
      <c r="I152" s="5"/>
      <c r="J152" s="5"/>
      <c r="K152" s="9" t="s">
        <v>21</v>
      </c>
    </row>
    <row r="153" spans="1:17" x14ac:dyDescent="0.35">
      <c r="A153" s="5">
        <v>12</v>
      </c>
      <c r="B153" s="5" t="s">
        <v>22</v>
      </c>
      <c r="C153" s="5"/>
      <c r="D153" s="5"/>
      <c r="E153" s="5"/>
      <c r="F153" s="5"/>
      <c r="G153" s="5"/>
      <c r="H153" s="5"/>
      <c r="I153" s="5"/>
      <c r="J153" s="5"/>
      <c r="K153" s="48" t="s">
        <v>25</v>
      </c>
      <c r="L153" s="49"/>
      <c r="M153" s="49"/>
      <c r="N153" s="49"/>
    </row>
    <row r="156" spans="1:17" x14ac:dyDescent="0.35">
      <c r="A156" s="2" t="s">
        <v>48</v>
      </c>
      <c r="B156" s="13" t="s">
        <v>107</v>
      </c>
    </row>
    <row r="157" spans="1:17" x14ac:dyDescent="0.35">
      <c r="A157" s="2"/>
      <c r="B157" t="s">
        <v>1</v>
      </c>
      <c r="C157" t="s">
        <v>2</v>
      </c>
    </row>
    <row r="158" spans="1:17" x14ac:dyDescent="0.35">
      <c r="B158" t="s">
        <v>3</v>
      </c>
      <c r="C158" s="3">
        <v>44806</v>
      </c>
    </row>
    <row r="159" spans="1:17" x14ac:dyDescent="0.35">
      <c r="B159" t="s">
        <v>121</v>
      </c>
      <c r="C159" s="3">
        <f>D162+3</f>
        <v>44810</v>
      </c>
    </row>
    <row r="160" spans="1:17" x14ac:dyDescent="0.35">
      <c r="K160" s="4" t="s">
        <v>5</v>
      </c>
      <c r="L160" s="47"/>
      <c r="M160" s="3"/>
      <c r="N160" s="3"/>
    </row>
    <row r="161" spans="1:17" x14ac:dyDescent="0.35">
      <c r="A161" s="5"/>
      <c r="B161" s="5"/>
      <c r="C161" s="6" t="s">
        <v>6</v>
      </c>
      <c r="D161" s="6" t="s">
        <v>7</v>
      </c>
      <c r="E161" s="6" t="s">
        <v>8</v>
      </c>
      <c r="F161" s="6" t="s">
        <v>9</v>
      </c>
      <c r="G161" s="6" t="s">
        <v>10</v>
      </c>
      <c r="H161" s="6" t="s">
        <v>11</v>
      </c>
      <c r="I161" s="6" t="s">
        <v>127</v>
      </c>
      <c r="J161" s="6" t="s">
        <v>13</v>
      </c>
      <c r="K161" s="7" t="s">
        <v>112</v>
      </c>
      <c r="L161" s="7" t="s">
        <v>113</v>
      </c>
      <c r="M161" s="7" t="s">
        <v>14</v>
      </c>
      <c r="N161" s="7" t="s">
        <v>33</v>
      </c>
      <c r="O161" s="7" t="s">
        <v>32</v>
      </c>
    </row>
    <row r="162" spans="1:17" x14ac:dyDescent="0.35">
      <c r="A162" s="5">
        <v>1</v>
      </c>
      <c r="B162" s="5" t="s">
        <v>15</v>
      </c>
      <c r="C162" s="5" t="str">
        <f>C157</f>
        <v>AREETF</v>
      </c>
      <c r="D162" s="8">
        <f>C158+1</f>
        <v>44807</v>
      </c>
      <c r="E162" s="5" t="s">
        <v>16</v>
      </c>
      <c r="F162" s="5" t="s">
        <v>122</v>
      </c>
      <c r="G162" s="5">
        <v>3</v>
      </c>
      <c r="H162" s="8">
        <f>D162+3</f>
        <v>44810</v>
      </c>
      <c r="I162" s="5">
        <v>3</v>
      </c>
      <c r="J162" s="5">
        <v>15000</v>
      </c>
      <c r="K162">
        <f>J162*(I162/100)*(3/365)</f>
        <v>3.6986301369863011</v>
      </c>
      <c r="M162">
        <f>J162+K162</f>
        <v>15003.698630136987</v>
      </c>
    </row>
    <row r="163" spans="1:17" x14ac:dyDescent="0.35">
      <c r="A163" s="5">
        <v>2</v>
      </c>
      <c r="B163" s="5" t="s">
        <v>18</v>
      </c>
      <c r="C163" s="5"/>
      <c r="D163" s="5"/>
      <c r="E163" s="5"/>
      <c r="F163" s="5"/>
      <c r="G163" s="5"/>
      <c r="H163" s="5"/>
      <c r="I163" s="5"/>
      <c r="J163" s="5"/>
      <c r="K163" s="3"/>
      <c r="L163" s="3"/>
      <c r="M163" s="3"/>
    </row>
    <row r="164" spans="1:17" x14ac:dyDescent="0.35">
      <c r="A164" s="5">
        <v>3</v>
      </c>
      <c r="B164" s="5" t="s">
        <v>31</v>
      </c>
      <c r="C164" s="5"/>
      <c r="D164" s="8">
        <f>D162+3</f>
        <v>44810</v>
      </c>
      <c r="E164" s="5"/>
      <c r="F164" s="5"/>
      <c r="G164" s="5"/>
      <c r="H164" s="5"/>
      <c r="I164" s="5">
        <v>3.5</v>
      </c>
      <c r="J164" s="5"/>
      <c r="K164">
        <f>J162*(I162/100)*(3/365)</f>
        <v>3.6986301369863011</v>
      </c>
      <c r="L164">
        <v>0</v>
      </c>
      <c r="M164">
        <f>J162+L164</f>
        <v>15000</v>
      </c>
      <c r="N164">
        <v>2000</v>
      </c>
      <c r="O164">
        <f>M164-N164</f>
        <v>13000</v>
      </c>
    </row>
    <row r="165" spans="1:17" x14ac:dyDescent="0.35">
      <c r="A165" s="5">
        <v>4</v>
      </c>
      <c r="B165" s="5" t="s">
        <v>18</v>
      </c>
      <c r="C165" s="5"/>
      <c r="D165" s="5"/>
      <c r="E165" s="5"/>
      <c r="F165" s="5"/>
      <c r="G165" s="5"/>
      <c r="H165" s="5"/>
      <c r="I165" s="5"/>
      <c r="J165" s="5"/>
    </row>
    <row r="166" spans="1:17" x14ac:dyDescent="0.35">
      <c r="A166" s="5">
        <v>5</v>
      </c>
      <c r="B166" s="5" t="s">
        <v>123</v>
      </c>
      <c r="C166" s="5"/>
      <c r="D166" s="8">
        <f>D162</f>
        <v>44807</v>
      </c>
      <c r="E166" s="5"/>
      <c r="F166" s="5"/>
      <c r="G166" s="5"/>
      <c r="H166" s="5"/>
      <c r="I166" s="5"/>
      <c r="J166" s="5"/>
    </row>
    <row r="167" spans="1:17" x14ac:dyDescent="0.35">
      <c r="A167" s="5">
        <v>6</v>
      </c>
      <c r="B167" s="5" t="s">
        <v>19</v>
      </c>
      <c r="C167" s="5"/>
      <c r="D167" s="5"/>
      <c r="E167" s="5"/>
      <c r="F167" s="5"/>
      <c r="G167" s="5"/>
      <c r="H167" s="5"/>
      <c r="I167" s="5"/>
      <c r="J167" s="5"/>
      <c r="K167" s="2"/>
      <c r="L167" s="2"/>
      <c r="M167" s="2"/>
      <c r="N167" s="2"/>
    </row>
    <row r="168" spans="1:17" x14ac:dyDescent="0.35">
      <c r="A168" s="5">
        <v>7</v>
      </c>
      <c r="B168" s="5" t="s">
        <v>20</v>
      </c>
      <c r="C168" s="5"/>
      <c r="D168" s="8"/>
      <c r="E168" s="5"/>
      <c r="F168" s="5"/>
      <c r="G168" s="5"/>
      <c r="H168" s="5"/>
      <c r="I168" s="5"/>
      <c r="J168" s="5"/>
      <c r="K168" s="48" t="s">
        <v>21</v>
      </c>
      <c r="L168" s="49"/>
      <c r="M168" s="49"/>
      <c r="N168" s="49"/>
      <c r="O168" s="49"/>
      <c r="P168" s="49"/>
      <c r="Q168" s="49"/>
    </row>
    <row r="169" spans="1:17" x14ac:dyDescent="0.35">
      <c r="A169" s="5">
        <v>8</v>
      </c>
      <c r="B169" s="5" t="s">
        <v>22</v>
      </c>
      <c r="C169" s="5"/>
      <c r="D169" s="8"/>
      <c r="E169" s="5"/>
      <c r="F169" s="5"/>
      <c r="G169" s="5"/>
      <c r="H169" s="5"/>
      <c r="I169" s="5"/>
      <c r="J169" s="5"/>
      <c r="K169" s="48" t="s">
        <v>23</v>
      </c>
      <c r="L169" s="49"/>
      <c r="M169" s="49"/>
      <c r="N169" s="49"/>
    </row>
    <row r="170" spans="1:17" x14ac:dyDescent="0.35">
      <c r="A170" s="5">
        <v>9</v>
      </c>
      <c r="B170" s="5" t="s">
        <v>124</v>
      </c>
      <c r="C170" s="5"/>
      <c r="D170" s="8">
        <f>D164</f>
        <v>44810</v>
      </c>
      <c r="E170" s="5"/>
      <c r="F170" s="5"/>
      <c r="G170" s="5"/>
      <c r="H170" s="5"/>
      <c r="I170" s="5"/>
      <c r="J170" s="5"/>
      <c r="K170" s="3"/>
      <c r="L170" s="3"/>
    </row>
    <row r="171" spans="1:17" x14ac:dyDescent="0.35">
      <c r="A171" s="5">
        <v>10</v>
      </c>
      <c r="B171" s="5" t="s">
        <v>19</v>
      </c>
      <c r="C171" s="5"/>
      <c r="D171" s="5"/>
      <c r="E171" s="5"/>
      <c r="F171" s="5"/>
      <c r="G171" s="5"/>
      <c r="H171" s="5"/>
      <c r="I171" s="5"/>
      <c r="J171" s="5"/>
    </row>
    <row r="172" spans="1:17" x14ac:dyDescent="0.35">
      <c r="A172" s="5">
        <v>11</v>
      </c>
      <c r="B172" s="5" t="s">
        <v>20</v>
      </c>
      <c r="C172" s="5"/>
      <c r="D172" s="5"/>
      <c r="E172" s="5"/>
      <c r="F172" s="5"/>
      <c r="G172" s="5"/>
      <c r="H172" s="5"/>
      <c r="I172" s="5"/>
      <c r="J172" s="5"/>
      <c r="K172" s="9" t="s">
        <v>21</v>
      </c>
    </row>
    <row r="173" spans="1:17" x14ac:dyDescent="0.35">
      <c r="A173" s="5">
        <v>12</v>
      </c>
      <c r="B173" s="5" t="s">
        <v>22</v>
      </c>
      <c r="C173" s="5"/>
      <c r="D173" s="5"/>
      <c r="E173" s="5"/>
      <c r="F173" s="5"/>
      <c r="G173" s="5"/>
      <c r="H173" s="5"/>
      <c r="I173" s="5"/>
      <c r="J173" s="5"/>
      <c r="K173" s="48" t="s">
        <v>25</v>
      </c>
      <c r="L173" s="49"/>
      <c r="M173" s="49"/>
      <c r="N173" s="49"/>
    </row>
  </sheetData>
  <mergeCells count="27">
    <mergeCell ref="K173:N173"/>
    <mergeCell ref="K148:Q148"/>
    <mergeCell ref="K149:N149"/>
    <mergeCell ref="K153:N153"/>
    <mergeCell ref="K168:Q168"/>
    <mergeCell ref="K169:N169"/>
    <mergeCell ref="K128:Q128"/>
    <mergeCell ref="K129:N129"/>
    <mergeCell ref="K133:N133"/>
    <mergeCell ref="K33:Q33"/>
    <mergeCell ref="K34:N34"/>
    <mergeCell ref="K38:N38"/>
    <mergeCell ref="K51:Q51"/>
    <mergeCell ref="K52:N52"/>
    <mergeCell ref="K56:N56"/>
    <mergeCell ref="K76:N76"/>
    <mergeCell ref="K89:Q89"/>
    <mergeCell ref="K90:N90"/>
    <mergeCell ref="K94:N94"/>
    <mergeCell ref="K107:Q107"/>
    <mergeCell ref="K108:N108"/>
    <mergeCell ref="K112:N112"/>
    <mergeCell ref="K15:Q15"/>
    <mergeCell ref="K16:N16"/>
    <mergeCell ref="K20:N20"/>
    <mergeCell ref="K71:Q71"/>
    <mergeCell ref="K72:N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335D-CFF3-483D-A8FA-7FFC3882001D}">
  <dimension ref="A2:AA24"/>
  <sheetViews>
    <sheetView topLeftCell="A20" workbookViewId="0">
      <selection activeCell="A28" sqref="A28"/>
    </sheetView>
  </sheetViews>
  <sheetFormatPr defaultRowHeight="14.5" x14ac:dyDescent="0.35"/>
  <cols>
    <col min="1" max="1" width="9.90625" bestFit="1" customWidth="1"/>
    <col min="2" max="2" width="11.54296875" customWidth="1"/>
    <col min="3" max="3" width="9.90625" bestFit="1" customWidth="1"/>
    <col min="4" max="4" width="19.26953125" bestFit="1" customWidth="1"/>
    <col min="6" max="6" width="18.54296875" bestFit="1" customWidth="1"/>
    <col min="15" max="15" width="9.453125" customWidth="1"/>
    <col min="16" max="16" width="9.6328125" customWidth="1"/>
    <col min="24" max="24" width="14.36328125" bestFit="1" customWidth="1"/>
  </cols>
  <sheetData>
    <row r="2" spans="1:27" ht="42.5" thickBot="1" x14ac:dyDescent="0.4">
      <c r="A2" s="61" t="s">
        <v>6</v>
      </c>
      <c r="B2" s="61" t="s">
        <v>49</v>
      </c>
      <c r="C2" s="61" t="s">
        <v>50</v>
      </c>
      <c r="D2" s="61" t="s">
        <v>51</v>
      </c>
      <c r="E2" s="61" t="s">
        <v>52</v>
      </c>
      <c r="F2" s="61" t="s">
        <v>53</v>
      </c>
      <c r="G2" s="61" t="s">
        <v>54</v>
      </c>
      <c r="H2" s="61" t="s">
        <v>55</v>
      </c>
      <c r="I2" s="61" t="s">
        <v>56</v>
      </c>
      <c r="J2" s="61" t="s">
        <v>57</v>
      </c>
      <c r="K2" s="61" t="s">
        <v>58</v>
      </c>
      <c r="L2" s="61" t="s">
        <v>59</v>
      </c>
      <c r="M2" s="61" t="s">
        <v>60</v>
      </c>
      <c r="N2" s="61" t="s">
        <v>61</v>
      </c>
      <c r="O2" s="61" t="s">
        <v>62</v>
      </c>
      <c r="P2" s="61" t="s">
        <v>63</v>
      </c>
      <c r="Q2" s="61" t="s">
        <v>64</v>
      </c>
      <c r="R2" s="61" t="s">
        <v>8</v>
      </c>
      <c r="S2" s="61" t="s">
        <v>65</v>
      </c>
      <c r="T2" s="61" t="s">
        <v>66</v>
      </c>
      <c r="U2" s="61" t="s">
        <v>67</v>
      </c>
      <c r="V2" s="61" t="s">
        <v>68</v>
      </c>
      <c r="W2" s="61" t="s">
        <v>69</v>
      </c>
      <c r="X2" s="61" t="s">
        <v>70</v>
      </c>
      <c r="Y2" s="61" t="s">
        <v>71</v>
      </c>
      <c r="Z2" s="61" t="s">
        <v>72</v>
      </c>
      <c r="AA2" s="61" t="s">
        <v>73</v>
      </c>
    </row>
    <row r="3" spans="1:27" x14ac:dyDescent="0.3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spans="1:27" x14ac:dyDescent="0.3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</row>
    <row r="5" spans="1:27" ht="15" thickBot="1" x14ac:dyDescent="0.4">
      <c r="A5" s="64" t="s">
        <v>128</v>
      </c>
      <c r="B5" s="65">
        <v>44229</v>
      </c>
      <c r="C5" s="65">
        <v>44205</v>
      </c>
      <c r="D5" s="66" t="s">
        <v>141</v>
      </c>
      <c r="E5" s="66" t="s">
        <v>142</v>
      </c>
      <c r="F5" s="66" t="s">
        <v>74</v>
      </c>
      <c r="G5" s="66" t="s">
        <v>75</v>
      </c>
      <c r="H5" s="66">
        <v>110100</v>
      </c>
      <c r="I5" s="66" t="s">
        <v>76</v>
      </c>
      <c r="J5" s="66" t="s">
        <v>77</v>
      </c>
      <c r="K5" s="66" t="s">
        <v>131</v>
      </c>
      <c r="L5" s="66" t="s">
        <v>76</v>
      </c>
      <c r="M5" s="66" t="s">
        <v>78</v>
      </c>
      <c r="N5" s="66" t="s">
        <v>79</v>
      </c>
      <c r="O5" s="67">
        <v>10000</v>
      </c>
      <c r="P5" s="67">
        <v>10000</v>
      </c>
      <c r="Q5" s="68">
        <v>1</v>
      </c>
      <c r="R5" s="66" t="s">
        <v>16</v>
      </c>
      <c r="S5" s="66"/>
      <c r="T5" s="66"/>
      <c r="U5" s="66" t="s">
        <v>80</v>
      </c>
      <c r="V5" s="66" t="s">
        <v>81</v>
      </c>
      <c r="W5" s="66"/>
      <c r="X5" s="66" t="s">
        <v>114</v>
      </c>
      <c r="Y5" s="66" t="s">
        <v>82</v>
      </c>
      <c r="Z5" s="66" t="s">
        <v>83</v>
      </c>
      <c r="AA5" s="66" t="s">
        <v>83</v>
      </c>
    </row>
    <row r="6" spans="1:27" ht="15" thickBot="1" x14ac:dyDescent="0.4">
      <c r="A6" s="69" t="s">
        <v>128</v>
      </c>
      <c r="B6" s="70">
        <v>44229</v>
      </c>
      <c r="C6" s="70">
        <v>44205</v>
      </c>
      <c r="D6" s="71" t="s">
        <v>141</v>
      </c>
      <c r="E6" s="71" t="s">
        <v>143</v>
      </c>
      <c r="F6" s="71" t="s">
        <v>74</v>
      </c>
      <c r="G6" s="71" t="s">
        <v>75</v>
      </c>
      <c r="H6" s="71">
        <v>80100</v>
      </c>
      <c r="I6" s="71" t="s">
        <v>84</v>
      </c>
      <c r="J6" s="71" t="s">
        <v>85</v>
      </c>
      <c r="K6" s="71" t="s">
        <v>115</v>
      </c>
      <c r="L6" s="71" t="s">
        <v>84</v>
      </c>
      <c r="M6" s="71" t="s">
        <v>78</v>
      </c>
      <c r="N6" s="71" t="s">
        <v>86</v>
      </c>
      <c r="O6" s="72">
        <v>10000</v>
      </c>
      <c r="P6" s="72">
        <v>10000</v>
      </c>
      <c r="Q6" s="73">
        <v>1</v>
      </c>
      <c r="R6" s="71" t="s">
        <v>16</v>
      </c>
      <c r="S6" s="71"/>
      <c r="T6" s="71"/>
      <c r="U6" s="71" t="s">
        <v>80</v>
      </c>
      <c r="V6" s="71" t="s">
        <v>81</v>
      </c>
      <c r="W6" s="71"/>
      <c r="X6" s="71" t="s">
        <v>114</v>
      </c>
      <c r="Y6" s="71" t="s">
        <v>82</v>
      </c>
      <c r="Z6" s="71" t="s">
        <v>83</v>
      </c>
      <c r="AA6" s="71" t="s">
        <v>83</v>
      </c>
    </row>
    <row r="7" spans="1:27" x14ac:dyDescent="0.35">
      <c r="A7" s="74" t="s">
        <v>128</v>
      </c>
    </row>
    <row r="9" spans="1:27" ht="19" x14ac:dyDescent="0.35">
      <c r="A9" s="55"/>
      <c r="B9" s="55"/>
      <c r="C9" s="51" t="s">
        <v>133</v>
      </c>
      <c r="D9" s="51"/>
      <c r="E9" s="51"/>
      <c r="F9" s="51"/>
      <c r="G9" s="24" t="s">
        <v>87</v>
      </c>
      <c r="H9" s="56">
        <v>45089.665416666663</v>
      </c>
      <c r="I9" s="56"/>
      <c r="J9" s="25"/>
    </row>
    <row r="10" spans="1:27" ht="19" x14ac:dyDescent="0.35">
      <c r="A10" s="55"/>
      <c r="B10" s="55"/>
      <c r="C10" s="51"/>
      <c r="D10" s="51"/>
      <c r="E10" s="51"/>
      <c r="F10" s="51"/>
      <c r="G10" s="24" t="s">
        <v>88</v>
      </c>
      <c r="H10" s="57">
        <v>44229</v>
      </c>
      <c r="I10" s="57"/>
      <c r="J10" s="25"/>
    </row>
    <row r="11" spans="1:27" ht="19" x14ac:dyDescent="0.35">
      <c r="A11" s="55"/>
      <c r="B11" s="55"/>
      <c r="C11" s="51" t="s">
        <v>144</v>
      </c>
      <c r="D11" s="51"/>
      <c r="E11" s="51"/>
      <c r="F11" s="51"/>
      <c r="G11" s="24" t="s">
        <v>89</v>
      </c>
      <c r="H11" s="58" t="s">
        <v>135</v>
      </c>
      <c r="I11" s="58"/>
      <c r="J11" s="25"/>
    </row>
    <row r="12" spans="1:27" ht="19" x14ac:dyDescent="0.35">
      <c r="A12" s="55"/>
      <c r="B12" s="55"/>
      <c r="C12" s="51"/>
      <c r="D12" s="51"/>
      <c r="E12" s="51"/>
      <c r="F12" s="51"/>
      <c r="G12" s="24" t="s">
        <v>90</v>
      </c>
      <c r="H12" s="58" t="s">
        <v>78</v>
      </c>
      <c r="I12" s="58"/>
      <c r="J12" s="25"/>
    </row>
    <row r="13" spans="1:27" ht="18" x14ac:dyDescent="0.35">
      <c r="A13" s="25"/>
      <c r="B13" s="25"/>
      <c r="C13" s="51" t="s">
        <v>136</v>
      </c>
      <c r="D13" s="51"/>
      <c r="E13" s="51"/>
      <c r="F13" s="51"/>
      <c r="G13" s="25"/>
      <c r="H13" s="25"/>
      <c r="I13" s="25"/>
      <c r="J13" s="25"/>
    </row>
    <row r="14" spans="1:27" ht="26" x14ac:dyDescent="0.35">
      <c r="A14" s="26" t="s">
        <v>50</v>
      </c>
      <c r="B14" s="26" t="s">
        <v>68</v>
      </c>
      <c r="C14" s="26" t="s">
        <v>91</v>
      </c>
      <c r="D14" s="27" t="s">
        <v>92</v>
      </c>
      <c r="E14" s="28" t="s">
        <v>93</v>
      </c>
      <c r="F14" s="29" t="s">
        <v>94</v>
      </c>
      <c r="G14" s="29" t="s">
        <v>95</v>
      </c>
      <c r="H14" s="52" t="s">
        <v>96</v>
      </c>
      <c r="I14" s="52"/>
      <c r="J14" s="25"/>
    </row>
    <row r="15" spans="1:27" x14ac:dyDescent="0.35">
      <c r="A15" s="53"/>
      <c r="B15" s="53"/>
      <c r="C15" s="53"/>
      <c r="D15" s="53"/>
      <c r="E15" s="53"/>
      <c r="F15" s="53"/>
      <c r="G15" s="53"/>
      <c r="H15" s="53"/>
      <c r="I15" s="53"/>
      <c r="J15" s="53"/>
    </row>
    <row r="16" spans="1:27" ht="18" x14ac:dyDescent="0.35">
      <c r="A16" s="54" t="s">
        <v>137</v>
      </c>
      <c r="B16" s="54"/>
      <c r="C16" s="54"/>
      <c r="D16" s="54"/>
      <c r="E16" s="54"/>
      <c r="F16" s="54"/>
      <c r="G16" s="54"/>
      <c r="H16" s="54"/>
      <c r="I16" s="54"/>
      <c r="J16" s="25"/>
    </row>
    <row r="17" spans="1:10" ht="24" x14ac:dyDescent="0.35">
      <c r="A17" s="30">
        <v>44205</v>
      </c>
      <c r="B17" s="31" t="s">
        <v>97</v>
      </c>
      <c r="C17" s="32" t="s">
        <v>98</v>
      </c>
      <c r="D17" s="31" t="s">
        <v>98</v>
      </c>
      <c r="E17" s="33" t="s">
        <v>99</v>
      </c>
      <c r="F17" s="34">
        <v>0</v>
      </c>
      <c r="G17" s="34">
        <v>0</v>
      </c>
      <c r="H17" s="34">
        <v>0</v>
      </c>
      <c r="I17" s="35" t="s">
        <v>86</v>
      </c>
      <c r="J17" s="25"/>
    </row>
    <row r="18" spans="1:10" ht="18" x14ac:dyDescent="0.35">
      <c r="A18" s="54" t="s">
        <v>138</v>
      </c>
      <c r="B18" s="54"/>
      <c r="C18" s="54"/>
      <c r="D18" s="54"/>
      <c r="E18" s="54"/>
      <c r="F18" s="54"/>
      <c r="G18" s="54"/>
      <c r="H18" s="54"/>
      <c r="I18" s="54"/>
      <c r="J18" s="25"/>
    </row>
    <row r="19" spans="1:10" ht="24" x14ac:dyDescent="0.35">
      <c r="A19" s="30">
        <v>44205</v>
      </c>
      <c r="B19" s="31" t="s">
        <v>97</v>
      </c>
      <c r="C19" s="32" t="s">
        <v>98</v>
      </c>
      <c r="D19" s="31" t="s">
        <v>98</v>
      </c>
      <c r="E19" s="33" t="s">
        <v>99</v>
      </c>
      <c r="F19" s="34">
        <v>0</v>
      </c>
      <c r="G19" s="44">
        <v>-5000</v>
      </c>
      <c r="H19" s="44">
        <v>-5000</v>
      </c>
      <c r="I19" s="35" t="s">
        <v>79</v>
      </c>
      <c r="J19" s="25"/>
    </row>
    <row r="20" spans="1:10" ht="96" x14ac:dyDescent="0.35">
      <c r="A20" s="36">
        <v>44205</v>
      </c>
      <c r="B20" s="37" t="s">
        <v>81</v>
      </c>
      <c r="C20" s="38" t="s">
        <v>114</v>
      </c>
      <c r="D20" s="37" t="s">
        <v>98</v>
      </c>
      <c r="E20" s="39" t="s">
        <v>145</v>
      </c>
      <c r="F20" s="40">
        <v>0</v>
      </c>
      <c r="G20" s="41">
        <v>-10000</v>
      </c>
      <c r="H20" s="41">
        <v>-15000</v>
      </c>
      <c r="I20" s="42" t="s">
        <v>79</v>
      </c>
      <c r="J20" s="43"/>
    </row>
    <row r="21" spans="1:10" ht="18" x14ac:dyDescent="0.35">
      <c r="A21" s="54" t="s">
        <v>140</v>
      </c>
      <c r="B21" s="54"/>
      <c r="C21" s="54"/>
      <c r="D21" s="54"/>
      <c r="E21" s="54"/>
      <c r="F21" s="54"/>
      <c r="G21" s="54"/>
      <c r="H21" s="54"/>
      <c r="I21" s="54"/>
      <c r="J21" s="25"/>
    </row>
    <row r="22" spans="1:10" ht="24" x14ac:dyDescent="0.35">
      <c r="A22" s="30">
        <v>44205</v>
      </c>
      <c r="B22" s="31" t="s">
        <v>97</v>
      </c>
      <c r="C22" s="32" t="s">
        <v>98</v>
      </c>
      <c r="D22" s="31" t="s">
        <v>98</v>
      </c>
      <c r="E22" s="33" t="s">
        <v>99</v>
      </c>
      <c r="F22" s="34">
        <v>0</v>
      </c>
      <c r="G22" s="34">
        <v>0</v>
      </c>
      <c r="H22" s="34">
        <v>0</v>
      </c>
      <c r="I22" s="35" t="s">
        <v>86</v>
      </c>
      <c r="J22" s="25"/>
    </row>
    <row r="23" spans="1:10" ht="18" x14ac:dyDescent="0.35">
      <c r="A23" s="25"/>
      <c r="B23" s="25"/>
      <c r="C23" s="50" t="s">
        <v>100</v>
      </c>
      <c r="D23" s="50"/>
      <c r="E23" s="50"/>
      <c r="F23" s="50"/>
      <c r="G23" s="25"/>
      <c r="H23" s="25"/>
      <c r="I23" s="25"/>
      <c r="J23" s="25"/>
    </row>
    <row r="24" spans="1:10" ht="18" x14ac:dyDescent="0.35">
      <c r="A24" s="25"/>
      <c r="B24" s="25"/>
      <c r="C24" s="50" t="s">
        <v>101</v>
      </c>
      <c r="D24" s="50"/>
      <c r="E24" s="50"/>
      <c r="F24" s="50"/>
      <c r="G24" s="25"/>
      <c r="H24" s="25"/>
      <c r="I24" s="25"/>
      <c r="J24" s="25"/>
    </row>
  </sheetData>
  <mergeCells count="15">
    <mergeCell ref="A21:I21"/>
    <mergeCell ref="C23:F23"/>
    <mergeCell ref="C24:F24"/>
    <mergeCell ref="C13:F13"/>
    <mergeCell ref="H14:I14"/>
    <mergeCell ref="A15:J15"/>
    <mergeCell ref="A16:I16"/>
    <mergeCell ref="A18:I18"/>
    <mergeCell ref="A9:B12"/>
    <mergeCell ref="C9:F10"/>
    <mergeCell ref="H9:I9"/>
    <mergeCell ref="H10:I10"/>
    <mergeCell ref="C11:F12"/>
    <mergeCell ref="H11:I11"/>
    <mergeCell ref="H12:I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FA25-8CF0-4878-92B6-8C3D547CFE32}">
  <dimension ref="A1:AA23"/>
  <sheetViews>
    <sheetView topLeftCell="A21" workbookViewId="0">
      <selection activeCell="A27" sqref="A27"/>
    </sheetView>
  </sheetViews>
  <sheetFormatPr defaultRowHeight="14.5" x14ac:dyDescent="0.35"/>
  <cols>
    <col min="1" max="1" width="9.08984375" bestFit="1" customWidth="1"/>
    <col min="2" max="2" width="11.7265625" customWidth="1"/>
    <col min="3" max="3" width="9.26953125" bestFit="1" customWidth="1"/>
  </cols>
  <sheetData>
    <row r="1" spans="1:27" ht="44" thickBot="1" x14ac:dyDescent="0.4">
      <c r="A1" s="14" t="s">
        <v>6</v>
      </c>
      <c r="B1" s="14" t="s">
        <v>49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54</v>
      </c>
      <c r="H1" s="14" t="s">
        <v>55</v>
      </c>
      <c r="I1" s="14" t="s">
        <v>56</v>
      </c>
      <c r="J1" s="14" t="s">
        <v>57</v>
      </c>
      <c r="K1" s="14" t="s">
        <v>58</v>
      </c>
      <c r="L1" s="14" t="s">
        <v>59</v>
      </c>
      <c r="M1" s="14" t="s">
        <v>60</v>
      </c>
      <c r="N1" s="14" t="s">
        <v>61</v>
      </c>
      <c r="O1" s="14" t="s">
        <v>62</v>
      </c>
      <c r="P1" s="14" t="s">
        <v>63</v>
      </c>
      <c r="Q1" s="14" t="s">
        <v>64</v>
      </c>
      <c r="R1" s="14" t="s">
        <v>8</v>
      </c>
      <c r="S1" s="14" t="s">
        <v>65</v>
      </c>
      <c r="T1" s="14" t="s">
        <v>66</v>
      </c>
      <c r="U1" s="14" t="s">
        <v>67</v>
      </c>
      <c r="V1" s="14" t="s">
        <v>68</v>
      </c>
      <c r="W1" s="14" t="s">
        <v>69</v>
      </c>
      <c r="X1" s="14" t="s">
        <v>70</v>
      </c>
      <c r="Y1" s="14" t="s">
        <v>71</v>
      </c>
      <c r="Z1" s="14" t="s">
        <v>72</v>
      </c>
      <c r="AA1" s="14" t="s">
        <v>73</v>
      </c>
    </row>
    <row r="2" spans="1:27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" thickBot="1" x14ac:dyDescent="0.4">
      <c r="A4" s="59" t="s">
        <v>128</v>
      </c>
      <c r="B4" s="18">
        <v>44229</v>
      </c>
      <c r="C4" s="18">
        <v>44199</v>
      </c>
      <c r="D4" s="17" t="s">
        <v>129</v>
      </c>
      <c r="E4" s="17" t="s">
        <v>130</v>
      </c>
      <c r="F4" s="17" t="s">
        <v>74</v>
      </c>
      <c r="G4" s="17" t="s">
        <v>75</v>
      </c>
      <c r="H4" s="17">
        <v>110100</v>
      </c>
      <c r="I4" s="17" t="s">
        <v>76</v>
      </c>
      <c r="J4" s="17" t="s">
        <v>77</v>
      </c>
      <c r="K4" s="17" t="s">
        <v>131</v>
      </c>
      <c r="L4" s="17" t="s">
        <v>76</v>
      </c>
      <c r="M4" s="17" t="s">
        <v>78</v>
      </c>
      <c r="N4" s="17" t="s">
        <v>79</v>
      </c>
      <c r="O4" s="46">
        <v>5000</v>
      </c>
      <c r="P4" s="46">
        <v>5000</v>
      </c>
      <c r="Q4" s="19">
        <v>1</v>
      </c>
      <c r="R4" s="17" t="s">
        <v>16</v>
      </c>
      <c r="S4" s="17"/>
      <c r="T4" s="17"/>
      <c r="U4" s="17" t="s">
        <v>80</v>
      </c>
      <c r="V4" s="17" t="s">
        <v>81</v>
      </c>
      <c r="W4" s="17"/>
      <c r="X4" s="17" t="s">
        <v>114</v>
      </c>
      <c r="Y4" s="17" t="s">
        <v>82</v>
      </c>
      <c r="Z4" s="17" t="s">
        <v>83</v>
      </c>
      <c r="AA4" s="17" t="s">
        <v>83</v>
      </c>
    </row>
    <row r="5" spans="1:27" ht="15" thickBot="1" x14ac:dyDescent="0.4">
      <c r="A5" s="60" t="s">
        <v>128</v>
      </c>
      <c r="B5" s="21">
        <v>44229</v>
      </c>
      <c r="C5" s="21">
        <v>44199</v>
      </c>
      <c r="D5" s="20" t="s">
        <v>129</v>
      </c>
      <c r="E5" s="20" t="s">
        <v>132</v>
      </c>
      <c r="F5" s="20" t="s">
        <v>74</v>
      </c>
      <c r="G5" s="20" t="s">
        <v>75</v>
      </c>
      <c r="H5" s="20">
        <v>80100</v>
      </c>
      <c r="I5" s="20" t="s">
        <v>84</v>
      </c>
      <c r="J5" s="20" t="s">
        <v>85</v>
      </c>
      <c r="K5" s="20" t="s">
        <v>115</v>
      </c>
      <c r="L5" s="20" t="s">
        <v>84</v>
      </c>
      <c r="M5" s="20" t="s">
        <v>78</v>
      </c>
      <c r="N5" s="20" t="s">
        <v>86</v>
      </c>
      <c r="O5" s="22">
        <v>5000</v>
      </c>
      <c r="P5" s="22">
        <v>5000</v>
      </c>
      <c r="Q5" s="23">
        <v>1</v>
      </c>
      <c r="R5" s="20" t="s">
        <v>16</v>
      </c>
      <c r="S5" s="20"/>
      <c r="T5" s="20"/>
      <c r="U5" s="20" t="s">
        <v>80</v>
      </c>
      <c r="V5" s="20" t="s">
        <v>81</v>
      </c>
      <c r="W5" s="20"/>
      <c r="X5" s="20" t="s">
        <v>114</v>
      </c>
      <c r="Y5" s="20" t="s">
        <v>82</v>
      </c>
      <c r="Z5" s="20" t="s">
        <v>83</v>
      </c>
      <c r="AA5" s="20" t="s">
        <v>83</v>
      </c>
    </row>
    <row r="6" spans="1:27" x14ac:dyDescent="0.35">
      <c r="A6" s="45"/>
      <c r="B6" s="45"/>
      <c r="C6" s="45"/>
      <c r="D6" s="45"/>
      <c r="E6" s="45"/>
      <c r="F6" s="45"/>
    </row>
    <row r="8" spans="1:27" ht="19" x14ac:dyDescent="0.35">
      <c r="A8" s="55"/>
      <c r="B8" s="55"/>
      <c r="C8" s="51" t="s">
        <v>133</v>
      </c>
      <c r="D8" s="51"/>
      <c r="E8" s="51"/>
      <c r="F8" s="51"/>
      <c r="G8" s="24" t="s">
        <v>87</v>
      </c>
      <c r="H8" s="56">
        <v>45089.654027777775</v>
      </c>
      <c r="I8" s="56"/>
      <c r="J8" s="25"/>
    </row>
    <row r="9" spans="1:27" ht="19" x14ac:dyDescent="0.35">
      <c r="A9" s="55"/>
      <c r="B9" s="55"/>
      <c r="C9" s="51"/>
      <c r="D9" s="51"/>
      <c r="E9" s="51"/>
      <c r="F9" s="51"/>
      <c r="G9" s="24" t="s">
        <v>88</v>
      </c>
      <c r="H9" s="57">
        <v>44229</v>
      </c>
      <c r="I9" s="57"/>
      <c r="J9" s="25"/>
    </row>
    <row r="10" spans="1:27" ht="19" x14ac:dyDescent="0.35">
      <c r="A10" s="55"/>
      <c r="B10" s="55"/>
      <c r="C10" s="51" t="s">
        <v>134</v>
      </c>
      <c r="D10" s="51"/>
      <c r="E10" s="51"/>
      <c r="F10" s="51"/>
      <c r="G10" s="24" t="s">
        <v>89</v>
      </c>
      <c r="H10" s="58" t="s">
        <v>135</v>
      </c>
      <c r="I10" s="58"/>
      <c r="J10" s="25"/>
    </row>
    <row r="11" spans="1:27" ht="19" x14ac:dyDescent="0.35">
      <c r="A11" s="55"/>
      <c r="B11" s="55"/>
      <c r="C11" s="51"/>
      <c r="D11" s="51"/>
      <c r="E11" s="51"/>
      <c r="F11" s="51"/>
      <c r="G11" s="24" t="s">
        <v>90</v>
      </c>
      <c r="H11" s="58" t="s">
        <v>78</v>
      </c>
      <c r="I11" s="58"/>
      <c r="J11" s="25"/>
    </row>
    <row r="12" spans="1:27" ht="26" customHeight="1" x14ac:dyDescent="0.35">
      <c r="A12" s="25"/>
      <c r="B12" s="25"/>
      <c r="C12" s="51" t="s">
        <v>136</v>
      </c>
      <c r="D12" s="51"/>
      <c r="E12" s="51"/>
      <c r="F12" s="51"/>
      <c r="G12" s="25"/>
      <c r="H12" s="25"/>
      <c r="I12" s="25"/>
      <c r="J12" s="25"/>
    </row>
    <row r="13" spans="1:27" ht="26" x14ac:dyDescent="0.35">
      <c r="A13" s="26" t="s">
        <v>50</v>
      </c>
      <c r="B13" s="26" t="s">
        <v>68</v>
      </c>
      <c r="C13" s="26" t="s">
        <v>91</v>
      </c>
      <c r="D13" s="27" t="s">
        <v>92</v>
      </c>
      <c r="E13" s="28" t="s">
        <v>93</v>
      </c>
      <c r="F13" s="29" t="s">
        <v>94</v>
      </c>
      <c r="G13" s="29" t="s">
        <v>95</v>
      </c>
      <c r="H13" s="52" t="s">
        <v>96</v>
      </c>
      <c r="I13" s="52"/>
      <c r="J13" s="25"/>
    </row>
    <row r="14" spans="1:27" x14ac:dyDescent="0.35">
      <c r="A14" s="53"/>
      <c r="B14" s="53"/>
      <c r="C14" s="53"/>
      <c r="D14" s="53"/>
      <c r="E14" s="53"/>
      <c r="F14" s="53"/>
      <c r="G14" s="53"/>
      <c r="H14" s="53"/>
      <c r="I14" s="53"/>
      <c r="J14" s="53"/>
    </row>
    <row r="15" spans="1:27" ht="18" x14ac:dyDescent="0.35">
      <c r="A15" s="54" t="s">
        <v>137</v>
      </c>
      <c r="B15" s="54"/>
      <c r="C15" s="54"/>
      <c r="D15" s="54"/>
      <c r="E15" s="54"/>
      <c r="F15" s="54"/>
      <c r="G15" s="54"/>
      <c r="H15" s="54"/>
      <c r="I15" s="54"/>
      <c r="J15" s="25"/>
    </row>
    <row r="16" spans="1:27" ht="24" x14ac:dyDescent="0.35">
      <c r="A16" s="30">
        <v>44199</v>
      </c>
      <c r="B16" s="31" t="s">
        <v>97</v>
      </c>
      <c r="C16" s="32" t="s">
        <v>98</v>
      </c>
      <c r="D16" s="31" t="s">
        <v>98</v>
      </c>
      <c r="E16" s="33" t="s">
        <v>99</v>
      </c>
      <c r="F16" s="34">
        <v>0</v>
      </c>
      <c r="G16" s="34">
        <v>0</v>
      </c>
      <c r="H16" s="34">
        <v>0</v>
      </c>
      <c r="I16" s="35" t="s">
        <v>86</v>
      </c>
      <c r="J16" s="25"/>
    </row>
    <row r="17" spans="1:10" ht="18" x14ac:dyDescent="0.35">
      <c r="A17" s="54" t="s">
        <v>138</v>
      </c>
      <c r="B17" s="54"/>
      <c r="C17" s="54"/>
      <c r="D17" s="54"/>
      <c r="E17" s="54"/>
      <c r="F17" s="54"/>
      <c r="G17" s="54"/>
      <c r="H17" s="54"/>
      <c r="I17" s="54"/>
      <c r="J17" s="25"/>
    </row>
    <row r="18" spans="1:10" ht="24" x14ac:dyDescent="0.35">
      <c r="A18" s="30">
        <v>44199</v>
      </c>
      <c r="B18" s="31" t="s">
        <v>97</v>
      </c>
      <c r="C18" s="32" t="s">
        <v>98</v>
      </c>
      <c r="D18" s="31" t="s">
        <v>98</v>
      </c>
      <c r="E18" s="33" t="s">
        <v>99</v>
      </c>
      <c r="F18" s="34">
        <v>0</v>
      </c>
      <c r="G18" s="34">
        <v>0</v>
      </c>
      <c r="H18" s="34">
        <v>0</v>
      </c>
      <c r="I18" s="35" t="s">
        <v>86</v>
      </c>
      <c r="J18" s="25"/>
    </row>
    <row r="19" spans="1:10" ht="96" x14ac:dyDescent="0.35">
      <c r="A19" s="36">
        <v>44199</v>
      </c>
      <c r="B19" s="37" t="s">
        <v>81</v>
      </c>
      <c r="C19" s="38" t="s">
        <v>114</v>
      </c>
      <c r="D19" s="37" t="s">
        <v>98</v>
      </c>
      <c r="E19" s="39" t="s">
        <v>139</v>
      </c>
      <c r="F19" s="40">
        <v>0</v>
      </c>
      <c r="G19" s="41">
        <v>-5000</v>
      </c>
      <c r="H19" s="41">
        <v>-5000</v>
      </c>
      <c r="I19" s="42" t="s">
        <v>79</v>
      </c>
      <c r="J19" s="43"/>
    </row>
    <row r="20" spans="1:10" ht="18" x14ac:dyDescent="0.35">
      <c r="A20" s="54" t="s">
        <v>140</v>
      </c>
      <c r="B20" s="54"/>
      <c r="C20" s="54"/>
      <c r="D20" s="54"/>
      <c r="E20" s="54"/>
      <c r="F20" s="54"/>
      <c r="G20" s="54"/>
      <c r="H20" s="54"/>
      <c r="I20" s="54"/>
      <c r="J20" s="25"/>
    </row>
    <row r="21" spans="1:10" ht="24" x14ac:dyDescent="0.35">
      <c r="A21" s="30">
        <v>44199</v>
      </c>
      <c r="B21" s="31" t="s">
        <v>97</v>
      </c>
      <c r="C21" s="32" t="s">
        <v>98</v>
      </c>
      <c r="D21" s="31" t="s">
        <v>98</v>
      </c>
      <c r="E21" s="33" t="s">
        <v>99</v>
      </c>
      <c r="F21" s="34">
        <v>0</v>
      </c>
      <c r="G21" s="34">
        <v>0</v>
      </c>
      <c r="H21" s="34">
        <v>0</v>
      </c>
      <c r="I21" s="35" t="s">
        <v>86</v>
      </c>
      <c r="J21" s="25"/>
    </row>
    <row r="22" spans="1:10" ht="18" x14ac:dyDescent="0.35">
      <c r="A22" s="25"/>
      <c r="B22" s="25"/>
      <c r="C22" s="50" t="s">
        <v>100</v>
      </c>
      <c r="D22" s="50"/>
      <c r="E22" s="50"/>
      <c r="F22" s="50"/>
      <c r="G22" s="25"/>
      <c r="H22" s="25"/>
      <c r="I22" s="25"/>
      <c r="J22" s="25"/>
    </row>
    <row r="23" spans="1:10" ht="18" x14ac:dyDescent="0.35">
      <c r="A23" s="25"/>
      <c r="B23" s="25"/>
      <c r="C23" s="50" t="s">
        <v>101</v>
      </c>
      <c r="D23" s="50"/>
      <c r="E23" s="50"/>
      <c r="F23" s="50"/>
      <c r="G23" s="25"/>
      <c r="H23" s="25"/>
      <c r="I23" s="25"/>
      <c r="J23" s="25"/>
    </row>
  </sheetData>
  <mergeCells count="15">
    <mergeCell ref="C12:F12"/>
    <mergeCell ref="H13:I13"/>
    <mergeCell ref="A14:J14"/>
    <mergeCell ref="A15:I15"/>
    <mergeCell ref="A17:I17"/>
    <mergeCell ref="A8:B11"/>
    <mergeCell ref="C8:F9"/>
    <mergeCell ref="H8:I8"/>
    <mergeCell ref="H9:I9"/>
    <mergeCell ref="C10:F11"/>
    <mergeCell ref="H10:I10"/>
    <mergeCell ref="H11:I11"/>
    <mergeCell ref="A20:I20"/>
    <mergeCell ref="C22:F22"/>
    <mergeCell ref="C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CurrentDate Partial withdrawal</vt:lpstr>
      <vt:lpstr>BackDate Partial withdrawal</vt:lpstr>
      <vt:lpstr>FutureDate Partial withdrawal</vt:lpstr>
      <vt:lpstr>Current Reports</vt:lpstr>
      <vt:lpstr>Back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2023-04-28T11:56:18Z</dcterms:created>
  <dcterms:modified xsi:type="dcterms:W3CDTF">2023-06-13T13:07:15Z</dcterms:modified>
</cp:coreProperties>
</file>