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A4087CDA-B102-4E0A-86BD-B050BA095640}" xr6:coauthVersionLast="47" xr6:coauthVersionMax="47" xr10:uidLastSave="{00000000-0000-0000-0000-000000000000}"/>
  <bookViews>
    <workbookView xWindow="-20025" yWindow="645" windowWidth="14865" windowHeight="13695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92" i="2" l="1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<sst xmlns="http://schemas.openxmlformats.org/spreadsheetml/2006/main" count="45038" uniqueCount="8069">
  <si>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</si>
  <si>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</si>
  <si>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</si>
  <si>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</si>
  <si>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</si>
  <si>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</si>
  <si>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</si>
  <si>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</si>
  <si>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</si>
  <si>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</si>
  <si>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</si>
  <si>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</si>
  <si>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</si>
  <si>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</si>
  <si>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</si>
  <si>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</si>
  <si>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</si>
  <si>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</si>
  <si>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</si>
  <si>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</si>
  <si>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</si>
  <si>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</si>
  <si>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</si>
  <si>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</si>
  <si>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</si>
  <si>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</si>
  <si>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</si>
  <si>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</si>
  <si>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</si>
  <si>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</si>
  <si>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</si>
  <si>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</si>
  <si>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</si>
  <si>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</si>
  <si>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</si>
  <si>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</si>
  <si>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</si>
  <si>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</si>
  <si>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</si>
  <si>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</si>
  <si>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</si>
  <si>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</si>
  <si>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</si>
  <si>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</si>
  <si>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</si>
  <si>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</si>
  <si>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</si>
  <si>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</si>
  <si>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</si>
  <si>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</si>
  <si>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</si>
  <si>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</si>
  <si>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</si>
  <si>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</si>
  <si>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</si>
  <si>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</si>
  <si>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</si>
  <si>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</si>
  <si>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</si>
  <si>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</si>
  <si>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</si>
  <si>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</si>
  <si>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</si>
  <si>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</si>
  <si>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</si>
  <si>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</si>
  <si>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</si>
  <si>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</si>
  <si>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</si>
  <si>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</si>
  <si>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</si>
  <si>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</si>
  <si>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</si>
  <si>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</si>
  <si>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</si>
  <si>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</si>
  <si>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</si>
  <si>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</si>
  <si>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</si>
  <si>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</si>
  <si>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</si>
  <si>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</si>
  <si>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</si>
  <si>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</si>
  <si>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</si>
  <si>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</si>
  <si>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</si>
  <si>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</si>
  <si>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</si>
  <si>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</si>
  <si>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</si>
  <si>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</si>
  <si>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</si>
  <si>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</si>
  <si>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</si>
  <si>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</si>
  <si>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</si>
  <si>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</si>
  <si>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</si>
  <si>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</si>
  <si>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</si>
  <si>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</si>
  <si>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</si>
  <si>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</si>
  <si>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</si>
  <si>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</si>
  <si>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</si>
  <si>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</si>
  <si>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</si>
  <si>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</si>
  <si>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</si>
  <si>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</si>
  <si>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</si>
  <si>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</si>
  <si>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</si>
  <si>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</si>
  <si>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</si>
  <si>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</si>
  <si>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</si>
  <si>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</si>
  <si>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</si>
  <si>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</si>
  <si>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</si>
  <si>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</si>
  <si>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</si>
  <si>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</si>
  <si>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</si>
  <si>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</si>
  <si>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</si>
  <si>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</si>
  <si>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</si>
  <si>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</si>
  <si>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</si>
  <si>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</si>
  <si>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</si>
  <si>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</si>
  <si>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</si>
  <si>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</si>
  <si>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</si>
  <si>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</si>
  <si>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</si>
  <si>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</si>
  <si>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</si>
  <si>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</si>
  <si>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</si>
  <si>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</si>
  <si>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</si>
  <si>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</si>
  <si>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</si>
  <si>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</si>
  <si>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</si>
  <si>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</si>
  <si>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</si>
  <si>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</si>
  <si>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</si>
  <si>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</si>
  <si>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</si>
  <si>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</si>
  <si>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</si>
  <si>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</si>
  <si>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</si>
  <si>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</si>
  <si>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</si>
  <si>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</si>
  <si>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</si>
  <si>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</si>
  <si>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</si>
  <si>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</si>
  <si>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</si>
  <si>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</si>
  <si>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</si>
  <si>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</si>
  <si>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</si>
  <si>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</si>
  <si>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</si>
  <si>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</si>
  <si>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</si>
  <si>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</si>
  <si>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</si>
  <si>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</si>
  <si>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</si>
  <si>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</si>
  <si>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</si>
  <si>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</si>
  <si>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</si>
  <si>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</si>
  <si>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</si>
  <si>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</si>
  <si>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</si>
  <si>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</si>
  <si>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</si>
  <si>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</si>
  <si>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</si>
  <si>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</si>
  <si>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</si>
  <si>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</si>
  <si>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</si>
  <si>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</si>
  <si>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</si>
  <si>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</si>
  <si>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</si>
  <si>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</si>
  <si>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</si>
  <si>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</si>
  <si>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</si>
  <si>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</si>
  <si>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</si>
  <si>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</si>
  <si>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</si>
  <si>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</si>
  <si>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</si>
  <si>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</si>
  <si>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</si>
  <si>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</si>
  <si>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</si>
  <si>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</si>
  <si>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</si>
  <si>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</si>
  <si>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</si>
  <si>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</si>
  <si>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</si>
  <si>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</si>
  <si>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</si>
  <si>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</si>
  <si>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</si>
  <si>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</si>
  <si>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</si>
  <si>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</si>
  <si>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</si>
  <si>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</si>
  <si>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</si>
  <si>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</si>
  <si>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</si>
  <si>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</si>
  <si>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</si>
  <si>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</si>
  <si>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</si>
  <si>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</si>
  <si>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</si>
  <si>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</si>
  <si>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</si>
  <si>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</si>
  <si>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</si>
  <si>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</si>
  <si>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</si>
  <si>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</si>
  <si>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</si>
  <si>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</si>
  <si>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</si>
  <si>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</si>
  <si>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</si>
  <si>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</si>
  <si>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</si>
  <si>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</si>
  <si>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</si>
  <si>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</si>
  <si>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</si>
  <si>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</si>
  <si>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</si>
  <si>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</si>
  <si>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</si>
  <si>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</si>
  <si>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</si>
  <si>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</si>
  <si>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</si>
  <si>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</si>
  <si>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</si>
  <si>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</si>
  <si>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</si>
  <si>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</si>
  <si>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</si>
  <si>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</si>
  <si>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</si>
  <si>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</si>
  <si>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</si>
  <si>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</si>
  <si>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</si>
  <si>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</si>
  <si>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</si>
  <si>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</si>
  <si>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</si>
  <si>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</si>
  <si>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</si>
  <si>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</si>
  <si>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</si>
  <si>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</si>
  <si>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</si>
  <si>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</si>
  <si>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</si>
  <si>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</si>
  <si>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</si>
  <si>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</si>
  <si>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</si>
  <si>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</si>
  <si>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</si>
  <si>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</si>
  <si>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</si>
  <si>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</si>
  <si>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</si>
  <si>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</si>
  <si>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</si>
  <si>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</si>
  <si>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</si>
  <si>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</si>
  <si>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</si>
  <si>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</si>
  <si>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</si>
  <si>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</si>
  <si>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</si>
  <si>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</si>
  <si>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</si>
  <si>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</si>
  <si>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</si>
  <si>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</si>
  <si>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</si>
  <si>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</si>
  <si>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</si>
  <si>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</si>
  <si>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</si>
  <si>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</si>
  <si>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</si>
  <si>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</si>
  <si>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</si>
  <si>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</si>
  <si>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</si>
  <si>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</si>
  <si>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</si>
  <si>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</si>
  <si>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</si>
  <si>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</si>
  <si>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</si>
  <si>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</si>
  <si>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</si>
  <si>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</si>
  <si>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</si>
  <si>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</si>
  <si>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</si>
  <si>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</si>
  <si>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</si>
  <si>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</si>
  <si>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</si>
  <si>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</si>
  <si>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</si>
  <si>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</si>
  <si>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</si>
  <si>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</si>
  <si>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</si>
  <si>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</si>
  <si>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</si>
  <si>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</si>
  <si>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</si>
  <si>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</si>
  <si>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</si>
  <si>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</si>
  <si>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</si>
  <si>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</si>
  <si>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</si>
  <si>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</si>
  <si>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</si>
  <si>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</si>
  <si>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</si>
  <si>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</si>
  <si>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</si>
  <si>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</si>
  <si>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</si>
  <si>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</si>
  <si>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</si>
  <si>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</si>
  <si>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</si>
  <si>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</si>
  <si>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</si>
  <si>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</si>
  <si>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</si>
  <si>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</si>
  <si>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</si>
  <si>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</si>
  <si>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</si>
  <si>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</si>
  <si>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</si>
  <si>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</si>
  <si>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</si>
  <si>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</si>
  <si>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</si>
  <si>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</si>
  <si>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</si>
  <si>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</si>
  <si>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</si>
  <si>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</si>
  <si>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</si>
  <si>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</si>
  <si>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</si>
  <si>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</si>
  <si>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</si>
  <si>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</si>
  <si>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</si>
  <si>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</si>
  <si>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</si>
  <si>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</si>
  <si>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</si>
  <si>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</si>
  <si>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</si>
  <si>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</si>
  <si>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</si>
  <si>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</si>
  <si>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</si>
  <si>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</si>
  <si>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</si>
  <si>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</si>
  <si>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</si>
  <si>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</si>
  <si>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</si>
  <si>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</si>
  <si>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</si>
  <si>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</si>
  <si>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</si>
  <si>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</si>
  <si>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</si>
  <si>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</si>
  <si>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</si>
  <si>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</si>
  <si>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</si>
  <si>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</si>
  <si>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</si>
  <si>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</si>
  <si>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</si>
  <si>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</si>
  <si>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</si>
  <si>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</si>
  <si>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</si>
  <si>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</si>
  <si>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</si>
  <si>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</si>
  <si>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</si>
  <si>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</si>
  <si>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</si>
  <si>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</si>
  <si>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</si>
  <si>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</si>
  <si>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</si>
  <si>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</si>
  <si>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</si>
  <si>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</si>
  <si>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</si>
  <si>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</si>
  <si>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</si>
  <si>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</si>
  <si>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</si>
  <si>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</si>
  <si>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</si>
  <si>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</si>
  <si>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</si>
  <si>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</si>
  <si>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</si>
  <si>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</si>
  <si>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</si>
  <si>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</si>
  <si>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</si>
  <si>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</si>
  <si>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</si>
  <si>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</si>
  <si>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</si>
  <si>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</si>
  <si>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</si>
  <si>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</si>
  <si>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</si>
  <si>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</si>
  <si>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</si>
  <si>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</si>
  <si>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</si>
  <si>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</si>
  <si>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</si>
  <si>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</si>
  <si>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</si>
  <si>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</si>
  <si>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</si>
  <si>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</si>
  <si>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</si>
  <si>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</si>
  <si>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</si>
  <si>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</si>
  <si>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</si>
  <si>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</si>
  <si>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</si>
  <si>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</si>
  <si>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</si>
  <si>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</si>
  <si>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</si>
  <si>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</si>
  <si>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</si>
  <si>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</si>
  <si>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</si>
  <si>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</si>
  <si>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</si>
  <si>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</si>
  <si>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</si>
  <si>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</si>
  <si>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</si>
  <si>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</si>
  <si>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</si>
  <si>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</si>
  <si>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</si>
  <si>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</si>
  <si>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</si>
  <si>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</si>
  <si>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</si>
  <si>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</si>
  <si>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</si>
  <si>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</si>
  <si>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</si>
  <si>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</si>
  <si>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</si>
  <si>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</si>
  <si>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</si>
  <si>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</si>
  <si>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</si>
  <si>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</si>
  <si>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</si>
  <si>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</si>
  <si>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</si>
  <si>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</si>
  <si>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</si>
  <si>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</si>
  <si>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</si>
  <si>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</si>
  <si>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</si>
  <si>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</si>
  <si>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</si>
  <si>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</si>
  <si>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</si>
  <si>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</si>
  <si>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</si>
  <si>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</si>
  <si>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</si>
  <si>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</si>
  <si>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</si>
  <si>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</si>
  <si>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</si>
  <si>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</si>
  <si>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</si>
  <si>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</si>
  <si>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</si>
  <si>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</si>
  <si>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</si>
  <si>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</si>
  <si>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</si>
  <si>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</si>
  <si>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</si>
  <si>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</si>
  <si>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</si>
  <si>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</si>
  <si>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</si>
  <si>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</si>
  <si>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</si>
  <si>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</si>
  <si>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</si>
  <si>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</si>
  <si>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</si>
  <si>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</si>
  <si>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</si>
  <si>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</si>
  <si>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</si>
  <si>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</si>
  <si>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</si>
  <si>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</si>
  <si>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</si>
  <si>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</si>
  <si>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</si>
  <si>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</si>
  <si>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</si>
  <si>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</si>
  <si>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</si>
  <si>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</si>
  <si>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</si>
  <si>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</si>
  <si>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</si>
  <si>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</si>
  <si>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</si>
  <si>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</si>
  <si>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</si>
  <si>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</si>
  <si>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</si>
  <si>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</si>
  <si>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</si>
  <si>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</si>
  <si>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</si>
  <si>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</si>
  <si>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</si>
  <si>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</si>
  <si>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</si>
  <si>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</si>
  <si>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</si>
  <si>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</si>
  <si>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</si>
  <si>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</si>
  <si>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</si>
  <si>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</si>
  <si>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</si>
  <si>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</si>
  <si>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</si>
  <si>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</si>
  <si>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</si>
  <si>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</si>
  <si>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</si>
  <si>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</si>
  <si>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</si>
  <si>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</si>
  <si>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</si>
  <si>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</si>
  <si>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</si>
  <si>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</si>
  <si>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</si>
  <si>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</si>
  <si>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</si>
  <si>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</si>
  <si>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</si>
  <si>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</si>
  <si>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</si>
  <si>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</si>
  <si>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</si>
  <si>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</si>
  <si>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</si>
  <si>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</si>
  <si>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</si>
  <si>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</si>
  <si>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</si>
  <si>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</si>
  <si>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</si>
  <si>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</si>
  <si>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</si>
  <si>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</si>
  <si>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</si>
  <si>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</si>
  <si>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</si>
  <si>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</si>
  <si>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</si>
  <si>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</si>
  <si>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</si>
  <si>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</si>
  <si>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</si>
  <si>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</si>
  <si>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</si>
  <si>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</si>
  <si>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</si>
  <si>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</si>
  <si>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</si>
  <si>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</si>
  <si>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</si>
  <si>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</si>
  <si>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</si>
  <si>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</si>
  <si>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</si>
  <si>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</si>
  <si>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</si>
  <si>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</si>
  <si>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</si>
  <si>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</si>
  <si>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</si>
  <si>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</si>
  <si>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</si>
  <si>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</si>
  <si>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</si>
  <si>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</si>
  <si>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</si>
  <si>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</si>
  <si>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</si>
  <si>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</si>
  <si>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</si>
  <si>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</si>
  <si>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</si>
  <si>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</si>
  <si>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</si>
  <si>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</si>
  <si>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</si>
  <si>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</si>
  <si>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</si>
  <si>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</si>
  <si>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</si>
  <si>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</si>
  <si>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</si>
  <si>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</si>
  <si>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</si>
  <si>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</si>
  <si>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</si>
  <si>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</si>
  <si>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</si>
  <si>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</si>
  <si>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</si>
  <si>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</si>
  <si>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</si>
  <si>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</si>
  <si>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</si>
  <si>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</si>
  <si>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</si>
  <si>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</si>
  <si>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</si>
  <si>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</si>
  <si>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</si>
  <si>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</si>
  <si>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</si>
  <si>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</si>
  <si>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</si>
  <si>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</si>
  <si>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</si>
  <si>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</si>
  <si>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</si>
  <si>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</si>
  <si>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</si>
  <si>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</si>
  <si>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</si>
  <si>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</si>
  <si>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</si>
  <si>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</si>
  <si>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</si>
  <si>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</si>
  <si>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</si>
  <si>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</si>
  <si>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</si>
  <si>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</si>
  <si>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</si>
  <si>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</si>
  <si>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</si>
  <si>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</si>
  <si>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</si>
  <si>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</si>
  <si>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</si>
  <si>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</si>
  <si>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</si>
  <si>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</si>
  <si>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</si>
  <si>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</si>
  <si>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</si>
  <si>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</si>
  <si>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</si>
  <si>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</si>
  <si>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</si>
  <si>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</si>
  <si>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</si>
  <si>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</si>
  <si>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</si>
  <si>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</si>
  <si>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</si>
  <si>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</si>
  <si>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</si>
  <si>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</si>
  <si>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</si>
  <si>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</si>
  <si>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</si>
  <si>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</si>
  <si>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</si>
  <si>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</si>
  <si>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</si>
  <si>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</si>
  <si>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</si>
  <si>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</si>
  <si>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</si>
  <si>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</si>
  <si>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</si>
  <si>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</si>
  <si>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</si>
  <si>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</si>
  <si>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</si>
  <si>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</si>
  <si>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</si>
  <si>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</si>
  <si>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</si>
  <si>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</si>
  <si>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</si>
  <si>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</si>
  <si>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</si>
  <si>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</si>
  <si>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</si>
  <si>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</si>
  <si>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</si>
  <si>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</si>
  <si>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</si>
  <si>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</si>
  <si>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</si>
  <si>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</si>
  <si>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</si>
  <si>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</si>
  <si>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</si>
  <si>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</si>
  <si>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</si>
  <si>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</si>
  <si>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</si>
  <si>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</si>
  <si>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</si>
  <si>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</si>
  <si>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</si>
  <si>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</si>
  <si>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</si>
  <si>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</si>
  <si>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</si>
  <si>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</si>
  <si>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</si>
  <si>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</si>
  <si>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</si>
  <si>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</si>
  <si>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</si>
  <si>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</si>
  <si>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</si>
  <si>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</si>
  <si>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</si>
  <si>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</si>
  <si>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</si>
  <si>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</si>
  <si>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</si>
  <si>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</si>
  <si>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</si>
  <si>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</si>
  <si>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</si>
  <si>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</si>
  <si>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</si>
  <si>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</si>
  <si>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</si>
  <si>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</si>
  <si>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</si>
  <si>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</si>
  <si>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</si>
  <si>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</si>
  <si>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</si>
  <si>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</si>
  <si>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</si>
  <si>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</si>
  <si>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</si>
  <si>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</si>
  <si>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</si>
  <si>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</si>
  <si>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</si>
  <si>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</si>
  <si>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</si>
  <si>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</si>
  <si>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</si>
  <si>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</si>
  <si>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</si>
  <si>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</si>
  <si>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</si>
  <si>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</si>
  <si>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</si>
  <si>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</si>
  <si>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</si>
  <si>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</si>
  <si>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</si>
  <si>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</si>
  <si>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</si>
  <si>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</si>
  <si>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</si>
  <si>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</si>
  <si>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</si>
  <si>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</si>
  <si>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</si>
  <si>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</si>
  <si>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</si>
  <si>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</si>
  <si>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</si>
  <si>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</si>
  <si>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</si>
  <si>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</si>
  <si>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</si>
  <si>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</si>
  <si>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</si>
  <si>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</si>
  <si>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</si>
  <si>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</si>
  <si>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</si>
  <si>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</si>
  <si>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</si>
  <si>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</si>
  <si>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</si>
  <si>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</si>
  <si>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</si>
  <si>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</si>
  <si>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</si>
  <si>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</si>
  <si>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</si>
  <si>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</si>
  <si>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</si>
  <si>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</si>
  <si>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</si>
  <si>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</si>
  <si>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</si>
  <si>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</si>
  <si>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</si>
  <si>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</si>
  <si>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</si>
  <si>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</si>
  <si>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</si>
  <si>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</si>
  <si>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</si>
  <si>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</si>
  <si>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</si>
  <si>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</si>
  <si>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</si>
  <si>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</si>
  <si>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</si>
  <si>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</si>
  <si>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</si>
  <si>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</si>
  <si>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</si>
  <si>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</si>
  <si>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</si>
  <si>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</si>
  <si>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</si>
  <si>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</si>
  <si>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</si>
  <si>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</si>
  <si>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</si>
  <si>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</si>
  <si>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</si>
  <si>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</si>
  <si>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</si>
  <si>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</si>
  <si>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</si>
  <si>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</si>
  <si>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</si>
  <si>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</si>
  <si>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</si>
  <si>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</si>
  <si>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</si>
  <si>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</si>
  <si>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</si>
  <si>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</si>
  <si>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</si>
  <si>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</si>
  <si>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</si>
  <si>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</si>
  <si>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</si>
  <si>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</si>
  <si>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</si>
  <si>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</si>
  <si>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</si>
  <si>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</si>
  <si>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</si>
  <si>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</si>
  <si>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</si>
  <si>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</si>
  <si>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</si>
  <si>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</si>
  <si>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</si>
  <si>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</si>
  <si>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</si>
  <si>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</si>
  <si>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</si>
  <si>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</si>
  <si>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</si>
  <si>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</si>
  <si>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</si>
  <si>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</si>
  <si>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</si>
  <si>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</si>
  <si>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</si>
  <si>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</si>
  <si>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</si>
  <si>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</si>
  <si>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</si>
  <si>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</si>
  <si>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</si>
  <si>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</si>
  <si>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</si>
  <si>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</si>
  <si>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</si>
  <si>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</si>
  <si>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</si>
  <si>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</si>
  <si>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</si>
  <si>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</si>
  <si>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</si>
  <si>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</si>
  <si>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</si>
  <si>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</si>
  <si>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</si>
  <si>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</si>
  <si>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</si>
  <si>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</si>
  <si>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</si>
  <si>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</si>
  <si>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</si>
  <si>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</si>
  <si>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</si>
  <si>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</si>
  <si>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</si>
  <si>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</si>
  <si>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</si>
  <si>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</si>
  <si>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</si>
  <si>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</si>
  <si>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</si>
  <si>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</si>
  <si>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</si>
  <si>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</si>
  <si>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</si>
  <si>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</si>
  <si>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</si>
  <si>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</si>
  <si>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</si>
  <si>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</si>
  <si>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</si>
  <si>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</si>
  <si>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</si>
  <si>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</si>
  <si>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</si>
  <si>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</si>
  <si>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</si>
  <si>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</si>
  <si>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</si>
  <si>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</si>
  <si>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</si>
  <si>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</si>
  <si>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</si>
  <si>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</si>
  <si>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</si>
  <si>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</si>
  <si>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</si>
  <si>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</si>
  <si>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</si>
  <si>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</si>
  <si>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</si>
  <si>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</si>
  <si>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</si>
  <si>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</si>
  <si>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</si>
  <si>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</si>
  <si>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</si>
  <si>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</si>
  <si>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</si>
  <si>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</si>
  <si>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</si>
  <si>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</si>
  <si>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</si>
  <si>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</si>
  <si>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</si>
  <si>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</si>
  <si>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</si>
  <si>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</si>
  <si>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</si>
  <si>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</si>
  <si>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</si>
  <si>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</si>
  <si>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</si>
  <si>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</si>
  <si>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</si>
  <si>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</si>
  <si>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</si>
  <si>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</si>
  <si>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</si>
  <si>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</si>
  <si>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</si>
  <si>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</si>
  <si>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</si>
  <si>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</si>
  <si>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</si>
  <si>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</si>
  <si>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</si>
  <si>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</si>
  <si>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</si>
  <si>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</si>
  <si>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</si>
  <si>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</si>
  <si>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</si>
  <si>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</si>
  <si>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</si>
  <si>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</si>
  <si>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</si>
  <si>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</si>
  <si>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</si>
  <si>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</si>
  <si>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</si>
  <si>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</si>
  <si>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</si>
  <si>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</si>
  <si>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</si>
  <si>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</si>
  <si>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</si>
  <si>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</si>
  <si>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</si>
  <si>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</si>
  <si>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</si>
  <si>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</si>
  <si>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</si>
  <si>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</si>
  <si>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</si>
  <si>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</si>
  <si>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</si>
  <si>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</si>
  <si>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</si>
  <si>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</si>
  <si>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</si>
  <si>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</si>
  <si>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</si>
  <si>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</si>
  <si>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</si>
  <si>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</si>
  <si>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</si>
  <si>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</si>
  <si>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</si>
  <si>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</si>
  <si>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</si>
  <si>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</si>
  <si>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</si>
  <si>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</si>
  <si>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</si>
  <si>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</si>
  <si>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</si>
  <si>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</si>
  <si>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</si>
  <si>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</si>
  <si>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</si>
  <si>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</si>
  <si>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</si>
  <si>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</si>
  <si>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</si>
  <si>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</si>
  <si>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</si>
  <si>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</si>
  <si>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</si>
  <si>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</si>
  <si>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</si>
  <si>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</si>
  <si>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</si>
  <si>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</si>
  <si>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</si>
  <si>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</si>
  <si>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</si>
  <si>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</si>
  <si>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</si>
  <si>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</si>
  <si>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</si>
  <si>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</si>
  <si>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</si>
  <si>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</si>
  <si>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</si>
  <si>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</si>
  <si>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</si>
  <si>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</si>
  <si>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</si>
  <si>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</si>
  <si>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</si>
  <si>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</si>
  <si>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</si>
  <si>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</si>
  <si>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</si>
  <si>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</si>
  <si>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</si>
  <si>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</si>
  <si>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</si>
  <si>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</si>
  <si>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</si>
  <si>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</si>
  <si>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</si>
  <si>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</si>
  <si>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</si>
  <si>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</si>
  <si>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</si>
  <si>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</si>
  <si>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</si>
  <si>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</si>
  <si>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</si>
  <si>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</si>
  <si>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</si>
  <si>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</si>
  <si>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</si>
  <si>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</si>
  <si>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</si>
  <si>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</si>
  <si>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</si>
  <si>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</si>
  <si>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</si>
  <si>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</si>
  <si>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</si>
  <si>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</si>
  <si>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</si>
  <si>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</si>
  <si>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</si>
  <si>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</si>
  <si>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</si>
  <si>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</si>
  <si>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</si>
  <si>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</si>
  <si>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</si>
  <si>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</si>
  <si>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</si>
  <si>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</si>
  <si>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</si>
  <si>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</si>
  <si>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</si>
  <si>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</si>
  <si>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</si>
  <si>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</si>
  <si>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</si>
  <si>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</si>
  <si>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</si>
  <si>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</si>
  <si>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</si>
  <si>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</si>
  <si>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</si>
  <si>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</si>
  <si>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</si>
  <si>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</si>
  <si>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</si>
  <si>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</si>
  <si>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</si>
  <si>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</si>
  <si>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</si>
  <si>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</si>
  <si>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</si>
  <si>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</si>
  <si>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</si>
  <si>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</si>
  <si>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</si>
  <si>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</si>
  <si>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</si>
  <si>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</si>
  <si>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</si>
  <si>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</si>
  <si>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</si>
  <si>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</si>
  <si>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</si>
  <si>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</si>
  <si>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</si>
  <si>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</si>
  <si>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</si>
  <si>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</si>
  <si>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</si>
  <si>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</si>
  <si>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</si>
  <si>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</si>
  <si>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</si>
  <si>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</si>
  <si>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</si>
  <si>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</si>
  <si>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</si>
  <si>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</si>
  <si>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</si>
  <si>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</si>
  <si>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</si>
  <si>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</si>
  <si>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</si>
  <si>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</si>
  <si>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</si>
  <si>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</si>
  <si>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</si>
  <si>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</si>
  <si>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</si>
  <si>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</si>
  <si>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</si>
  <si>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</si>
  <si>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</si>
  <si>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</si>
  <si>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</si>
  <si>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</si>
  <si>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</si>
  <si>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</si>
  <si>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</si>
  <si>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</si>
  <si>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</si>
  <si>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</si>
  <si>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</si>
  <si>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</si>
  <si>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</si>
  <si>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</si>
  <si>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</si>
  <si>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</si>
  <si>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</si>
  <si>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</si>
  <si>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</si>
  <si>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</si>
  <si>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</si>
  <si>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</si>
  <si>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</si>
  <si>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</si>
  <si>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</si>
  <si>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</si>
  <si>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</si>
  <si>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</si>
  <si>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</si>
  <si>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</si>
  <si>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</si>
  <si>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</si>
  <si>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</si>
  <si>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</si>
  <si>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</si>
  <si>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</si>
  <si>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</si>
  <si>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</si>
  <si>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</si>
  <si>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</si>
  <si>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</si>
  <si>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</si>
  <si>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</si>
  <si>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</si>
  <si>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</si>
  <si>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</si>
  <si>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</si>
  <si>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</si>
  <si>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</si>
  <si>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</si>
  <si>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</si>
  <si>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</si>
  <si>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</si>
  <si>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</si>
  <si>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</si>
  <si>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</si>
  <si>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</si>
  <si>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</si>
  <si>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</si>
  <si>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</si>
  <si>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</si>
  <si>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</si>
  <si>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</si>
  <si>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</si>
  <si>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</si>
  <si>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</si>
  <si>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</si>
  <si>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</si>
  <si>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</si>
  <si>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</si>
  <si>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</si>
  <si>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</si>
  <si>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</si>
  <si>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</si>
  <si>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</si>
  <si>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</si>
  <si>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</si>
  <si>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</si>
  <si>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</si>
  <si>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</si>
  <si>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</si>
  <si>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</si>
  <si>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</si>
  <si>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</si>
  <si>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</si>
  <si>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</si>
  <si>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</si>
  <si>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</si>
  <si>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</si>
  <si>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</si>
  <si>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</si>
  <si>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</si>
  <si>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</si>
  <si>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</si>
  <si>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</si>
  <si>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</si>
  <si>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</si>
  <si>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</si>
  <si>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</si>
  <si>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</si>
  <si>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</si>
  <si>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</si>
  <si>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</si>
  <si>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</si>
  <si>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</si>
  <si>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</si>
  <si>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</si>
  <si>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</si>
  <si>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</si>
  <si>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</si>
  <si>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</si>
  <si>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</si>
  <si>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</si>
  <si>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</si>
  <si>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</si>
  <si>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</si>
  <si>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</si>
  <si>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</si>
  <si>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</si>
  <si>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</si>
  <si>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</si>
  <si>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</si>
  <si>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</si>
  <si>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</si>
  <si>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</si>
  <si>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</si>
  <si>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</si>
  <si>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</si>
  <si>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</si>
  <si>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</si>
  <si>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</si>
  <si>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</si>
  <si>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</si>
  <si>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</si>
  <si>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</si>
  <si>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</si>
  <si>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</si>
  <si>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</si>
  <si>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</si>
  <si>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</si>
  <si>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</si>
  <si>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</si>
  <si>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</si>
  <si>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</si>
  <si>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</si>
  <si>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</si>
  <si>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</si>
  <si>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</si>
  <si>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</si>
  <si>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</si>
  <si>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</si>
  <si>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</si>
  <si>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</si>
  <si>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</si>
  <si>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</si>
  <si>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</si>
  <si>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</si>
  <si>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</si>
  <si>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</si>
  <si>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</si>
  <si>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</si>
  <si>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</si>
  <si>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</si>
  <si>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</si>
  <si>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</si>
  <si>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</si>
  <si>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</si>
  <si>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</si>
  <si>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</si>
  <si>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</si>
  <si>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</si>
  <si>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</si>
  <si>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</si>
  <si>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</si>
  <si>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</si>
  <si>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</si>
  <si>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</si>
  <si>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</si>
  <si>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</si>
  <si>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</si>
  <si>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</si>
  <si>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</si>
  <si>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</si>
  <si>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</si>
  <si>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</si>
  <si>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</si>
  <si>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</si>
  <si>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</si>
  <si>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</si>
  <si>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</si>
  <si>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</si>
  <si>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</si>
  <si>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</si>
  <si>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</si>
  <si>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</si>
  <si>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</si>
  <si>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</si>
  <si>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</si>
  <si>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</si>
  <si>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</si>
  <si>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</si>
  <si>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</si>
  <si>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</si>
  <si>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</si>
  <si>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</si>
  <si>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</si>
  <si>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</si>
  <si>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</si>
  <si>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</si>
  <si>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</si>
  <si>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</si>
  <si>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</si>
  <si>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</si>
  <si>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</si>
  <si>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</si>
  <si>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</si>
  <si>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</si>
  <si>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</si>
  <si>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</si>
  <si>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</si>
  <si>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</si>
  <si>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</si>
  <si>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</si>
  <si>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</si>
  <si>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</si>
  <si>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</si>
  <si>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</si>
  <si>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</si>
  <si>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</si>
  <si>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</si>
  <si>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</si>
  <si>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</si>
  <si>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</si>
  <si>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</si>
  <si>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</si>
  <si>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</si>
  <si>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</si>
  <si>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</si>
  <si>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</si>
  <si>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</si>
  <si>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</si>
  <si>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</si>
  <si>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</si>
  <si>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</si>
  <si>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</si>
  <si>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</si>
  <si>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</si>
  <si>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</si>
  <si>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</si>
  <si>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</si>
  <si>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</si>
  <si>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</si>
  <si>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</si>
  <si>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</si>
  <si>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</si>
  <si>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</si>
  <si>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</si>
  <si>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</si>
  <si>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</si>
  <si>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</si>
  <si>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</si>
  <si>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</si>
  <si>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</si>
  <si>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</si>
  <si>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</si>
  <si>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</si>
  <si>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</si>
  <si>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</si>
  <si>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</si>
  <si>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</si>
  <si>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</si>
  <si>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</si>
  <si>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</si>
  <si>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</si>
  <si>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</si>
  <si>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</si>
  <si>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</si>
  <si>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</si>
  <si>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</si>
  <si>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</si>
  <si>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</si>
  <si>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</si>
  <si>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</si>
  <si>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</si>
  <si>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</si>
  <si>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</si>
  <si>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</si>
  <si>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</si>
  <si>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</si>
  <si>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</si>
  <si>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</si>
  <si>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</si>
  <si>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</si>
  <si>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</si>
  <si>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</si>
  <si>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</si>
  <si>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</si>
  <si>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</si>
  <si>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</si>
  <si>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</si>
  <si>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</si>
  <si>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</si>
  <si>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</si>
  <si>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</si>
  <si>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</si>
  <si>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</si>
  <si>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</si>
  <si>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</si>
  <si>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</si>
  <si>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</si>
  <si>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</si>
  <si>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</si>
  <si>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</si>
  <si>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</si>
  <si>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</si>
  <si>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</si>
  <si>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</si>
  <si>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</si>
  <si>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</si>
  <si>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</si>
  <si>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</si>
  <si>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</si>
  <si>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</si>
  <si>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</si>
  <si>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</si>
  <si>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</si>
  <si>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</si>
  <si>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</si>
  <si>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</si>
  <si>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</si>
  <si>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</si>
  <si>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</si>
  <si>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</si>
  <si>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</si>
  <si>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</si>
  <si>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</si>
  <si>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</si>
  <si>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</si>
  <si>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</si>
  <si>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</si>
  <si>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</si>
  <si>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</si>
  <si>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</si>
  <si>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</si>
  <si>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</si>
  <si>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</si>
  <si>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</si>
  <si>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</si>
  <si>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</si>
  <si>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</si>
  <si>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</si>
  <si>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</si>
  <si>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</si>
  <si>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</si>
  <si>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</si>
  <si>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</si>
  <si>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</si>
  <si>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</si>
  <si>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</si>
  <si>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</si>
  <si>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</si>
  <si>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</si>
  <si>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</si>
  <si>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</si>
  <si>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</si>
  <si>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</si>
  <si>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</si>
  <si>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</si>
  <si>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</si>
  <si>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</si>
  <si>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</si>
  <si>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</si>
  <si>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</si>
  <si>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</si>
  <si>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</si>
  <si>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</si>
  <si>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</si>
  <si>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</si>
  <si>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</si>
  <si>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</si>
  <si>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</si>
  <si>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</si>
  <si>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</si>
  <si>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</si>
  <si>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</si>
  <si>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</si>
  <si>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</si>
  <si>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</si>
  <si>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</si>
  <si>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</si>
  <si>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</si>
  <si>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</si>
  <si>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</si>
  <si>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</si>
  <si>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</si>
  <si>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</si>
  <si>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</si>
  <si>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</si>
  <si>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</si>
  <si>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</si>
  <si>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</si>
  <si>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</si>
  <si>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</si>
  <si>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</si>
  <si>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</si>
  <si>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</si>
  <si>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</si>
  <si>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</si>
  <si>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</si>
  <si>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</si>
  <si>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</si>
  <si>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</si>
  <si>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</si>
  <si>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</si>
  <si>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</si>
  <si>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</si>
  <si>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</si>
  <si>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</si>
  <si>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</si>
  <si>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</si>
  <si>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</si>
  <si>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</si>
  <si>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</si>
  <si>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</si>
  <si>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</si>
  <si>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</si>
  <si>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</si>
  <si>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</si>
  <si>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</si>
  <si>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</si>
  <si>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</si>
  <si>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</si>
  <si>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</si>
  <si>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</si>
  <si>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</si>
  <si>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</si>
  <si>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</si>
  <si>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</si>
  <si>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</si>
  <si>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</si>
  <si>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</si>
  <si>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</si>
  <si>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</si>
  <si>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</si>
  <si>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</si>
  <si>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</si>
  <si>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</si>
  <si>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</si>
  <si>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</si>
  <si>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</si>
  <si>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</si>
  <si>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</si>
  <si>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</si>
  <si>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</si>
  <si>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</si>
  <si>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</si>
  <si>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</si>
  <si>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</si>
  <si>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</si>
  <si>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</si>
  <si>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</si>
  <si>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</si>
  <si>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</si>
  <si>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</si>
  <si>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</si>
  <si>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</si>
  <si>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</si>
  <si>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</si>
  <si>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</si>
  <si>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</si>
  <si>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</si>
  <si>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</si>
  <si>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</si>
  <si>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</si>
  <si>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</si>
  <si>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</si>
  <si>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</si>
  <si>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</si>
  <si>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</si>
  <si>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</si>
  <si>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</si>
  <si>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</si>
  <si>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</si>
  <si>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</si>
  <si>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</si>
  <si>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</si>
  <si>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</si>
  <si>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</si>
  <si>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</si>
  <si>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</si>
  <si>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</si>
  <si>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</si>
  <si>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</si>
  <si>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</si>
  <si>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</si>
  <si>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</si>
  <si>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</si>
  <si>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</si>
  <si>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</si>
  <si>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</si>
  <si>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</si>
  <si>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</si>
  <si>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</si>
  <si>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</si>
  <si>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</si>
  <si>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</si>
  <si>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</si>
  <si>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</si>
  <si>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</si>
  <si>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</si>
  <si>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</si>
  <si>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</si>
  <si>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</si>
  <si>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</si>
  <si>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</si>
  <si>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</si>
  <si>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</si>
  <si>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</si>
  <si>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</si>
  <si>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</si>
  <si>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</si>
  <si>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</si>
  <si>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</si>
  <si>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</si>
  <si>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</si>
  <si>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</si>
  <si>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</si>
  <si>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</si>
  <si>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</si>
  <si>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</si>
  <si>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</si>
  <si>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</si>
  <si>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</si>
  <si>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</si>
  <si>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</si>
  <si>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</si>
  <si>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</si>
  <si>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</si>
  <si>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</si>
  <si>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</si>
  <si>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</si>
  <si>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</si>
  <si>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</si>
  <si>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</si>
  <si>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</si>
  <si>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</si>
  <si>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</si>
  <si>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</si>
  <si>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</si>
  <si>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</si>
  <si>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</si>
  <si>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</si>
  <si>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</si>
  <si>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</si>
  <si>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</si>
  <si>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</si>
  <si>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</si>
  <si>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</si>
  <si>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</si>
  <si>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</si>
  <si>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</si>
  <si>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</si>
  <si>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</si>
  <si>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</si>
  <si>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</si>
  <si>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</si>
  <si>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</si>
  <si>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</si>
  <si>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</si>
  <si>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</si>
  <si>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</si>
  <si>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</si>
  <si>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</si>
  <si>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</si>
  <si>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</si>
  <si>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</si>
  <si>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</si>
  <si>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</si>
  <si>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</si>
  <si>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</si>
  <si>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</si>
  <si>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</si>
  <si>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</si>
  <si>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</si>
  <si>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</si>
  <si>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</si>
  <si>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</si>
  <si>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</si>
  <si>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</si>
  <si>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</si>
  <si>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</si>
  <si>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</si>
  <si>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</si>
  <si>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</si>
  <si>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</si>
  <si>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</si>
  <si>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</si>
  <si>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</si>
  <si>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</si>
  <si>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</si>
  <si>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</si>
  <si>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</si>
  <si>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</si>
  <si>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</si>
  <si>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</si>
  <si>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</si>
  <si>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</si>
  <si>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</si>
  <si>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</si>
  <si>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</si>
  <si>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</si>
  <si>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</si>
  <si>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</si>
  <si>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</si>
  <si>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</si>
  <si>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</si>
  <si>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</si>
  <si>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</si>
  <si>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</si>
  <si>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</si>
  <si>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</si>
  <si>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</si>
  <si>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</si>
  <si>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</si>
  <si>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</si>
  <si>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</si>
  <si>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</si>
  <si>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</si>
  <si>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</si>
  <si>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</si>
  <si>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</si>
  <si>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</si>
  <si>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</si>
  <si>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</si>
  <si>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</si>
  <si>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</si>
  <si>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</si>
  <si>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</si>
  <si>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</si>
  <si>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</si>
  <si>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</si>
  <si>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</si>
  <si>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</si>
  <si>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</si>
  <si>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</si>
  <si>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</si>
  <si>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</si>
  <si>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</si>
  <si>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</si>
  <si>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</si>
  <si>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</si>
  <si>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</si>
  <si>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</si>
  <si>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</si>
  <si>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</si>
  <si>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</si>
  <si>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</si>
  <si>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</si>
  <si>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</si>
  <si>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</si>
  <si>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</si>
  <si>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</si>
  <si>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</si>
  <si>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</si>
  <si>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</si>
  <si>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</si>
  <si>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</si>
  <si>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</si>
  <si>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</si>
  <si>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</si>
  <si>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</si>
  <si>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</si>
  <si>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</si>
  <si>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</si>
  <si>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</si>
  <si>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</si>
  <si>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</si>
  <si>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</si>
  <si>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</si>
  <si>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</si>
  <si>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</si>
  <si>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</si>
  <si>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</si>
  <si>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</si>
  <si>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</si>
  <si>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</si>
  <si>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</si>
  <si>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</si>
  <si>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</si>
  <si>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</si>
  <si>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</si>
  <si>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</si>
  <si>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</si>
  <si>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</si>
  <si>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</si>
  <si>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</si>
  <si>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</si>
  <si>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</si>
  <si>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</si>
  <si>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</si>
  <si>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</si>
  <si>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</si>
  <si>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</si>
  <si>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</si>
  <si>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</si>
  <si>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</si>
  <si>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</si>
  <si>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</si>
  <si>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</si>
  <si>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</si>
  <si>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</si>
  <si>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</si>
  <si>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</si>
  <si>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</si>
  <si>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</si>
  <si>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</si>
  <si>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</si>
  <si>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</si>
  <si>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</si>
  <si>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</si>
  <si>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</si>
  <si>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</si>
  <si>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</si>
  <si>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</si>
  <si>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</si>
  <si>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</si>
  <si>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</si>
  <si>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</si>
  <si>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</si>
  <si>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</si>
  <si>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</si>
  <si>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</si>
  <si>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</si>
  <si>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</si>
  <si>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</si>
  <si>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</si>
  <si>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</si>
  <si>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</si>
  <si>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</si>
  <si>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</si>
  <si>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</si>
  <si>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</si>
  <si>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</si>
  <si>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</si>
  <si>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</si>
  <si>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</si>
  <si>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</si>
  <si>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</si>
  <si>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</si>
  <si>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</si>
  <si>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</si>
  <si>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</si>
  <si>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</si>
  <si>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</si>
  <si>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</si>
  <si>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</si>
  <si>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</si>
  <si>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</si>
  <si>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</si>
  <si>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</si>
  <si>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</si>
  <si>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</si>
  <si>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</si>
  <si>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</si>
  <si>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</si>
  <si>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</si>
  <si>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</si>
  <si>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</si>
  <si>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</si>
  <si>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</si>
  <si>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</si>
  <si>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</si>
  <si>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</si>
  <si>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</si>
  <si>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</si>
  <si>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</si>
  <si>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</si>
  <si>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</si>
  <si>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</si>
  <si>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</si>
  <si>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</si>
  <si>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</si>
  <si>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</si>
  <si>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</si>
  <si>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</si>
  <si>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</si>
  <si>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</si>
  <si>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</si>
  <si>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</si>
  <si>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</si>
  <si>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</si>
  <si>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</si>
  <si>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</si>
  <si>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</si>
  <si>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</si>
  <si>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</si>
  <si>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</si>
  <si>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</si>
  <si>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</si>
  <si>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</si>
  <si>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</si>
  <si>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</si>
  <si>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</si>
  <si>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</si>
  <si>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</si>
  <si>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</si>
  <si>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</si>
  <si>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</si>
  <si>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</si>
  <si>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</si>
  <si>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</si>
  <si>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</si>
  <si>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</si>
  <si>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</si>
  <si>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</si>
  <si>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</si>
  <si>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</si>
  <si>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</si>
  <si>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</si>
  <si>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</si>
  <si>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</si>
  <si>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</si>
  <si>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</si>
  <si>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</si>
  <si>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</si>
  <si>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</si>
  <si>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</si>
  <si>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</si>
  <si>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</si>
  <si>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</si>
  <si>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</si>
  <si>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</si>
  <si>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</si>
  <si>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</si>
  <si>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</si>
  <si>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</si>
  <si>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</si>
  <si>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</si>
  <si>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</si>
  <si>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</si>
  <si>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</si>
  <si>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</si>
  <si>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</si>
  <si>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</si>
  <si>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</si>
  <si>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</si>
  <si>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</si>
  <si>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</si>
  <si>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</si>
  <si>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</si>
  <si>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</si>
  <si>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</si>
  <si>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</si>
  <si>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</si>
  <si>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</si>
  <si>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</si>
  <si>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</si>
  <si>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</si>
  <si>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</si>
  <si>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</si>
  <si>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</si>
  <si>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</si>
  <si>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</si>
  <si>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</si>
  <si>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</si>
  <si>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</si>
  <si>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</si>
  <si>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</si>
  <si>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</si>
  <si>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</si>
  <si>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</si>
  <si>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</si>
  <si>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</si>
  <si>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</si>
  <si>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</si>
  <si>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</si>
  <si>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</si>
  <si>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</si>
  <si>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</si>
  <si>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</si>
  <si>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</si>
  <si>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</si>
  <si>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</si>
  <si>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</si>
  <si>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</si>
  <si>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</si>
  <si>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</si>
  <si>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</si>
  <si>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</si>
  <si>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</si>
  <si>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</si>
  <si>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</si>
  <si>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</si>
  <si>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</si>
  <si>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</si>
  <si>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</si>
  <si>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</si>
  <si>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</si>
  <si>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</si>
  <si>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</si>
  <si>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</si>
  <si>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</si>
  <si>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</si>
  <si>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</si>
  <si>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</si>
  <si>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</si>
  <si>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</si>
  <si>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</si>
  <si>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</si>
  <si>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</si>
  <si>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</si>
  <si>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</si>
  <si>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</si>
  <si>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</si>
  <si>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</si>
  <si>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</si>
  <si>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</si>
  <si>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</si>
  <si>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</si>
  <si>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</si>
  <si>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</si>
  <si>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</si>
  <si>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</si>
  <si>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</si>
  <si>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</si>
  <si>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</si>
  <si>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</si>
  <si>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</si>
  <si>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</si>
  <si>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</si>
  <si>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</si>
  <si>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</si>
  <si>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</si>
  <si>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</si>
  <si>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</si>
  <si>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</si>
  <si>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</si>
  <si>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</si>
  <si>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</si>
  <si>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</si>
  <si>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</si>
  <si>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</si>
  <si>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</si>
  <si>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</si>
  <si>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</si>
  <si>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</si>
  <si>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</si>
  <si>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</si>
  <si>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</si>
  <si>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</si>
  <si>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</si>
  <si>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</si>
  <si>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</si>
  <si>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</si>
  <si>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</si>
  <si>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</si>
  <si>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</si>
  <si>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</si>
  <si>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</si>
  <si>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</si>
  <si>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</si>
  <si>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</si>
  <si>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</si>
  <si>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</si>
  <si>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</si>
  <si>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</si>
  <si>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</si>
  <si>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</si>
  <si>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</si>
  <si>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</si>
  <si>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</si>
  <si>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</si>
  <si>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</si>
  <si>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</si>
  <si>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</si>
  <si>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</si>
  <si>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</si>
  <si>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</si>
  <si>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</si>
  <si>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</si>
  <si>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</si>
  <si>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</si>
  <si>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</si>
  <si>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</si>
  <si>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</si>
  <si>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</si>
  <si>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</si>
  <si>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</si>
  <si>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</si>
  <si>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</si>
  <si>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</si>
  <si>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</si>
  <si>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</si>
  <si>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</si>
  <si>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</si>
  <si>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</si>
  <si>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</si>
  <si>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</si>
  <si>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</si>
  <si>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</si>
  <si>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</si>
  <si>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</si>
  <si>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</si>
  <si>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</si>
  <si>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</si>
  <si>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</si>
  <si>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</si>
  <si>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</si>
  <si>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</si>
  <si>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</si>
  <si>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</si>
  <si>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</si>
  <si>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</si>
  <si>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</si>
  <si>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</si>
  <si>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</si>
  <si>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</si>
  <si>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</si>
  <si>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</si>
  <si>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</si>
  <si>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</si>
  <si>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</si>
  <si>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</si>
  <si>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</si>
  <si>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</si>
  <si>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</si>
  <si>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</si>
  <si>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</si>
  <si>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</si>
  <si>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</si>
  <si>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</si>
  <si>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</si>
  <si>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</si>
  <si>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</si>
  <si>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</si>
  <si>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</si>
  <si>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</si>
  <si>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</si>
  <si>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</si>
  <si>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</si>
  <si>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</si>
  <si>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</si>
  <si>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</si>
  <si>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</si>
  <si>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</si>
  <si>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</si>
  <si>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</si>
  <si>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</si>
  <si>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</si>
  <si>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</si>
  <si>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</si>
  <si>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</si>
  <si>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</si>
  <si>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</si>
  <si>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</si>
  <si>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</si>
  <si>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</si>
  <si>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</si>
  <si>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</si>
  <si>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</si>
  <si>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</si>
  <si>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</si>
  <si>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</si>
  <si>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</si>
  <si>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</si>
  <si>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</si>
  <si>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</si>
  <si>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</si>
  <si>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</si>
  <si>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</si>
  <si>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</si>
  <si>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</si>
  <si>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</si>
  <si>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</si>
  <si>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</si>
  <si>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</si>
  <si>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</si>
  <si>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</si>
  <si>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</si>
  <si>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</si>
  <si>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</si>
  <si>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</si>
  <si>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</si>
  <si>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</si>
  <si>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</si>
  <si>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</si>
  <si>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</si>
  <si>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</si>
  <si>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</si>
  <si>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</si>
  <si>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</si>
  <si>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</si>
  <si>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</si>
  <si>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</si>
  <si>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</si>
  <si>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</si>
  <si>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</si>
  <si>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</si>
  <si>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</si>
  <si>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</si>
  <si>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</si>
  <si>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</si>
  <si>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</si>
  <si>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</si>
  <si>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</si>
  <si>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</si>
  <si>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</si>
  <si>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</si>
  <si>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</si>
  <si>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</si>
  <si>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</si>
  <si>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</si>
  <si>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</si>
  <si>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</si>
  <si>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</si>
  <si>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</si>
  <si>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</si>
  <si>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</si>
  <si>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</si>
  <si>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</si>
  <si>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</si>
  <si>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</si>
  <si>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</si>
  <si>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</si>
  <si>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</si>
  <si>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</si>
  <si>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</si>
  <si>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</si>
  <si>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</si>
  <si>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</si>
  <si>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</si>
  <si>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</si>
  <si>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</si>
  <si>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</si>
  <si>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</si>
  <si>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</si>
  <si>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</si>
  <si>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</si>
  <si>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</si>
  <si>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</si>
  <si>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</si>
  <si>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</si>
  <si>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</si>
  <si>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</si>
  <si>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</si>
  <si>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</si>
  <si>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</si>
  <si>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</si>
  <si>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</si>
  <si>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</si>
  <si>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</si>
  <si>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</si>
  <si>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</si>
  <si>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</si>
  <si>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</si>
  <si>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</si>
  <si>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</si>
  <si>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</si>
  <si>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</si>
  <si>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</si>
  <si>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</si>
  <si>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</si>
  <si>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</si>
  <si>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</si>
  <si>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</si>
  <si>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</si>
  <si>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</si>
  <si>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</si>
  <si>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</si>
  <si>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</si>
  <si>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</si>
  <si>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</si>
  <si>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</si>
  <si>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</si>
  <si>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</si>
  <si>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</si>
  <si>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</si>
  <si>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</si>
  <si>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</si>
  <si>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</si>
  <si>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</si>
  <si>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</si>
  <si>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</si>
  <si>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</si>
  <si>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</si>
  <si>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</si>
  <si>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</si>
  <si>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</si>
  <si>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</si>
  <si>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</si>
  <si>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</si>
  <si>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</si>
  <si>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</si>
  <si>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</si>
  <si>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</si>
  <si>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</si>
  <si>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</si>
  <si>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</si>
  <si>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</si>
  <si>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</si>
  <si>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</si>
  <si>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</si>
  <si>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</si>
  <si>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</si>
  <si>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</si>
  <si>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</si>
  <si>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</si>
  <si>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</si>
  <si>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</si>
  <si>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</si>
  <si>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</si>
  <si>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</si>
  <si>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</si>
  <si>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</si>
  <si>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</si>
  <si>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</si>
  <si>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</si>
  <si>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</si>
  <si>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</si>
  <si>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</si>
  <si>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</si>
  <si>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</si>
  <si>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</si>
  <si>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</si>
  <si>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</si>
  <si>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</si>
  <si>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</si>
  <si>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</si>
  <si>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</si>
  <si>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</si>
  <si>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</si>
  <si>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</si>
  <si>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</si>
  <si>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</si>
  <si>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</si>
  <si>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</si>
  <si>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</si>
  <si>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</si>
  <si>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</si>
  <si>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</si>
  <si>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</si>
  <si>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</si>
  <si>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</si>
  <si>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</si>
  <si>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</si>
  <si>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</si>
  <si>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</si>
  <si>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</si>
  <si>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</si>
  <si>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</si>
  <si>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</si>
  <si>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</si>
  <si>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</si>
  <si>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</si>
  <si>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</si>
  <si>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</si>
  <si>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</si>
  <si>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</si>
  <si>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</si>
  <si>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</si>
  <si>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</si>
  <si>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</si>
  <si>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</si>
  <si>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</si>
  <si>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</si>
  <si>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</si>
  <si>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</si>
  <si>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</si>
  <si>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</si>
  <si>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</si>
  <si>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</si>
  <si>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</si>
  <si>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</si>
  <si>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</si>
  <si>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</si>
  <si>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</si>
  <si>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</si>
  <si>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</si>
  <si>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</si>
  <si>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</si>
  <si>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</si>
  <si>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</si>
  <si>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</si>
  <si>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</si>
  <si>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</si>
  <si>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</si>
  <si>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</si>
  <si>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</si>
  <si>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</si>
  <si>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</si>
  <si>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</si>
  <si>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</si>
  <si>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</si>
  <si>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</si>
  <si>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</si>
  <si>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</si>
  <si>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</si>
  <si>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</si>
  <si>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</si>
  <si>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</si>
  <si>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</si>
  <si>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</si>
  <si>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</si>
  <si>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</si>
  <si>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</si>
  <si>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</si>
  <si>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</si>
  <si>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</si>
  <si>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</si>
  <si>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</si>
  <si>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</si>
  <si>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</si>
  <si>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</si>
  <si>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</si>
  <si>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</si>
  <si>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</si>
  <si>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</si>
  <si>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</si>
  <si>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</si>
  <si>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</si>
  <si>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</si>
  <si>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</si>
  <si>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</si>
  <si>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</si>
  <si>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</si>
  <si>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</si>
  <si>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</si>
  <si>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</si>
  <si>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</si>
  <si>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</si>
  <si>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</si>
  <si>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</si>
  <si>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</si>
  <si>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</si>
  <si>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</si>
  <si>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</si>
  <si>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</si>
  <si>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</si>
  <si>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</si>
  <si>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</si>
  <si>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</si>
  <si>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</si>
  <si>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</si>
  <si>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</si>
  <si>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</si>
  <si>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</si>
  <si>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</si>
  <si>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</si>
  <si>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</si>
  <si>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</si>
  <si>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</si>
  <si>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</si>
  <si>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</si>
  <si>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</si>
  <si>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</si>
  <si>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</si>
  <si>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</si>
  <si>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</si>
  <si>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</si>
  <si>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</si>
  <si>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</si>
  <si>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</si>
  <si>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</si>
  <si>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</si>
  <si>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</si>
  <si>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</si>
  <si>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</si>
  <si>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</si>
  <si>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</si>
  <si>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</si>
  <si>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</si>
  <si>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</si>
  <si>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</si>
  <si>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</si>
  <si>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</si>
  <si>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</si>
  <si>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</si>
  <si>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</si>
  <si>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</si>
  <si>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</si>
  <si>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</si>
  <si>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</si>
  <si>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</si>
  <si>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</si>
  <si>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</si>
  <si>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</si>
  <si>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</si>
  <si>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</si>
  <si>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</si>
  <si>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</si>
  <si>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</si>
  <si>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</si>
  <si>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</si>
  <si>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</si>
  <si>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</si>
  <si>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</si>
  <si>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</si>
  <si>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</si>
  <si>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</si>
  <si>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</si>
  <si>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</si>
  <si>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</si>
  <si>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</si>
  <si>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</si>
  <si>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</si>
  <si>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</si>
  <si>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</si>
  <si>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</si>
  <si>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</si>
  <si>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</si>
  <si>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</si>
  <si>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</si>
  <si>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</si>
  <si>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</si>
  <si>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</si>
  <si>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</si>
  <si>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</si>
  <si>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</si>
  <si>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</si>
  <si>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</si>
  <si>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</si>
  <si>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</si>
  <si>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</si>
  <si>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</si>
  <si>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</si>
  <si>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</si>
  <si>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</si>
  <si>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</si>
  <si>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</si>
  <si>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</si>
  <si>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</si>
  <si>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</si>
  <si>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</si>
  <si>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</si>
  <si>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</si>
  <si>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</si>
  <si>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</si>
  <si>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</si>
  <si>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</si>
  <si>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</si>
  <si>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</si>
  <si>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</si>
  <si>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</si>
  <si>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</si>
  <si>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</si>
  <si>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</si>
  <si>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</si>
  <si>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</si>
  <si>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</si>
  <si>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</si>
  <si>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</si>
  <si>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</si>
  <si>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</si>
  <si>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</si>
  <si>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</si>
  <si>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</si>
  <si>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</si>
  <si>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</si>
  <si>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</si>
  <si>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</si>
  <si>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</si>
  <si>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</si>
  <si>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</si>
  <si>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</si>
  <si>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</si>
  <si>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</si>
  <si>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</si>
  <si>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</si>
  <si>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</si>
  <si>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</si>
  <si>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</si>
  <si>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</si>
  <si>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</si>
  <si>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</si>
  <si>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</si>
  <si>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</si>
  <si>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</si>
  <si>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</si>
  <si>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</si>
  <si>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</si>
  <si>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</si>
  <si>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</si>
  <si>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</si>
  <si>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</si>
  <si>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</si>
  <si>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</si>
  <si>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</si>
  <si>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</si>
  <si>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</si>
  <si>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</si>
  <si>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</si>
  <si>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</si>
  <si>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</si>
  <si>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</si>
  <si>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</si>
  <si>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</si>
  <si>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</si>
  <si>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</si>
  <si>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</si>
  <si>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</si>
  <si>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</si>
  <si>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</si>
  <si>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</si>
  <si>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</si>
  <si>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</si>
  <si>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</si>
  <si>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</si>
  <si>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</si>
  <si>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</si>
  <si>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</si>
  <si>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</si>
  <si>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</si>
  <si>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</si>
  <si>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</si>
  <si>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</si>
  <si>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</si>
  <si>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</si>
  <si>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</si>
  <si>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</si>
  <si>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</si>
  <si>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</si>
  <si>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</si>
  <si>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</si>
  <si>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</si>
  <si>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</si>
  <si>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</si>
  <si>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</si>
  <si>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</si>
  <si>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</si>
  <si>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</si>
  <si>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</si>
  <si>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</si>
  <si>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</si>
  <si>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</si>
  <si>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</si>
  <si>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</si>
  <si>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</si>
  <si>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</si>
  <si>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</si>
  <si>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</si>
  <si>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</si>
  <si>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</si>
  <si>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</si>
  <si>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</si>
  <si>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</si>
  <si>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</si>
  <si>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</si>
  <si>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</si>
  <si>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</si>
  <si>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</si>
  <si>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</si>
  <si>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</si>
  <si>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</si>
  <si>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</si>
  <si>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</si>
  <si>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</si>
  <si>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</si>
  <si>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</si>
  <si>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</si>
  <si>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</si>
  <si>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</si>
  <si>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</si>
  <si>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</si>
  <si>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</si>
  <si>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</si>
  <si>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</si>
  <si>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</si>
  <si>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</si>
  <si>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</si>
  <si>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</si>
  <si>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</si>
  <si>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</si>
  <si>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</si>
  <si>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</si>
  <si>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</si>
  <si>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</si>
  <si>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</si>
  <si>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</si>
  <si>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</si>
  <si>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</si>
  <si>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</si>
  <si>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</si>
  <si>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</si>
  <si>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</si>
  <si>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</si>
  <si>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</si>
  <si>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</si>
  <si>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</si>
  <si>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</si>
  <si>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</si>
  <si>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</si>
  <si>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</si>
  <si>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</si>
  <si>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</si>
  <si>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</si>
  <si>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</si>
  <si>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</si>
  <si>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</si>
  <si>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</si>
  <si>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</si>
  <si>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</si>
  <si>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</si>
  <si>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</si>
  <si>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</si>
  <si>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</si>
  <si>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</si>
  <si>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</si>
  <si>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</si>
  <si>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</si>
  <si>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</si>
  <si>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</si>
  <si>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</si>
  <si>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</si>
  <si>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</si>
  <si>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</si>
  <si>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</si>
  <si>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</si>
  <si>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</si>
  <si>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</si>
  <si>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</si>
  <si>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</si>
  <si>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</si>
  <si>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</si>
  <si>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</si>
  <si>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</si>
  <si>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</si>
  <si>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</si>
  <si>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</si>
  <si>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</si>
  <si>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</si>
  <si>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</si>
  <si>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</si>
  <si>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</si>
  <si>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</si>
  <si>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</si>
  <si>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</si>
  <si>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</si>
  <si>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</si>
  <si>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</si>
  <si>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</si>
  <si>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</si>
  <si>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</si>
  <si>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</si>
  <si>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</si>
  <si>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</si>
  <si>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</si>
  <si>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</si>
  <si>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</si>
  <si>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</si>
  <si>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</si>
  <si>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</si>
  <si>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</si>
  <si>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</si>
  <si>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</si>
  <si>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</si>
  <si>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</si>
  <si>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</si>
  <si>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</si>
  <si>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</si>
  <si>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</si>
  <si>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</si>
  <si>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</si>
  <si>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</si>
  <si>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</si>
  <si>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</si>
  <si>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</si>
  <si>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</si>
  <si>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</si>
  <si>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</si>
  <si>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</si>
  <si>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</si>
  <si>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</si>
  <si>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</si>
  <si>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</si>
  <si>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</si>
  <si>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</si>
  <si>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</si>
  <si>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</si>
  <si>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</si>
  <si>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</si>
  <si>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</si>
  <si>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</si>
  <si>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</si>
  <si>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</si>
  <si>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</si>
  <si>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</si>
  <si>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</si>
  <si>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</si>
  <si>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</si>
  <si>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</si>
  <si>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</si>
  <si>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</si>
  <si>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</si>
  <si>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</si>
  <si>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</si>
  <si>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</si>
  <si>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</si>
  <si>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</si>
  <si>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</si>
  <si>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</si>
  <si>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</si>
  <si>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</si>
  <si>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</si>
  <si>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</si>
  <si>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</si>
  <si>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</si>
  <si>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</si>
  <si>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</si>
  <si>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</si>
  <si>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</si>
  <si>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</si>
  <si>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</si>
  <si>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</si>
  <si>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</si>
  <si>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</si>
  <si>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</si>
  <si>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</si>
  <si>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</si>
  <si>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</si>
  <si>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</si>
  <si>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</si>
  <si>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</si>
  <si>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</si>
  <si>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</si>
  <si>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</si>
  <si>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</si>
  <si>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</si>
  <si>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</si>
  <si>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</si>
  <si>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</si>
  <si>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</si>
  <si>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</si>
  <si>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</si>
  <si>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</si>
  <si>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</si>
  <si>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</si>
  <si>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</si>
  <si>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</si>
  <si>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</si>
  <si>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</si>
  <si>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</si>
  <si>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</si>
  <si>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</si>
  <si>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</si>
  <si>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</si>
  <si>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</si>
  <si>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</si>
  <si>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</si>
  <si>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</si>
  <si>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</si>
  <si>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</si>
  <si>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</si>
  <si>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</si>
  <si>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</si>
  <si>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</si>
  <si>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</si>
  <si>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</si>
  <si>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</si>
  <si>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</si>
  <si>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</si>
  <si>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</si>
  <si>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</si>
  <si>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</si>
  <si>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</si>
  <si>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</si>
  <si>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</si>
  <si>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</si>
  <si>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</si>
  <si>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</si>
  <si>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</si>
  <si>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</si>
  <si>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</si>
  <si>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</si>
  <si>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</si>
  <si>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</si>
  <si>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</si>
  <si>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</si>
  <si>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</si>
  <si>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</si>
  <si>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</si>
  <si>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</si>
  <si>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</si>
  <si>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</si>
  <si>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</si>
  <si>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</si>
  <si>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</si>
  <si>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</si>
  <si>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</si>
  <si>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</si>
  <si>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</si>
  <si>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</si>
  <si>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</si>
  <si>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</si>
  <si>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</si>
  <si>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</si>
  <si>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</si>
  <si>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</si>
  <si>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</si>
  <si>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</si>
  <si>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</si>
  <si>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</si>
  <si>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</si>
  <si>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</si>
  <si>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</si>
  <si>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</si>
  <si>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</si>
  <si>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</si>
  <si>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</si>
  <si>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</si>
  <si>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</si>
  <si>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</si>
  <si>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</si>
  <si>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</si>
  <si>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</si>
  <si>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</si>
  <si>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</si>
  <si>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</si>
  <si>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</si>
  <si>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</si>
  <si>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</si>
  <si>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</si>
  <si>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</si>
  <si>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</si>
  <si>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</si>
  <si>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</si>
  <si>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</si>
  <si>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</si>
  <si>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</si>
  <si>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</si>
  <si>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</si>
  <si>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</si>
  <si>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</si>
  <si>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</si>
  <si>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</si>
  <si>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</si>
  <si>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</si>
  <si>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</si>
  <si>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</si>
  <si>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</si>
  <si>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</si>
  <si>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</si>
  <si>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</si>
  <si>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</si>
  <si>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</si>
  <si>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</si>
  <si>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</si>
  <si>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</si>
  <si>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</si>
  <si>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</si>
  <si>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</si>
  <si>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</si>
  <si>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</si>
  <si>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</si>
  <si>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</si>
  <si>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</si>
  <si>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</si>
  <si>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</si>
  <si>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</si>
  <si>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</si>
  <si>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</si>
  <si>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</si>
  <si>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</si>
  <si>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</si>
  <si>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</si>
  <si>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</si>
  <si>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</si>
  <si>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</si>
  <si>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</si>
  <si>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</si>
  <si>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</si>
  <si>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</si>
  <si>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</si>
  <si>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</si>
  <si>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</si>
  <si>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</si>
  <si>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</si>
  <si>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</si>
  <si>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</si>
  <si>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</si>
  <si>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</si>
  <si>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</si>
  <si>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</si>
  <si>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</si>
  <si>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</si>
  <si>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</si>
  <si>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</si>
  <si>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</si>
  <si>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</si>
  <si>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</si>
  <si>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</si>
  <si>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</si>
  <si>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</si>
  <si>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</si>
  <si>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</si>
  <si>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</si>
  <si>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</si>
  <si>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</si>
  <si>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</si>
  <si>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</si>
  <si>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</si>
  <si>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</si>
  <si>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</si>
  <si>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</si>
  <si>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</si>
  <si>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</si>
  <si>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</si>
  <si>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</si>
  <si>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</si>
  <si>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</si>
  <si>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</si>
  <si>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</si>
  <si>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</si>
  <si>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</si>
  <si>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</si>
  <si>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</si>
  <si>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</si>
  <si>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</si>
  <si>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</si>
  <si>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</si>
  <si>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</si>
  <si>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</si>
  <si>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</si>
  <si>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</si>
  <si>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</si>
  <si>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</si>
  <si>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</si>
  <si>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</si>
  <si>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</si>
  <si>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</si>
  <si>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</si>
  <si>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</si>
  <si>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</si>
  <si>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</si>
  <si>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</si>
  <si>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</si>
  <si>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</si>
  <si>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</si>
  <si>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</si>
  <si>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</si>
  <si>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</si>
  <si>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</si>
  <si>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</si>
  <si>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</si>
  <si>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</si>
  <si>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</si>
  <si>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</si>
  <si>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</si>
  <si>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</si>
  <si>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</si>
  <si>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</si>
  <si>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</si>
  <si>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</si>
  <si>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</si>
  <si>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</si>
  <si>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</si>
  <si>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</si>
  <si>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</si>
  <si>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</si>
  <si>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</si>
  <si>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</si>
  <si>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</si>
  <si>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</si>
  <si>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</si>
  <si>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</si>
  <si>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</si>
  <si>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</si>
  <si>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</si>
  <si>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</si>
  <si>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</si>
  <si>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</si>
  <si>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</si>
  <si>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</si>
  <si>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</si>
  <si>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</si>
  <si>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</si>
  <si>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</si>
  <si>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</si>
  <si>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</si>
  <si>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</si>
  <si>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</si>
  <si>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</si>
  <si>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</si>
  <si>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</si>
  <si>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</si>
  <si>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</si>
  <si>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</si>
  <si>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</si>
  <si>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</si>
  <si>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</si>
  <si>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</si>
  <si>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</si>
  <si>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</si>
  <si>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</si>
  <si>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</si>
  <si>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</si>
  <si>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</si>
  <si>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</si>
  <si>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</si>
  <si>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</si>
  <si>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</si>
  <si>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</si>
  <si>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</si>
  <si>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</si>
  <si>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</si>
  <si>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</si>
  <si>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</si>
  <si>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</si>
  <si>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</si>
  <si>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</si>
  <si>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</si>
  <si>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</si>
  <si>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</si>
  <si>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</si>
  <si>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</si>
  <si>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</si>
  <si>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</si>
  <si>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</si>
  <si>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</si>
  <si>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</si>
  <si>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</si>
  <si>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</si>
  <si>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</si>
  <si>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</si>
  <si>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</si>
  <si>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</si>
  <si>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</si>
  <si>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</si>
  <si>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</si>
  <si>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</si>
  <si>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</si>
  <si>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</si>
  <si>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</si>
  <si>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</si>
  <si>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</si>
  <si>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</si>
  <si>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</si>
  <si>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</si>
  <si>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</si>
  <si>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</si>
  <si>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</si>
  <si>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</si>
  <si>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</si>
  <si>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</si>
  <si>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</si>
  <si>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</si>
  <si>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</si>
  <si>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</si>
  <si>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</si>
  <si>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</si>
  <si>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</si>
  <si>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</si>
  <si>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</si>
  <si>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</si>
  <si>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</si>
  <si>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</si>
  <si>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</si>
  <si>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</si>
  <si>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</si>
  <si>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</si>
  <si>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</si>
  <si>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</si>
  <si>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</si>
  <si>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</si>
  <si>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</si>
  <si>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</si>
  <si>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</si>
  <si>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</si>
  <si>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</si>
  <si>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</si>
  <si>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</si>
  <si>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</si>
  <si>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</si>
  <si>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</si>
  <si>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</si>
  <si>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</si>
  <si>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</si>
  <si>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</si>
  <si>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</si>
  <si>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</si>
  <si>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</si>
  <si>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</si>
  <si>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</si>
  <si>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</si>
  <si>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</si>
  <si>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</si>
  <si>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</si>
  <si>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</si>
  <si>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</si>
  <si>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</si>
  <si>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</si>
  <si>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</si>
  <si>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</si>
  <si>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</si>
  <si>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</si>
  <si>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</si>
  <si>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</si>
  <si>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</si>
  <si>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</si>
  <si>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</si>
  <si>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</si>
  <si>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</si>
  <si>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</si>
  <si>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</si>
  <si>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</si>
  <si>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</si>
  <si>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</si>
  <si>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</si>
  <si>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</si>
  <si>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</si>
  <si>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</si>
  <si>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</si>
  <si>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</si>
  <si>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</si>
  <si>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</si>
  <si>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</si>
  <si>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</si>
  <si>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</si>
  <si>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</si>
  <si>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</si>
  <si>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</si>
  <si>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</si>
  <si>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</si>
  <si>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</si>
  <si>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</si>
  <si>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</si>
  <si>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</si>
  <si>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</si>
  <si>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</si>
  <si>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</si>
  <si>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</si>
  <si>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</si>
  <si>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</si>
  <si>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</si>
  <si>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</si>
  <si>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</si>
  <si>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</si>
  <si>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</si>
  <si>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</si>
  <si>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</si>
  <si>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</si>
  <si>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</si>
  <si>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</si>
  <si>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</si>
  <si>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</si>
  <si>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</si>
  <si>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</si>
  <si>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</si>
  <si>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</si>
  <si>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</si>
  <si>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</si>
  <si>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</si>
  <si>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</si>
  <si>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</si>
  <si>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</si>
  <si>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</si>
  <si>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</si>
  <si>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</si>
  <si>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</si>
  <si>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</si>
  <si>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</si>
  <si>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</si>
  <si>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</si>
  <si>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</si>
  <si>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</si>
  <si>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</si>
  <si>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</si>
  <si>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</si>
  <si>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</si>
  <si>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</si>
  <si>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</si>
  <si>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</si>
  <si>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</si>
  <si>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</si>
  <si>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</si>
  <si>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</si>
  <si>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</si>
  <si>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</si>
  <si>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</si>
  <si>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</si>
  <si>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</si>
  <si>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</si>
  <si>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</si>
  <si>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</si>
  <si>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</si>
  <si>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</si>
  <si>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</si>
  <si>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</si>
  <si>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</si>
  <si>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</si>
  <si>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</si>
  <si>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</si>
  <si>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</si>
  <si>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</si>
  <si>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</si>
  <si>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</si>
  <si>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</si>
  <si>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</si>
  <si>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</si>
  <si>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</si>
  <si>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</si>
  <si>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</si>
  <si>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</si>
  <si>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</si>
  <si>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</si>
  <si>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</si>
  <si>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</si>
  <si>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</si>
  <si>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</si>
  <si>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</si>
  <si>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</si>
  <si>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</si>
  <si>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</si>
  <si>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</si>
  <si>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</si>
  <si>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</si>
  <si>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</si>
  <si>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</si>
  <si>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</si>
  <si>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</si>
  <si>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</si>
  <si>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</si>
  <si>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</si>
  <si>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</si>
  <si>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</si>
  <si>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</si>
  <si>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</si>
  <si>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</si>
  <si>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</si>
  <si>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</si>
  <si>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</si>
  <si>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</si>
  <si>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</si>
  <si>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</si>
  <si>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</si>
  <si>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</si>
  <si>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</si>
  <si>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</si>
  <si>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</si>
  <si>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</si>
  <si>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</si>
  <si>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</si>
  <si>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</si>
  <si>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</si>
  <si>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</si>
  <si>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</si>
  <si>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</si>
  <si>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</si>
  <si>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</si>
  <si>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</si>
  <si>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</si>
  <si>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</si>
  <si>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</si>
  <si>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</si>
  <si>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</si>
  <si>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</si>
  <si>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</si>
  <si>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</si>
  <si>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</si>
  <si>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</si>
  <si>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</si>
  <si>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</si>
  <si>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</si>
  <si>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</si>
  <si>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</si>
  <si>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</si>
  <si>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</si>
  <si>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</si>
  <si>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</si>
  <si>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</si>
  <si>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</si>
  <si>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</si>
  <si>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</si>
  <si>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</si>
  <si>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</si>
  <si>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</si>
  <si>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</si>
  <si>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</si>
  <si>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</si>
  <si>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</si>
  <si>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</si>
  <si>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</si>
  <si>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</si>
  <si>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</si>
  <si>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</si>
  <si>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</si>
  <si>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</si>
  <si>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</si>
  <si>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</si>
  <si>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</si>
  <si>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</si>
  <si>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</si>
  <si>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</si>
  <si>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</si>
  <si>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</si>
  <si>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</si>
  <si>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</si>
  <si>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</si>
  <si>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</si>
  <si>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</si>
  <si>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</si>
  <si>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</si>
  <si>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</si>
  <si>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</si>
  <si>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</si>
  <si>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</si>
  <si>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</si>
  <si>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</si>
  <si>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</si>
  <si>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</si>
  <si>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</si>
  <si>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</si>
  <si>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</si>
  <si>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</si>
  <si>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</si>
  <si>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</si>
  <si>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</si>
  <si>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</si>
  <si>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</si>
  <si>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</si>
  <si>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</si>
  <si>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</si>
  <si>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</si>
  <si>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</si>
  <si>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</si>
  <si>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</si>
  <si>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</si>
  <si>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</si>
  <si>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</si>
  <si>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</si>
  <si>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</si>
  <si>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</si>
  <si>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</si>
  <si>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</si>
  <si>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</si>
  <si>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</si>
  <si>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</si>
  <si>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</si>
  <si>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</si>
  <si>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</si>
  <si>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</si>
  <si>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</si>
  <si>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</si>
  <si>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</si>
  <si>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</si>
  <si>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</si>
  <si>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</si>
  <si>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</si>
  <si>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</si>
  <si>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</si>
  <si>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</si>
  <si>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</si>
  <si>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</si>
  <si>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</si>
  <si>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</si>
  <si>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</si>
  <si>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</si>
  <si>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</si>
  <si>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</si>
  <si>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</si>
  <si>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</si>
  <si>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</si>
  <si>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</si>
  <si>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</si>
  <si>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</si>
  <si>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</si>
  <si>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</si>
  <si>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</si>
  <si>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</si>
  <si>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</si>
  <si>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</si>
  <si>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</si>
  <si>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</si>
  <si>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</si>
  <si>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</si>
  <si>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</si>
  <si>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</si>
  <si>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</si>
  <si>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</si>
  <si>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</si>
  <si>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</si>
  <si>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</si>
  <si>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</si>
  <si>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</si>
  <si>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</si>
  <si>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</si>
  <si>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</si>
  <si>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</si>
  <si>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</si>
  <si>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</si>
  <si>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</si>
  <si>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</si>
  <si>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</si>
  <si>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</si>
  <si>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</si>
  <si>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</si>
  <si>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</si>
  <si>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</si>
  <si>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</si>
  <si>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</si>
  <si>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</si>
  <si>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</si>
  <si>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</si>
  <si>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</si>
  <si>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</si>
  <si>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</si>
  <si>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</si>
  <si>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</si>
  <si>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</si>
  <si>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</si>
  <si>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</si>
  <si>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</si>
  <si>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</si>
  <si>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</si>
  <si>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</si>
  <si>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</si>
  <si>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</si>
  <si>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</si>
  <si>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</si>
  <si>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</si>
  <si>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</si>
  <si>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</si>
  <si>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</si>
  <si>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</si>
  <si>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</si>
  <si>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</si>
  <si>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</si>
  <si>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</si>
  <si>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</si>
  <si>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</si>
  <si>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</si>
  <si>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</si>
  <si>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</si>
  <si>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</si>
  <si>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</si>
  <si>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</si>
  <si>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</si>
  <si>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</si>
  <si>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</si>
  <si>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</si>
  <si>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</si>
  <si>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</si>
  <si>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</si>
  <si>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</si>
  <si>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</si>
  <si>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</si>
  <si>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</si>
  <si>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</si>
  <si>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</si>
  <si>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</si>
  <si>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</si>
  <si>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</si>
  <si>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</si>
  <si>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</si>
  <si>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</si>
  <si>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</si>
  <si>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</si>
  <si>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</si>
  <si>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</si>
  <si>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</si>
  <si>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</si>
  <si>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</si>
  <si>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</si>
  <si>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</si>
  <si>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</si>
  <si>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</si>
  <si>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</si>
  <si>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</si>
  <si>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</si>
  <si>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</si>
  <si>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</si>
  <si>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</si>
  <si>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</si>
  <si>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</si>
  <si>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</si>
  <si>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</si>
  <si>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</si>
  <si>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</si>
  <si>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</si>
  <si>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</si>
  <si>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</si>
  <si>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</si>
  <si>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</si>
  <si>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</si>
  <si>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</si>
  <si>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</si>
  <si>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</si>
  <si>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</si>
  <si>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</si>
  <si>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</si>
  <si>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</si>
  <si>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</si>
  <si>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</si>
  <si>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</si>
  <si>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</si>
  <si>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</si>
  <si>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</si>
  <si>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</si>
  <si>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</si>
  <si>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</si>
  <si>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</si>
  <si>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</si>
  <si>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</si>
  <si>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</si>
  <si>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</si>
  <si>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</si>
  <si>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</si>
  <si>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</si>
  <si>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</si>
  <si>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</si>
  <si>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</si>
  <si>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</si>
  <si>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</si>
  <si>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</si>
  <si>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</si>
  <si>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</si>
  <si>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</si>
  <si>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</si>
  <si>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</si>
  <si>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</si>
  <si>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</si>
  <si>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</si>
  <si>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</si>
  <si>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</si>
  <si>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</si>
  <si>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</si>
  <si>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</si>
  <si>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</si>
  <si>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</si>
  <si>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</si>
  <si>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</si>
  <si>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</si>
  <si>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</si>
  <si>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</si>
  <si>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</si>
  <si>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</si>
  <si>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</si>
  <si>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</si>
  <si>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</si>
  <si>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</si>
  <si>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</si>
  <si>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</si>
  <si>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</si>
  <si>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</si>
  <si>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</si>
  <si>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</si>
  <si>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</si>
  <si>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</si>
  <si>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</si>
  <si>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</si>
  <si>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</si>
  <si>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</si>
  <si>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</si>
  <si>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</si>
  <si>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</si>
  <si>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</si>
  <si>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</si>
  <si>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</si>
  <si>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</si>
  <si>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</si>
  <si>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</si>
  <si>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</si>
  <si>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</si>
  <si>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</si>
  <si>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</si>
  <si>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</si>
  <si>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</si>
  <si>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</si>
  <si>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</si>
  <si>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</si>
  <si>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</si>
  <si>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</si>
  <si>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</si>
  <si>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</si>
  <si>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</si>
  <si>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</si>
  <si>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</si>
  <si>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</si>
  <si>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</si>
  <si>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</si>
  <si>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</si>
  <si>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</si>
  <si>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</si>
  <si>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</si>
  <si>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</si>
  <si>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</si>
  <si>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</si>
  <si>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</si>
  <si>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</si>
  <si>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</si>
  <si>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</si>
  <si>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</si>
  <si>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</si>
  <si>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</si>
  <si>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</si>
  <si>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</si>
  <si>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</si>
  <si>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</si>
  <si>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</si>
  <si>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</si>
  <si>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</si>
  <si>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</si>
  <si>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</si>
  <si>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</si>
  <si>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</si>
  <si>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</si>
  <si>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</si>
  <si>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</si>
  <si>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</si>
  <si>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</si>
  <si>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</si>
  <si>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</si>
  <si>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</si>
  <si>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</si>
  <si>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</si>
  <si>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</si>
  <si>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</si>
  <si>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</si>
  <si>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</si>
  <si>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</si>
  <si>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</si>
  <si>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</si>
  <si>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</si>
  <si>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</si>
  <si>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</si>
  <si>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</si>
  <si>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</si>
  <si>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</si>
  <si>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</si>
  <si>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</si>
  <si>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</si>
  <si>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</si>
  <si>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</si>
  <si>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</si>
  <si>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</si>
  <si>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</si>
  <si>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</si>
  <si>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</si>
  <si>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</si>
  <si>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</si>
  <si>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</si>
  <si>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</si>
  <si>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</si>
  <si>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</si>
  <si>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</si>
  <si>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</si>
  <si>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</si>
  <si>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</si>
  <si>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</si>
  <si>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</si>
  <si>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</si>
  <si>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</si>
  <si>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</si>
  <si>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</si>
  <si>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</si>
  <si>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</si>
  <si>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</si>
  <si>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</si>
  <si>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</si>
  <si>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</si>
  <si>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</si>
  <si>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</si>
  <si>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</si>
  <si>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</si>
  <si>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</si>
  <si>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</si>
  <si>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</si>
  <si>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</si>
  <si>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</si>
  <si>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</si>
  <si>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</si>
  <si>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</si>
  <si>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</si>
  <si>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</si>
  <si>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</si>
  <si>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</si>
  <si>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</si>
  <si>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</si>
  <si>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</si>
  <si>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</si>
  <si>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</si>
  <si>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</si>
  <si>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</si>
  <si>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</si>
  <si>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</si>
  <si>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</si>
  <si>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</si>
  <si>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</si>
  <si>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</si>
  <si>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</si>
  <si>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</si>
  <si>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</si>
  <si>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</si>
  <si>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</si>
  <si>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</si>
  <si>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</si>
  <si>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</si>
  <si>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</si>
  <si>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</si>
  <si>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</si>
  <si>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</si>
  <si>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</si>
  <si>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</si>
  <si>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</si>
  <si>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</si>
  <si>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</si>
  <si>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</si>
  <si>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</si>
  <si>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</si>
  <si>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</si>
  <si>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</si>
  <si>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</si>
  <si>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</si>
  <si>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</si>
  <si>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</si>
  <si>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</si>
  <si>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</si>
  <si>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</si>
  <si>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</si>
  <si>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</si>
  <si>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</si>
  <si>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</si>
  <si>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</si>
  <si>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</si>
  <si>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</si>
  <si>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</si>
  <si>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</si>
  <si>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</si>
  <si>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</si>
  <si>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</si>
  <si>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</si>
  <si>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</si>
  <si>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</si>
  <si>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</si>
  <si>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</si>
  <si>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</si>
  <si>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</si>
  <si>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</si>
  <si>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</si>
  <si>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</si>
  <si>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</si>
  <si>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</si>
  <si>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</si>
  <si>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</si>
  <si>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</si>
  <si>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</si>
  <si>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</si>
  <si>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</si>
  <si>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</si>
  <si>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</si>
  <si>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</si>
  <si>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</si>
  <si>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</si>
  <si>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</si>
  <si>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</si>
  <si>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</si>
  <si>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</si>
  <si>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</si>
  <si>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</si>
  <si>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</si>
  <si>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</si>
  <si>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</si>
  <si>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</si>
  <si>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</si>
  <si>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</si>
  <si>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</si>
  <si>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</si>
  <si>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</si>
  <si>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</si>
  <si>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</si>
  <si>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</si>
  <si>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</si>
  <si>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</si>
  <si>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</si>
  <si>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</si>
  <si>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</si>
  <si>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</si>
  <si>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</si>
  <si>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</si>
  <si>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</si>
  <si>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</si>
  <si>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</si>
  <si>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</si>
  <si>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</si>
  <si>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</si>
  <si>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</si>
  <si>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</si>
  <si>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</si>
  <si>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</si>
  <si>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</si>
  <si>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</si>
  <si>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</si>
  <si>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</si>
  <si>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</si>
  <si>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</si>
  <si>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</si>
  <si>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</si>
  <si>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</si>
  <si>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</si>
  <si>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</si>
  <si>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</si>
  <si>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</si>
  <si>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</si>
  <si>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</si>
  <si>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</si>
  <si>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</si>
  <si>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</si>
  <si>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</si>
  <si>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</si>
  <si>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</si>
  <si>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</si>
  <si>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</si>
  <si>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</si>
  <si>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</si>
  <si>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</si>
  <si>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</si>
  <si>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</si>
  <si>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</si>
  <si>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</si>
  <si>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</si>
  <si>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</si>
  <si>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</si>
  <si>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</si>
  <si>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</si>
  <si>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</si>
  <si>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</si>
  <si>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</si>
  <si>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</si>
  <si>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</si>
  <si>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</si>
  <si>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</si>
  <si>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</si>
  <si>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</si>
  <si>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</si>
  <si>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</si>
  <si>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</si>
  <si>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</si>
  <si>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</si>
  <si>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</si>
  <si>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</si>
  <si>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</si>
  <si>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</si>
  <si>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</si>
  <si>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</si>
  <si>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</si>
  <si>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</si>
  <si>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</si>
  <si>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</si>
  <si>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</si>
  <si>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</si>
  <si>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</si>
  <si>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</si>
  <si>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</si>
  <si>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</si>
  <si>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</si>
  <si>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</si>
  <si>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</si>
  <si>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</si>
  <si>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</si>
  <si>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</si>
  <si>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</si>
  <si>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</si>
  <si>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</si>
  <si>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</si>
  <si>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</si>
  <si>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</si>
  <si>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</si>
  <si>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</si>
  <si>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</si>
  <si>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</si>
  <si>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</si>
  <si>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</si>
  <si>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</si>
  <si>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</si>
  <si>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</si>
  <si>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</si>
  <si>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</si>
  <si>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</si>
  <si>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</si>
  <si>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</si>
  <si>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</si>
  <si>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</si>
  <si>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</si>
  <si>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</si>
  <si>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</si>
  <si>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</si>
  <si>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</si>
  <si>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</si>
  <si>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</si>
  <si>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</si>
  <si>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</si>
  <si>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</si>
  <si>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</si>
  <si>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</si>
  <si>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</si>
  <si>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</si>
  <si>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</si>
  <si>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</si>
  <si>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</si>
  <si>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</si>
  <si>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</si>
  <si>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</si>
  <si>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</si>
  <si>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</si>
  <si>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</si>
  <si>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</si>
  <si>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</si>
  <si>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</si>
  <si>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</si>
  <si>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</si>
  <si>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</si>
  <si>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</si>
  <si>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</si>
  <si>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</si>
  <si>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</si>
  <si>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</si>
  <si>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</si>
  <si>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</si>
  <si>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</si>
  <si>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</si>
  <si>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</si>
  <si>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</si>
  <si>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</si>
  <si>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</si>
  <si>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</si>
  <si>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</si>
  <si>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</si>
  <si>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</si>
  <si>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</si>
  <si>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</si>
  <si>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</si>
  <si>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</si>
  <si>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</si>
  <si>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</si>
  <si>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</si>
  <si>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</si>
  <si>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</si>
  <si>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</si>
  <si>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</si>
  <si>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</si>
  <si>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</si>
  <si>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</si>
  <si>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</si>
  <si>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</si>
  <si>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</si>
  <si>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</si>
  <si>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</si>
  <si>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</si>
  <si>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</si>
  <si>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</si>
  <si>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</si>
  <si>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</si>
  <si>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</si>
  <si>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</si>
  <si>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</si>
  <si>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</si>
  <si>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</si>
  <si>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</si>
  <si>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</si>
  <si>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</si>
  <si>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</si>
  <si>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</si>
  <si>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</si>
  <si>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</si>
  <si>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</si>
  <si>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</si>
  <si>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</si>
  <si>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</si>
  <si>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</si>
  <si>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</si>
  <si>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</si>
  <si>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</si>
  <si>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</si>
  <si>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</si>
  <si>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</si>
  <si>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</si>
  <si>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</si>
  <si>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</si>
  <si>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</si>
  <si>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</si>
  <si>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</si>
  <si>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</si>
  <si>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</si>
  <si>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</si>
  <si>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</si>
  <si>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</si>
  <si>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</si>
  <si>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</si>
  <si>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</si>
  <si>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</si>
  <si>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</si>
  <si>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</si>
  <si>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</si>
  <si>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</si>
  <si>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</si>
  <si>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</si>
  <si>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</si>
  <si>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</si>
  <si>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</si>
  <si>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</si>
  <si>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</si>
  <si>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</si>
  <si>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</si>
  <si>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</si>
  <si>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</si>
  <si>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</si>
  <si>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</si>
  <si>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</si>
  <si>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</si>
  <si>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</si>
  <si>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</si>
  <si>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</si>
  <si>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</si>
  <si>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</si>
  <si>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</si>
  <si>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</si>
  <si>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</si>
  <si>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</si>
  <si>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</si>
  <si>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</si>
  <si>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</si>
  <si>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</si>
  <si>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</si>
  <si>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</si>
  <si>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</si>
  <si>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</si>
  <si>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</si>
  <si>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</si>
  <si>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</si>
  <si>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</si>
  <si>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</si>
  <si>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</si>
  <si>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</si>
  <si>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</si>
  <si>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</si>
  <si>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</si>
  <si>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</si>
  <si>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</si>
  <si>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</si>
  <si>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</si>
  <si>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</si>
  <si>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</si>
  <si>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</si>
  <si>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</si>
  <si>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</si>
  <si>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</si>
  <si>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</si>
  <si>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</si>
  <si>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</si>
  <si>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</si>
  <si>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</si>
  <si>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</si>
  <si>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</si>
  <si>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</si>
  <si>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</si>
  <si>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</si>
  <si>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</si>
  <si>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</si>
  <si>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</si>
  <si>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</si>
  <si>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</si>
  <si>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</si>
  <si>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</si>
  <si>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</si>
  <si>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</si>
  <si>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</si>
  <si>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</si>
  <si>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</si>
  <si>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</si>
  <si>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</si>
  <si>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</si>
  <si>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</si>
  <si>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</si>
  <si>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</si>
  <si>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</si>
  <si>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</si>
  <si>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</si>
  <si>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</si>
  <si>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</si>
  <si>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</si>
  <si>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</si>
  <si>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</si>
  <si>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</si>
  <si>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</si>
  <si>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</si>
  <si>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</si>
  <si>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</si>
  <si>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</si>
  <si>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</si>
  <si>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</si>
  <si>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</si>
  <si>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</si>
  <si>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</si>
  <si>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</si>
  <si>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</si>
  <si>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</si>
  <si>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</si>
  <si>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</si>
  <si>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</si>
  <si>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</si>
  <si>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</si>
  <si>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</si>
  <si>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</si>
  <si>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</si>
  <si>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</si>
  <si>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</si>
  <si>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</si>
  <si>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</si>
  <si>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</si>
  <si>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</si>
  <si>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</si>
  <si>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</si>
  <si>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</si>
  <si>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</si>
  <si>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</si>
  <si>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</si>
  <si>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</si>
  <si>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</si>
  <si>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</si>
  <si>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</si>
  <si>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</si>
  <si>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</si>
  <si>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</si>
  <si>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</si>
  <si>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</si>
  <si>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</si>
  <si>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</si>
  <si>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</si>
  <si>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</si>
  <si>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</si>
  <si>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</si>
  <si>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</si>
  <si>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</si>
  <si>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</si>
  <si>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</si>
  <si>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</si>
  <si>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</si>
  <si>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</si>
  <si>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</si>
  <si>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</si>
  <si>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</si>
  <si>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</si>
  <si>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</si>
  <si>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</si>
  <si>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</si>
  <si>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</si>
  <si>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</si>
  <si>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</si>
  <si>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</si>
  <si>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</si>
  <si>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</si>
  <si>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</si>
  <si>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</si>
  <si>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</si>
  <si>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</si>
  <si>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</si>
  <si>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</si>
  <si>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</si>
  <si>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</si>
  <si>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</si>
  <si>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</si>
  <si>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</si>
  <si>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</si>
  <si>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</si>
  <si>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</si>
  <si>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</si>
  <si>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</si>
  <si>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</si>
  <si>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</si>
  <si>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</si>
  <si>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</si>
  <si>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</si>
  <si>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</si>
  <si>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</si>
  <si>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</si>
  <si>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</si>
  <si>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</si>
  <si>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</si>
  <si>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</si>
  <si>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</si>
  <si>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</si>
  <si>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</si>
  <si>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</si>
  <si>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</si>
  <si>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</si>
  <si>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</si>
  <si>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</si>
  <si>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</si>
  <si>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</si>
  <si>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</si>
  <si>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</si>
  <si>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</si>
  <si>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</si>
  <si>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</si>
  <si>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</si>
  <si>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</si>
  <si>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</si>
  <si>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</si>
  <si>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</si>
  <si>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</si>
  <si>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</si>
  <si>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</si>
  <si>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</si>
  <si>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</si>
  <si>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</si>
  <si>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</si>
  <si>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</si>
  <si>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</si>
  <si>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</si>
  <si>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</si>
  <si>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</si>
  <si>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</si>
  <si>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</si>
  <si>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</si>
  <si>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</si>
  <si>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</si>
  <si>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</si>
  <si>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</si>
  <si>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</si>
  <si>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</si>
  <si>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</si>
  <si>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</si>
  <si>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</si>
  <si>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</si>
  <si>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</si>
  <si>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</si>
  <si>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</si>
  <si>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</si>
  <si>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</si>
  <si>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</si>
  <si>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</si>
  <si>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</si>
  <si>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</si>
  <si>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</si>
  <si>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</si>
  <si>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</si>
  <si>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</si>
  <si>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</si>
  <si>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</si>
  <si>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</si>
  <si>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</si>
  <si>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</si>
  <si>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</si>
  <si>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</si>
  <si>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</si>
  <si>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</si>
  <si>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</si>
  <si>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</si>
  <si>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</si>
  <si>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</si>
  <si>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</si>
  <si>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</si>
  <si>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</si>
  <si>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</si>
  <si>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</si>
  <si>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</si>
  <si>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</si>
  <si>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</si>
  <si>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</si>
  <si>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</si>
  <si>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</si>
  <si>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</si>
  <si>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</si>
  <si>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</si>
  <si>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</si>
  <si>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</si>
  <si>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</si>
  <si>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</si>
  <si>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</si>
  <si>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</si>
  <si>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</si>
  <si>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</si>
  <si>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</si>
  <si>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</si>
  <si>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</si>
  <si>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</si>
  <si>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</si>
  <si>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</si>
  <si>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</si>
  <si>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</si>
  <si>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</si>
  <si>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</si>
  <si>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</si>
  <si>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</si>
  <si>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</si>
  <si>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</si>
  <si>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</si>
  <si>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</si>
  <si>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</si>
  <si>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</si>
  <si>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</si>
  <si>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</si>
  <si>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</si>
  <si>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</si>
  <si>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</si>
  <si>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</si>
  <si>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</si>
  <si>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</si>
  <si>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</si>
  <si>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</si>
  <si>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</si>
  <si>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</si>
  <si>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</si>
  <si>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</si>
  <si>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</si>
  <si>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</si>
  <si>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</si>
  <si>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</si>
  <si>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</si>
  <si>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</si>
  <si>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</si>
  <si>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</si>
  <si>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</si>
  <si>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</si>
  <si>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</si>
  <si>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</si>
  <si>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</si>
  <si>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</si>
  <si>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</si>
  <si>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</si>
  <si>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</si>
  <si>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</si>
  <si>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</si>
  <si>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</si>
  <si>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</si>
  <si>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</si>
  <si>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</si>
  <si>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</si>
  <si>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</si>
  <si>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</si>
  <si>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</si>
  <si>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</si>
  <si>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</si>
  <si>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</si>
  <si>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</si>
  <si>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</si>
  <si>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</si>
  <si>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</si>
  <si>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</si>
  <si>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</si>
  <si>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</si>
  <si>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</si>
  <si>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</si>
  <si>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</si>
  <si>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</si>
  <si>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</si>
  <si>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</si>
  <si>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</si>
  <si>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</si>
  <si>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</si>
  <si>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</si>
  <si>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</si>
  <si>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</si>
  <si>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</si>
  <si>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</si>
  <si>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</si>
  <si>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</si>
  <si>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</si>
  <si>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</si>
  <si>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</si>
  <si>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</si>
  <si>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</si>
  <si>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</si>
  <si>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</si>
  <si>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</si>
  <si>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</si>
  <si>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</si>
  <si>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</si>
  <si>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</si>
  <si>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</si>
  <si>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</si>
  <si>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</si>
  <si>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</si>
  <si>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</si>
  <si>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</si>
  <si>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</si>
  <si>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</si>
  <si>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</si>
  <si>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</si>
  <si>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</si>
  <si>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</si>
  <si>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</si>
  <si>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</si>
  <si>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</si>
  <si>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</si>
  <si>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</si>
  <si>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</si>
  <si>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</si>
  <si>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</si>
  <si>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</si>
  <si>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</si>
  <si>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</si>
  <si>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</si>
  <si>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</si>
  <si>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</si>
  <si>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</si>
  <si>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</si>
  <si>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</si>
  <si>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</si>
  <si>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</si>
  <si>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</si>
  <si>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</si>
  <si>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</si>
  <si>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</si>
  <si>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</si>
  <si>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</si>
  <si>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</si>
  <si>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</si>
  <si>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</si>
  <si>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</si>
  <si>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</si>
  <si>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</si>
  <si>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</si>
  <si>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</si>
  <si>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</si>
  <si>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</si>
  <si>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</si>
  <si>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</si>
  <si>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</si>
  <si>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</si>
  <si>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</si>
  <si>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</si>
  <si>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</si>
  <si>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</si>
  <si>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</si>
  <si>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</si>
  <si>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</si>
  <si>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</si>
  <si>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</si>
  <si>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</si>
  <si>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</si>
  <si>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</si>
  <si>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</si>
  <si>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</si>
  <si>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</si>
  <si>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</si>
  <si>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</si>
  <si>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</si>
  <si>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</si>
  <si>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</si>
  <si>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</si>
  <si>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</si>
  <si>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</si>
  <si>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</si>
  <si>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</si>
  <si>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</si>
  <si>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</si>
  <si>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</si>
  <si>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</si>
  <si>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</si>
  <si>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</si>
  <si>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</si>
  <si>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</si>
  <si>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</si>
  <si>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</si>
  <si>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</si>
  <si>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</si>
  <si>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</si>
  <si>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</si>
  <si>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</si>
  <si>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</si>
  <si>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</si>
  <si>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</si>
  <si>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</si>
  <si>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</si>
  <si>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</si>
  <si>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</si>
  <si>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</si>
  <si>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</si>
  <si>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</si>
  <si>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</si>
  <si>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</si>
  <si>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</si>
  <si>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</si>
  <si>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</si>
  <si>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</si>
  <si>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</si>
  <si>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</si>
  <si>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</si>
  <si>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</si>
  <si>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</si>
  <si>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</si>
  <si>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</si>
  <si>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</si>
  <si>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</si>
  <si>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</si>
  <si>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</si>
  <si>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</si>
  <si>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</si>
  <si>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</si>
  <si>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</si>
  <si>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</si>
  <si>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</si>
  <si>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</si>
  <si>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</si>
  <si>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</si>
  <si>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</si>
  <si>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</si>
  <si>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</si>
  <si>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</si>
  <si>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</si>
  <si>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</si>
  <si>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</si>
  <si>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</si>
  <si>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</si>
  <si>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</si>
  <si>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</si>
  <si>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</si>
  <si>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</si>
  <si>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</si>
  <si>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</si>
  <si>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</si>
  <si>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</si>
  <si>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</si>
  <si>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</si>
  <si>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</si>
  <si>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</si>
  <si>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</si>
  <si>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</si>
  <si>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</si>
  <si>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</si>
  <si>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</si>
  <si>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</si>
  <si>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</si>
  <si>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</si>
  <si>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</si>
  <si>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</si>
  <si>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</si>
  <si>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</si>
  <si>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</si>
  <si>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</si>
  <si>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</si>
  <si>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</si>
  <si>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</si>
  <si>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</si>
  <si>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</si>
  <si>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</si>
  <si>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</si>
  <si>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</si>
  <si>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</si>
  <si>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</si>
  <si>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</si>
  <si>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</si>
  <si>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</si>
  <si>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</si>
  <si>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</si>
  <si>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</si>
  <si>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</si>
  <si>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</si>
  <si>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</si>
  <si>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</si>
  <si>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</si>
  <si>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</si>
  <si>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</si>
  <si>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</si>
  <si>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</si>
  <si>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</si>
  <si>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</si>
  <si>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</si>
  <si>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</si>
  <si>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</si>
  <si>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</si>
  <si>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</si>
  <si>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</si>
  <si>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</si>
  <si>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</si>
  <si>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</si>
  <si>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</si>
  <si>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</si>
  <si>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</si>
  <si>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</si>
  <si>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</si>
  <si>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</si>
  <si>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</si>
  <si>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</si>
  <si>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</si>
  <si>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</si>
  <si>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</si>
  <si>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</si>
  <si>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</si>
  <si>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</si>
  <si>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</si>
  <si>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</si>
  <si>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</si>
  <si>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</si>
  <si>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</si>
  <si>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</si>
  <si>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</si>
  <si>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</si>
  <si>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</si>
  <si>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</si>
  <si>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</si>
  <si>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</si>
  <si>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</si>
  <si>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</si>
  <si>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</si>
  <si>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</si>
  <si>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</si>
  <si>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</si>
  <si>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</si>
  <si>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</si>
  <si>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</si>
  <si>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</si>
  <si>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</si>
  <si>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</si>
  <si>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</si>
  <si>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</si>
  <si>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</si>
  <si>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</si>
  <si>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</si>
  <si>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</si>
  <si>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</si>
  <si>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</si>
  <si>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</si>
  <si>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</si>
  <si>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</si>
  <si>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</si>
  <si>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</si>
  <si>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</si>
  <si>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</si>
  <si>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</si>
  <si>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</si>
  <si>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</si>
  <si>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</si>
  <si>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</si>
  <si>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</si>
  <si>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</si>
  <si>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</si>
  <si>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</si>
  <si>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</si>
  <si>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</si>
  <si>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</si>
  <si>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</si>
  <si>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</si>
  <si>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</si>
  <si>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</si>
  <si>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</si>
  <si>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</si>
  <si>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</si>
  <si>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</si>
  <si>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</si>
  <si>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</si>
  <si>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</si>
  <si>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</si>
  <si>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</si>
  <si>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</si>
  <si>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</si>
  <si>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</si>
  <si>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</si>
  <si>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</si>
  <si>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</si>
  <si>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</si>
  <si>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</si>
  <si>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</si>
  <si>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</si>
  <si>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</si>
  <si>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</si>
  <si>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</si>
  <si>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</si>
  <si>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</si>
  <si>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</si>
  <si>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</si>
  <si>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</si>
  <si>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</si>
  <si>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</si>
  <si>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</si>
  <si>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</si>
  <si>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</si>
  <si>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</si>
  <si>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</si>
  <si>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</si>
  <si>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</si>
  <si>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</si>
  <si>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</si>
  <si>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</si>
  <si>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</si>
  <si>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</si>
  <si>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</si>
  <si>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</si>
  <si>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</si>
  <si>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</si>
  <si>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</si>
  <si>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</si>
  <si>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</si>
  <si>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</si>
  <si>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</si>
  <si>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</si>
  <si>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</si>
  <si>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</si>
  <si>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</si>
  <si>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</si>
  <si>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</si>
  <si>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</si>
  <si>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</si>
  <si>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</si>
  <si>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</si>
  <si>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</si>
  <si>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</si>
  <si>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</si>
  <si>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</si>
  <si>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</si>
  <si>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</si>
  <si>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</si>
  <si>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</si>
  <si>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</si>
  <si>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</si>
  <si>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</si>
  <si>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</si>
  <si>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</si>
  <si>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</si>
  <si>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</si>
  <si>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</si>
  <si>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</si>
  <si>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</si>
  <si>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</si>
  <si>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</si>
  <si>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</si>
  <si>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</si>
  <si>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</si>
  <si>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</si>
  <si>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</si>
  <si>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</si>
  <si>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</si>
  <si>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</si>
  <si>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</si>
  <si>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</si>
  <si>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</si>
  <si>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</si>
  <si>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</si>
  <si>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</si>
  <si>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</si>
  <si>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</si>
  <si>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</si>
  <si>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</si>
  <si>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</si>
  <si>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</si>
  <si>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</si>
  <si>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</si>
  <si>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</si>
  <si>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</si>
  <si>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</si>
  <si>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</si>
  <si>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</si>
  <si>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</si>
  <si>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</si>
  <si>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</si>
  <si>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</si>
  <si>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</si>
  <si>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</si>
  <si>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</si>
  <si>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</si>
  <si>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</si>
  <si>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</si>
  <si>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</si>
  <si>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</si>
  <si>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</si>
  <si>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</si>
  <si>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</si>
  <si>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</si>
  <si>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</si>
  <si>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</si>
  <si>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</si>
  <si>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</si>
  <si>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</si>
  <si>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</si>
  <si>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</si>
  <si>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</si>
  <si>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</si>
  <si>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</si>
  <si>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</si>
  <si>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</si>
  <si>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</si>
  <si>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</si>
  <si>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</si>
  <si>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</si>
  <si>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</si>
  <si>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</si>
  <si>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</si>
  <si>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</si>
  <si>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</si>
  <si>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</si>
  <si>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</si>
  <si>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</si>
  <si>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</si>
  <si>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</si>
  <si>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</si>
  <si>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</si>
  <si>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</si>
  <si>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</si>
  <si>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</si>
  <si>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</si>
  <si>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</si>
  <si>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</si>
  <si>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</si>
  <si>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</si>
  <si>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</si>
  <si>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</si>
  <si>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</si>
  <si>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</si>
  <si>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</si>
  <si>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</si>
  <si>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</si>
  <si>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</si>
  <si>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</si>
  <si>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</si>
  <si>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</si>
  <si>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</si>
  <si>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</si>
  <si>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</si>
  <si>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</si>
  <si>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</si>
  <si>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</si>
  <si>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</si>
  <si>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</si>
  <si>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</si>
  <si>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</si>
  <si>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</si>
  <si>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</si>
  <si>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</si>
  <si>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</si>
  <si>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</si>
  <si>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</si>
  <si>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</si>
  <si>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</si>
  <si>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</si>
  <si>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</si>
  <si>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</si>
  <si>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</si>
  <si>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</si>
  <si>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</si>
  <si>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</si>
  <si>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</si>
  <si>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</si>
  <si>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</si>
  <si>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</si>
  <si>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</si>
  <si>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</si>
  <si>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</si>
  <si>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</si>
  <si>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</si>
  <si>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</si>
  <si>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</si>
  <si>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</si>
  <si>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</si>
  <si>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</si>
  <si>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</si>
  <si>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</si>
  <si>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</si>
  <si>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</si>
  <si>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</si>
  <si>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</si>
  <si>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</si>
  <si>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</si>
  <si>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</si>
  <si>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</si>
  <si>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</si>
  <si>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</si>
  <si>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</si>
  <si>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</si>
  <si>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</si>
  <si>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</si>
  <si>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</si>
  <si>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</si>
  <si>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</si>
  <si>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</si>
  <si>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</si>
  <si>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</si>
  <si>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</si>
  <si>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</si>
  <si>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</si>
  <si>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</si>
  <si>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</si>
  <si>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</si>
  <si>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</si>
  <si>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</si>
  <si>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</si>
  <si>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</si>
  <si>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</si>
  <si>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</si>
  <si>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</si>
  <si>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</si>
  <si>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</si>
  <si>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</si>
  <si>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</si>
  <si>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</si>
  <si>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</si>
  <si>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</si>
  <si>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</si>
  <si>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</si>
  <si>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</si>
  <si>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</si>
  <si>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</si>
  <si>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</si>
  <si>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</si>
  <si>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</si>
  <si>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</si>
  <si>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</si>
  <si>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</si>
  <si>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</si>
  <si>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</si>
  <si>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</si>
  <si>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</si>
  <si>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</si>
  <si>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</si>
  <si>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</si>
  <si>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</si>
  <si>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</si>
  <si>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</si>
  <si>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</si>
  <si>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</si>
  <si>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</si>
  <si>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</si>
  <si>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</si>
  <si>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</si>
  <si>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</si>
  <si>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</si>
  <si>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</si>
  <si>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</si>
  <si>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</si>
  <si>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</si>
  <si>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</si>
  <si>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</si>
  <si>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</si>
  <si>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</si>
  <si>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</si>
  <si>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</si>
  <si>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</si>
  <si>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</si>
  <si>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</si>
  <si>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</si>
  <si>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</si>
  <si>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</si>
  <si>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</si>
  <si>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</si>
  <si>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</si>
  <si>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</si>
  <si>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</si>
  <si>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</si>
  <si>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</si>
  <si>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</si>
  <si>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</si>
  <si>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</si>
  <si>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</si>
  <si>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</si>
  <si>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</si>
  <si>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</si>
  <si>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</si>
  <si>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</si>
  <si>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</si>
  <si>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</si>
  <si>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</si>
  <si>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</si>
  <si>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</si>
  <si>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</si>
  <si>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</si>
  <si>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</si>
  <si>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</si>
  <si>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</si>
  <si>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</si>
  <si>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</si>
  <si>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</si>
  <si>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</si>
  <si>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</si>
  <si>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</si>
  <si>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</si>
  <si>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</si>
  <si>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</si>
  <si>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</si>
  <si>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</si>
  <si>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</si>
  <si>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</si>
  <si>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</si>
  <si>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</si>
  <si>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</si>
  <si>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</si>
  <si>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</si>
  <si>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</si>
  <si>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</si>
  <si>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</si>
  <si>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</si>
  <si>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</si>
  <si>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</si>
  <si>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</si>
  <si>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</si>
  <si>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</si>
  <si>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</si>
  <si>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</si>
  <si>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</si>
  <si>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</si>
  <si>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</si>
  <si>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</si>
  <si>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</si>
  <si>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</si>
  <si>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</si>
  <si>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</si>
  <si>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</si>
  <si>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</si>
  <si>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</si>
  <si>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</si>
  <si>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</si>
  <si>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</si>
  <si>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</si>
  <si>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</si>
  <si>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</si>
  <si>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</si>
  <si>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</si>
  <si>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</si>
  <si>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</si>
  <si>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</si>
  <si>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</si>
  <si>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</si>
  <si>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</si>
  <si>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</si>
  <si>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</si>
  <si>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</si>
  <si>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</si>
  <si>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</si>
  <si>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</si>
  <si>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</si>
  <si>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</si>
  <si>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</si>
  <si>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</si>
  <si>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</si>
  <si>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</si>
  <si>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</si>
  <si>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</si>
  <si>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</si>
  <si>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</si>
  <si>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</si>
  <si>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</si>
  <si>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</si>
  <si>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</si>
  <si>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</si>
  <si>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</si>
  <si>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</si>
  <si>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</si>
  <si>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</si>
  <si>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</si>
  <si>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</si>
  <si>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</si>
  <si>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</si>
  <si>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</si>
  <si>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</si>
  <si>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</si>
  <si>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</si>
  <si>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</si>
  <si>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</si>
  <si>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</si>
  <si>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</si>
  <si>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</si>
  <si>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</si>
  <si>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</si>
  <si>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</si>
  <si>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</si>
  <si>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</si>
  <si>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</si>
  <si>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</si>
  <si>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</si>
  <si>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</si>
  <si>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</si>
  <si>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</si>
  <si>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</si>
  <si>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</si>
  <si>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</si>
  <si>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</si>
  <si>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</si>
  <si>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</si>
  <si>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</si>
  <si>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</si>
  <si>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</si>
  <si>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</si>
  <si>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</si>
  <si>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</si>
  <si>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</si>
  <si>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</si>
  <si>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</si>
  <si>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</si>
  <si>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</si>
  <si>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</si>
  <si>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</si>
  <si>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</si>
  <si>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</si>
  <si>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</si>
  <si>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</si>
  <si>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</si>
  <si>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</si>
  <si>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</si>
  <si>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</si>
  <si>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</si>
  <si>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</si>
  <si>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</si>
  <si>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</si>
  <si>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</si>
  <si>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</si>
  <si>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</si>
  <si>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</si>
  <si>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</si>
  <si>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</si>
  <si>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</si>
  <si>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</si>
  <si>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</si>
  <si>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</si>
  <si>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</si>
  <si>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</si>
  <si>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</si>
  <si>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</si>
  <si>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</si>
  <si>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</si>
  <si>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</si>
  <si>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</si>
  <si>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</si>
  <si>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</si>
  <si>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</si>
  <si>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</si>
  <si>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</si>
  <si>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</si>
  <si>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</si>
  <si>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</si>
  <si>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</si>
  <si>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</si>
  <si>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</si>
  <si>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</si>
  <si>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</si>
  <si>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</si>
  <si>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</si>
  <si>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</si>
  <si>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</si>
  <si>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</si>
  <si>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</si>
  <si>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</si>
  <si>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</si>
  <si>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</si>
  <si>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</si>
  <si>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</si>
  <si>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</si>
  <si>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</si>
  <si>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</si>
  <si>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</si>
  <si>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</si>
  <si>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</si>
  <si>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</si>
  <si>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</si>
  <si>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</si>
  <si>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</si>
  <si>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</si>
  <si>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</si>
  <si>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</si>
  <si>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</si>
  <si>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</si>
  <si>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</si>
  <si>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</si>
  <si>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</si>
  <si>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</si>
  <si>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</si>
  <si>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</si>
  <si>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</si>
  <si>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</si>
  <si>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</si>
  <si>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</si>
  <si>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</si>
  <si>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</si>
  <si>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</si>
  <si>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</si>
  <si>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</si>
  <si>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</si>
  <si>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</si>
  <si>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</si>
  <si>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</si>
  <si>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</si>
  <si>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</si>
  <si>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</si>
  <si>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</si>
  <si>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</si>
  <si>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</si>
  <si>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</si>
  <si>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</si>
  <si>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</si>
  <si>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</si>
  <si>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</si>
  <si>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</si>
  <si>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</si>
  <si>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</si>
  <si>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</si>
  <si>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</si>
  <si>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</si>
  <si>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</si>
  <si>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</si>
  <si>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</si>
  <si>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</si>
  <si>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</si>
  <si>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</si>
  <si>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</si>
  <si>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</si>
  <si>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</si>
  <si>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</si>
  <si>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</si>
  <si>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</si>
  <si>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</si>
  <si>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</si>
  <si>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</si>
  <si>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</si>
  <si>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</si>
  <si>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</si>
  <si>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</si>
  <si>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</si>
  <si>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</si>
  <si>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</si>
  <si>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</si>
  <si>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</si>
  <si>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</si>
  <si>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</si>
  <si>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</si>
  <si>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</si>
  <si>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</si>
  <si>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</si>
  <si>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</si>
  <si>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</si>
  <si>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</si>
  <si>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</si>
  <si>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</si>
  <si>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</si>
  <si>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</si>
  <si>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</si>
  <si>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</si>
  <si>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</si>
  <si>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</si>
  <si>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</si>
  <si>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</si>
  <si>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</si>
  <si>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</si>
  <si>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</si>
  <si>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</si>
  <si>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</si>
  <si>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</si>
  <si>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</si>
  <si>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</si>
  <si>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</si>
  <si>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</si>
  <si>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</si>
  <si>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</si>
  <si>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</si>
  <si>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</si>
  <si>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</si>
  <si>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</si>
  <si>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</si>
  <si>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</si>
  <si>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</si>
  <si>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</si>
  <si>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</si>
  <si>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</si>
  <si>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</si>
  <si>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</si>
  <si>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</si>
  <si>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</si>
  <si>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</si>
  <si>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</si>
  <si>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</si>
  <si>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</si>
  <si>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</si>
  <si>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</si>
  <si>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</si>
  <si>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</si>
  <si>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</si>
  <si>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</si>
  <si>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</si>
  <si>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</si>
  <si>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</si>
  <si>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</si>
  <si>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</si>
  <si>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</si>
  <si>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</si>
  <si>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</si>
  <si>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</si>
  <si>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</si>
  <si>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</si>
  <si>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</si>
  <si>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</si>
  <si>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</si>
  <si>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</si>
  <si>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</si>
  <si>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</si>
  <si>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</si>
  <si>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</si>
  <si>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</si>
  <si>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</si>
  <si>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</si>
  <si>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</si>
  <si>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</si>
  <si>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</si>
  <si>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</si>
  <si>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</si>
  <si>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</si>
  <si>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</si>
  <si>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</si>
  <si>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</si>
  <si>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</si>
  <si>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</si>
  <si>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</si>
  <si>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</si>
  <si>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</si>
  <si>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</si>
  <si>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</si>
  <si>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</si>
  <si>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</si>
  <si>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</si>
  <si>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</si>
  <si>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</si>
  <si>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</si>
  <si>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</si>
  <si>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</si>
  <si>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</si>
  <si>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</si>
  <si>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</si>
  <si>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</si>
  <si>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</si>
  <si>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</si>
  <si>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</si>
  <si>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</si>
  <si>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</si>
  <si>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</si>
  <si>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</si>
  <si>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</si>
  <si>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</si>
  <si>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</si>
  <si>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</si>
  <si>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</si>
  <si>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</si>
  <si>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</si>
  <si>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</si>
  <si>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</si>
  <si>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</si>
  <si>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</si>
  <si>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</si>
  <si>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</si>
  <si>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</si>
  <si>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</si>
  <si>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</si>
  <si>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</si>
  <si>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</si>
  <si>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</si>
  <si>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</si>
  <si>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</si>
  <si>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</si>
  <si>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</si>
  <si>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</si>
  <si>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</si>
  <si>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</si>
  <si>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</si>
  <si>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</si>
  <si>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</si>
  <si>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</si>
  <si>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</si>
  <si>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</si>
  <si>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</si>
  <si>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</si>
  <si>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</si>
  <si>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</si>
  <si>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</si>
  <si>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</si>
  <si>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</si>
  <si>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</si>
  <si>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</si>
  <si>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</si>
  <si>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</si>
  <si>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</si>
  <si>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</si>
  <si>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</si>
  <si>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</si>
  <si>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</si>
  <si>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</si>
  <si>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</si>
  <si>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</si>
  <si>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</si>
  <si>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</si>
  <si>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</si>
  <si>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</si>
  <si>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</si>
  <si>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</si>
  <si>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</si>
  <si>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</si>
  <si>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</si>
  <si>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</si>
  <si>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</si>
  <si>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</si>
  <si>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</si>
  <si>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</si>
  <si>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</si>
  <si>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</si>
  <si>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</si>
  <si>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</si>
  <si>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</si>
  <si>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</si>
  <si>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</si>
  <si>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</si>
  <si>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</si>
  <si>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</si>
  <si>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</si>
  <si>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</si>
  <si>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</si>
  <si>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</si>
  <si>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</si>
  <si>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</si>
  <si>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</si>
  <si>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</si>
  <si>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</si>
  <si>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</si>
  <si>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</si>
  <si>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</si>
  <si>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</si>
  <si>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</si>
  <si>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</si>
  <si>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</si>
  <si>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</si>
  <si>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</si>
  <si>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</si>
  <si>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</si>
  <si>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</si>
  <si>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</si>
  <si>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</si>
  <si>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</si>
  <si>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</si>
  <si>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</si>
  <si>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</si>
  <si>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</si>
  <si>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</si>
  <si>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</si>
  <si>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</si>
  <si>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</si>
  <si>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</si>
  <si>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</si>
  <si>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</si>
  <si>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</si>
  <si>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</si>
  <si>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</si>
  <si>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</si>
  <si>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</si>
  <si>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</si>
  <si>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</si>
  <si>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</si>
  <si>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</si>
  <si>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</si>
  <si>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</si>
  <si>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</si>
  <si>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</si>
  <si>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</si>
  <si>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</si>
  <si>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</si>
  <si>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</si>
  <si>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</si>
  <si>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</si>
  <si>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</si>
  <si>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</si>
  <si>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</si>
  <si>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</si>
  <si>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</si>
  <si>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</si>
  <si>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</si>
  <si>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</si>
  <si>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</si>
  <si>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</si>
  <si>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</si>
  <si>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</si>
  <si>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</si>
  <si>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</si>
  <si>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</si>
  <si>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</si>
  <si>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</si>
  <si>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</si>
  <si>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</si>
  <si>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</si>
  <si>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</si>
  <si>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</si>
  <si>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</si>
  <si>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</si>
  <si>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</si>
  <si>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</si>
  <si>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</si>
  <si>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</si>
  <si>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</si>
  <si>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</si>
  <si>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</si>
  <si>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</si>
  <si>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</si>
  <si>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</si>
  <si>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</si>
  <si>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</si>
  <si>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</si>
  <si>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</si>
  <si>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</si>
  <si>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</si>
  <si>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</si>
  <si>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</si>
  <si>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</si>
  <si>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</si>
  <si>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</si>
  <si>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</si>
  <si>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</si>
  <si>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</si>
  <si>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</si>
  <si>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</si>
  <si>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</si>
  <si>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</si>
  <si>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</si>
  <si>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</si>
  <si>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</si>
  <si>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</si>
  <si>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</si>
  <si>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</si>
  <si>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</si>
  <si>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</si>
  <si>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</si>
  <si>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</si>
  <si>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</si>
  <si>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</si>
  <si>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</si>
  <si>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</si>
  <si>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</si>
  <si>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</si>
  <si>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</si>
  <si>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</si>
  <si>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</si>
  <si>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</si>
  <si>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</si>
  <si>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</si>
  <si>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</si>
  <si>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</si>
  <si>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</si>
  <si>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</si>
  <si>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</si>
  <si>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</si>
  <si>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</si>
  <si>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</si>
  <si>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</si>
  <si>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</si>
  <si>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</si>
  <si>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</si>
  <si>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</si>
  <si>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</si>
  <si>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</si>
  <si>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</si>
  <si>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</si>
  <si>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</si>
  <si>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</si>
  <si>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</si>
  <si>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</si>
  <si>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</si>
  <si>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</si>
  <si>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</si>
  <si>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</si>
  <si>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</si>
  <si>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</si>
  <si>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</si>
  <si>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</si>
  <si>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</si>
  <si>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</si>
  <si>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</si>
  <si>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</si>
  <si>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</si>
  <si>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</si>
  <si>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</si>
  <si>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</si>
  <si>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</si>
  <si>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</si>
  <si>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</si>
  <si>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</si>
  <si>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</si>
  <si>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</si>
  <si>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</si>
  <si>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</si>
  <si>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</si>
  <si>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</si>
  <si>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</si>
  <si>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</si>
  <si>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</si>
  <si>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</si>
  <si>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</si>
  <si>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</si>
  <si>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</si>
  <si>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</si>
  <si>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</si>
  <si>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</si>
  <si>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</si>
  <si>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</si>
  <si>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</si>
  <si>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</si>
  <si>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</si>
  <si>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</si>
  <si>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</si>
  <si>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</si>
  <si>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</si>
  <si>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</si>
  <si>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</si>
  <si>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</si>
  <si>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</si>
  <si>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</si>
  <si>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</si>
  <si>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</si>
  <si>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</si>
  <si>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</si>
  <si>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</si>
  <si>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</si>
  <si>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</si>
  <si>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</si>
  <si>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</si>
  <si>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</si>
  <si>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</si>
  <si>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</si>
  <si>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</si>
  <si>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</si>
  <si>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</si>
  <si>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</si>
  <si>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</si>
  <si>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</si>
  <si>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</si>
  <si>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</si>
  <si>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</si>
  <si>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</si>
  <si>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</si>
  <si>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</si>
  <si>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</si>
  <si>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</si>
  <si>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</si>
  <si>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</si>
  <si>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</si>
  <si>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</si>
  <si>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</si>
  <si>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</si>
  <si>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</si>
  <si>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</si>
  <si>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</si>
  <si>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</si>
  <si>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</si>
  <si>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</si>
  <si>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</si>
  <si>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</si>
  <si>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</si>
  <si>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</si>
  <si>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</si>
  <si>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</si>
  <si>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</si>
  <si>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</si>
  <si>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</si>
  <si>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</si>
  <si>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</si>
  <si>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</si>
  <si>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</si>
  <si>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</si>
  <si>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</si>
  <si>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</si>
  <si>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</si>
  <si>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</si>
  <si>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</si>
  <si>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</si>
  <si>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</si>
  <si>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</si>
  <si>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</si>
  <si>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</si>
  <si>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</si>
  <si>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</si>
  <si>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</si>
  <si>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</si>
  <si>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</si>
  <si>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</si>
  <si>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</si>
  <si>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</si>
  <si>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</si>
  <si>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</si>
  <si>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</si>
  <si>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</si>
  <si>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</si>
  <si>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</si>
  <si>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</si>
  <si>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</si>
  <si>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</si>
  <si>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</si>
  <si>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</si>
  <si>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</si>
  <si>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</si>
  <si>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</si>
  <si>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</si>
  <si>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</si>
  <si>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</si>
  <si>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</si>
  <si>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</si>
  <si>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</si>
  <si>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</si>
  <si>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</si>
  <si>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</si>
  <si>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</si>
  <si>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</si>
  <si>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</si>
  <si>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</si>
  <si>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</si>
  <si>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</si>
  <si>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</si>
  <si>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</si>
  <si>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</si>
  <si>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</si>
  <si>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</si>
  <si>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</si>
  <si>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</si>
  <si>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</si>
  <si>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</si>
  <si>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</si>
  <si>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</si>
  <si>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</si>
  <si>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</si>
  <si>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</si>
  <si>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</si>
  <si>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</si>
  <si>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</si>
  <si>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</si>
  <si>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</si>
  <si>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</si>
  <si>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</si>
  <si>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</si>
  <si>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</si>
  <si>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</si>
  <si>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</si>
  <si>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</si>
  <si>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</si>
  <si>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</si>
  <si>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</si>
  <si>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</si>
  <si>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</si>
  <si>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</si>
  <si>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</si>
  <si>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</si>
  <si>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</si>
  <si>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</si>
  <si>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</si>
  <si>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</si>
  <si>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</si>
  <si>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</si>
  <si>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</si>
  <si>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</si>
  <si>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</si>
  <si>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</si>
  <si>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</si>
  <si>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</si>
  <si>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</si>
  <si>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</si>
  <si>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</si>
  <si>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</si>
  <si>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</si>
  <si>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</si>
  <si>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</si>
  <si>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</si>
  <si>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</si>
  <si>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</si>
  <si>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</si>
  <si>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</si>
  <si>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</si>
  <si>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</si>
  <si>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</si>
  <si>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</si>
  <si>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</si>
  <si>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</si>
  <si>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</si>
  <si>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</si>
  <si>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</si>
  <si>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</si>
  <si>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</si>
  <si>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</si>
  <si>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</si>
  <si>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</si>
  <si>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</si>
  <si>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</si>
  <si>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</si>
  <si>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</si>
  <si>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</si>
  <si>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</si>
  <si>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</si>
  <si>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</si>
  <si>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</si>
  <si>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</si>
  <si>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</si>
  <si>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</si>
  <si>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</si>
  <si>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</si>
  <si>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</si>
  <si>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</si>
  <si>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</si>
  <si>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</si>
  <si>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</si>
  <si>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</si>
  <si>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</si>
  <si>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</si>
  <si>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</si>
  <si>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</si>
  <si>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</si>
  <si>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</si>
  <si>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</si>
  <si>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</si>
  <si>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</si>
  <si>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</si>
  <si>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</si>
  <si>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</si>
  <si>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</si>
  <si>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</si>
  <si>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</si>
  <si>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</si>
  <si>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</si>
  <si>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</si>
  <si>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</si>
  <si>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</si>
  <si>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</si>
  <si>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</si>
  <si>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</si>
  <si>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</si>
  <si>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</si>
  <si>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</si>
  <si>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</si>
  <si>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</si>
  <si>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</si>
  <si>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</si>
  <si>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</si>
  <si>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</si>
  <si>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</si>
  <si>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</si>
  <si>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</si>
  <si>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</si>
  <si>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</si>
  <si>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</si>
  <si>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</si>
  <si>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</si>
  <si>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</si>
  <si>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</si>
  <si>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</si>
  <si>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</si>
  <si>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</si>
  <si>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</si>
  <si>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</si>
  <si>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</si>
  <si>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</si>
  <si>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</si>
  <si>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</si>
  <si>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</si>
  <si>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</si>
  <si>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</si>
  <si>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</si>
  <si>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</si>
  <si>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</si>
  <si>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</si>
  <si>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</si>
  <si>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</si>
  <si>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</si>
  <si>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</si>
  <si>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</si>
  <si>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</si>
  <si>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</si>
  <si>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</si>
  <si>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</si>
  <si>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</si>
  <si>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</si>
  <si>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</si>
  <si>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</si>
  <si>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</si>
  <si>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</si>
  <si>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</si>
  <si>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</si>
  <si>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</si>
  <si>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</si>
  <si>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</si>
  <si>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</si>
  <si>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</si>
  <si>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</si>
  <si>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</si>
  <si>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</si>
  <si>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</si>
  <si>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</si>
  <si>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</si>
  <si>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</si>
  <si>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</si>
  <si>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</si>
  <si>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</si>
  <si>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</si>
  <si>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</si>
  <si>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</si>
  <si>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</si>
  <si>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</si>
  <si>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</si>
  <si>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</si>
  <si>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</si>
  <si>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</si>
  <si>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</si>
  <si>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</si>
  <si>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</si>
  <si>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</si>
  <si>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</si>
  <si>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</si>
  <si>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</si>
  <si>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</si>
  <si>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</si>
  <si>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</si>
  <si>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</si>
  <si>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</si>
  <si>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</si>
  <si>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</si>
  <si>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</si>
  <si>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</si>
  <si>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</si>
  <si>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</si>
  <si>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</si>
  <si>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</si>
  <si>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</si>
  <si>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</si>
  <si>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</si>
  <si>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</si>
  <si>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</si>
  <si>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</si>
  <si>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</si>
  <si>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</si>
  <si>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</si>
  <si>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</si>
  <si>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</si>
  <si>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</si>
  <si>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</si>
  <si>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</si>
  <si>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</si>
  <si>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</si>
  <si>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</si>
  <si>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</si>
  <si>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</si>
  <si>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</si>
  <si>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</si>
  <si>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</si>
  <si>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</si>
  <si>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</si>
  <si>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</si>
  <si>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</si>
  <si>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</si>
  <si>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</si>
  <si>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</si>
  <si>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</si>
  <si>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</si>
  <si>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</si>
  <si>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</si>
  <si>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</si>
  <si>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</si>
  <si>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</si>
  <si>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</si>
  <si>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</si>
  <si>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</si>
  <si>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</si>
  <si>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</si>
  <si>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</si>
  <si>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</si>
  <si>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</si>
  <si>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</si>
  <si>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</si>
  <si>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</si>
  <si>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</si>
  <si>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</si>
  <si>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</si>
  <si>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</si>
  <si>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</si>
  <si>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</si>
  <si>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</si>
  <si>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</si>
  <si>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</si>
  <si>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</si>
  <si>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</si>
  <si>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</si>
  <si>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</si>
  <si>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</si>
  <si>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</si>
  <si>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</si>
  <si>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</si>
  <si>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</si>
  <si>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</si>
  <si>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</si>
  <si>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</si>
  <si>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</si>
  <si>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</si>
  <si>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</si>
  <si>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</si>
  <si>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</si>
  <si>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</si>
  <si>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</si>
  <si>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</si>
  <si>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</si>
  <si>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</si>
  <si>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</si>
  <si>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</si>
  <si>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</si>
  <si>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</si>
  <si>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</si>
  <si>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</si>
  <si>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</si>
  <si>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</si>
  <si>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</si>
  <si>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</si>
  <si>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</si>
  <si>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</si>
  <si>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</si>
  <si>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</si>
  <si>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</si>
  <si>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</si>
  <si>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</si>
  <si>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</si>
  <si>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</si>
  <si>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</si>
  <si>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</si>
  <si>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</si>
  <si>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</si>
  <si>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</si>
  <si>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</si>
  <si>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</si>
  <si>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</si>
  <si>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</si>
  <si>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</si>
  <si>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</si>
  <si>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</si>
  <si>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</si>
  <si>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</si>
  <si>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</si>
  <si>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</si>
  <si>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</si>
  <si>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</si>
  <si>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</si>
  <si>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</si>
  <si>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</si>
  <si>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</si>
  <si>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</si>
  <si>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</si>
  <si>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</si>
  <si>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</si>
  <si>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</si>
  <si>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</si>
  <si>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</si>
  <si>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</si>
  <si>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</si>
  <si>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</si>
  <si>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</si>
  <si>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</si>
  <si>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</si>
  <si>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</si>
  <si>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</si>
  <si>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</si>
  <si>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</si>
  <si>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</si>
  <si>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</si>
  <si>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</si>
  <si>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</si>
  <si>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</si>
  <si>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</si>
  <si>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</si>
  <si>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</si>
  <si>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</si>
  <si>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</si>
  <si>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</si>
  <si>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</si>
  <si>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</si>
  <si>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</si>
  <si>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</si>
  <si>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</si>
  <si>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</si>
  <si>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</si>
  <si>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</si>
  <si>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</si>
  <si>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</si>
  <si>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</si>
  <si>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</si>
  <si>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</si>
  <si>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</si>
  <si>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</si>
  <si>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</si>
  <si>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</si>
  <si>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</si>
  <si>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</si>
  <si>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</si>
  <si>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</si>
  <si>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</si>
  <si>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</si>
  <si>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</si>
  <si>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</si>
  <si>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</si>
  <si>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</si>
  <si>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</si>
  <si>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</si>
  <si>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</si>
  <si>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</si>
  <si>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</si>
  <si>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</si>
  <si>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</si>
  <si>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</si>
  <si>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</si>
  <si>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</si>
  <si>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</si>
  <si>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</si>
  <si>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</si>
  <si>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</si>
  <si>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</si>
  <si>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</si>
  <si>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</si>
  <si>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</si>
  <si>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</si>
  <si>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</si>
  <si>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</si>
  <si>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</si>
  <si>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</si>
  <si>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</si>
  <si>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</si>
  <si>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</si>
  <si>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</si>
  <si>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</si>
  <si>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</si>
  <si>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</si>
  <si>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</si>
  <si>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</si>
  <si>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</si>
  <si>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</si>
  <si>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</si>
  <si>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</si>
  <si>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</si>
  <si>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</si>
  <si>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</si>
  <si>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</si>
  <si>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</si>
  <si>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</si>
  <si>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</si>
  <si>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</si>
  <si>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</si>
  <si>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</si>
  <si>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</si>
  <si>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</si>
  <si>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</si>
  <si>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</si>
  <si>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</si>
  <si>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</si>
  <si>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</si>
  <si>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</si>
  <si>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</si>
  <si>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</si>
  <si>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</si>
  <si>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</si>
  <si>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</si>
  <si>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</si>
  <si>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</si>
  <si>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</si>
  <si>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</si>
  <si>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</si>
  <si>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</si>
  <si>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</si>
  <si>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</si>
  <si>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</si>
  <si>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</si>
  <si>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</si>
  <si>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</si>
  <si>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</si>
  <si>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</si>
  <si>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</si>
  <si>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</si>
  <si>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</si>
  <si>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</si>
  <si>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</si>
  <si>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</si>
  <si>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</si>
  <si>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</si>
  <si>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</si>
  <si>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</si>
  <si>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</si>
  <si>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</si>
  <si>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</si>
  <si>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</si>
  <si>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</si>
  <si>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</si>
  <si>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</si>
  <si>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</si>
  <si>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</si>
  <si>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</si>
  <si>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</si>
  <si>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</si>
  <si>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</si>
  <si>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</si>
  <si>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</si>
  <si>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</si>
  <si>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</si>
  <si>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</si>
  <si>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</si>
  <si>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</si>
  <si>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</si>
  <si>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</si>
  <si>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</si>
  <si>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</si>
  <si>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</si>
  <si>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</si>
  <si>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</si>
  <si>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</si>
  <si>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</si>
  <si>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</si>
  <si>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</si>
  <si>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</si>
  <si>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</si>
  <si>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</si>
  <si>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</si>
  <si>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</si>
  <si>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</si>
  <si>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</si>
  <si>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</si>
  <si>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</si>
  <si>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</si>
  <si>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</si>
  <si>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</si>
  <si>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</si>
  <si>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</si>
  <si>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</si>
  <si>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</si>
  <si>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</si>
  <si>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</si>
  <si>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</si>
  <si>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</si>
  <si>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</si>
  <si>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</si>
  <si>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</si>
  <si>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</si>
  <si>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</si>
  <si>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</si>
  <si>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</si>
  <si>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</si>
  <si>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</si>
  <si>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</si>
  <si>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</si>
  <si>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</si>
  <si>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</si>
  <si>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</si>
  <si>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</si>
  <si>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</si>
  <si>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</si>
  <si>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</si>
  <si>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</si>
  <si>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</si>
  <si>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</si>
  <si>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</si>
  <si>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</si>
  <si>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</si>
  <si>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</si>
  <si>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</si>
  <si>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</si>
  <si>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</si>
  <si>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</si>
  <si>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</si>
  <si>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</si>
  <si>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</si>
  <si>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</si>
  <si>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</si>
  <si>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</si>
  <si>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</si>
  <si>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</si>
  <si>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</si>
  <si>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</si>
  <si>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</si>
  <si>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</si>
  <si>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</si>
  <si>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</si>
  <si>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</si>
  <si>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</si>
  <si>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</si>
  <si>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</si>
  <si>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</si>
  <si>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</si>
  <si>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</si>
  <si>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</si>
  <si>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</si>
  <si>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</si>
  <si>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</si>
  <si>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</si>
  <si>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</si>
  <si>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</si>
  <si>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</si>
  <si>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</si>
  <si>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</si>
  <si>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</si>
  <si>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</si>
  <si>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</si>
  <si>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</si>
  <si>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</si>
  <si>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</si>
  <si>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</si>
  <si>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</si>
  <si>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</si>
  <si>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</si>
  <si>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</si>
  <si>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</si>
  <si>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</si>
  <si>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</si>
  <si>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</si>
  <si>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</si>
  <si>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</si>
  <si>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</si>
  <si>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</si>
  <si>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</si>
  <si>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</si>
  <si>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</si>
  <si>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</si>
  <si>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</si>
  <si>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</si>
  <si>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</si>
  <si>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</si>
  <si>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</si>
  <si>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</si>
  <si>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</si>
  <si>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</si>
  <si>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</si>
  <si>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</si>
  <si>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</si>
  <si>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</si>
  <si>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</si>
  <si>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</si>
  <si>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</si>
  <si>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</si>
  <si>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</si>
  <si>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</si>
  <si>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</si>
  <si>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</si>
  <si>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</si>
  <si>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</si>
  <si>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</si>
  <si>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</si>
  <si>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</si>
  <si>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</si>
  <si>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</si>
  <si>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</si>
  <si>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</si>
  <si>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</si>
  <si>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</si>
  <si>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</si>
  <si>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</si>
  <si>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</si>
  <si>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</si>
  <si>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</si>
  <si>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</si>
  <si>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</si>
  <si>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</si>
  <si>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</si>
  <si>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</si>
  <si>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</si>
  <si>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</si>
  <si>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</si>
  <si>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</si>
  <si>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</si>
  <si>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</si>
  <si>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</si>
  <si>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</si>
  <si>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</si>
  <si>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</si>
  <si>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</si>
  <si>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</si>
  <si>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</si>
  <si>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</si>
  <si>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</si>
  <si>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</si>
  <si>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</si>
  <si>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</si>
  <si>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</si>
  <si>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</si>
  <si>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</si>
  <si>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</si>
  <si>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</si>
  <si>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</si>
  <si>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</si>
  <si>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</si>
  <si>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</si>
  <si>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</si>
  <si>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</si>
  <si>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</si>
  <si>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</si>
  <si>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</si>
  <si>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</si>
  <si>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</si>
  <si>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</si>
  <si>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</si>
  <si>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</si>
  <si>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</si>
  <si>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</si>
  <si>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</si>
  <si>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</si>
  <si>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</si>
  <si>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</si>
  <si>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</si>
  <si>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</si>
  <si>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</si>
  <si>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</si>
  <si>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</si>
  <si>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</si>
  <si>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</si>
  <si>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</si>
  <si>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</si>
  <si>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</si>
  <si>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</si>
  <si>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</si>
  <si>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</si>
  <si>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</si>
  <si>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</si>
  <si>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</si>
  <si>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</si>
  <si>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</si>
  <si>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</si>
  <si>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</si>
  <si>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</si>
  <si>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</si>
  <si>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</si>
  <si>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</si>
  <si>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</si>
  <si>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</si>
  <si>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</si>
  <si>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</si>
  <si>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</si>
  <si>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</si>
  <si>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</si>
  <si>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</si>
  <si>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</si>
  <si>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</si>
  <si>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</si>
  <si>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</si>
  <si>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</si>
  <si>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</si>
  <si>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</si>
  <si>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</si>
  <si>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</si>
  <si>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</si>
  <si>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</si>
  <si>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</si>
  <si>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</si>
  <si>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</si>
  <si>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</si>
  <si>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</si>
  <si>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</si>
  <si>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</si>
  <si>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</si>
  <si>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</si>
  <si>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</si>
  <si>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</si>
  <si>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</si>
  <si>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</si>
  <si>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</si>
  <si>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</si>
  <si>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</si>
  <si>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</si>
  <si>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</si>
  <si>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</si>
  <si>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</si>
  <si>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</si>
  <si>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</si>
  <si>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</si>
  <si>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</si>
  <si>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</si>
  <si>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</si>
  <si>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</si>
  <si>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</si>
  <si>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</si>
  <si>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</si>
  <si>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</si>
  <si>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</si>
  <si>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</si>
  <si>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</si>
  <si>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</si>
  <si>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</si>
  <si>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</si>
  <si>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</si>
  <si>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</si>
  <si>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</si>
  <si>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</si>
  <si>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</si>
  <si>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</si>
  <si>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</si>
  <si>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</si>
  <si>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</si>
  <si>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</si>
  <si>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</si>
  <si>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</si>
  <si>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</si>
  <si>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</si>
  <si>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</si>
  <si>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</si>
  <si>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</si>
  <si>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</si>
  <si>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</si>
  <si>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</si>
  <si>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</si>
  <si>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</si>
  <si>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</si>
  <si>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</si>
  <si>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</si>
  <si>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</si>
  <si>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</si>
  <si>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</si>
  <si>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</si>
  <si>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</si>
  <si>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</si>
  <si>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</si>
  <si>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</si>
  <si>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</si>
  <si>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</si>
  <si>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</si>
  <si>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</si>
  <si>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</si>
  <si>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</si>
  <si>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</si>
  <si>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</si>
  <si>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</si>
  <si>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</si>
  <si>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</si>
  <si>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</si>
  <si>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</si>
  <si>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</si>
  <si>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</si>
  <si>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</si>
  <si>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</si>
  <si>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</si>
  <si>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</si>
  <si>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</si>
  <si>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</si>
  <si>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</si>
  <si>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</si>
  <si>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</si>
  <si>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</si>
  <si>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</si>
  <si>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</si>
  <si>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</si>
  <si>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</si>
  <si>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</si>
  <si>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</si>
  <si>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</si>
  <si>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</si>
  <si>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</si>
  <si>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</si>
  <si>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</si>
  <si>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</si>
  <si>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</si>
  <si>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</si>
  <si>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</si>
  <si>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</si>
  <si>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</si>
  <si>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</si>
  <si>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</si>
  <si>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</si>
  <si>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</si>
  <si>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</si>
  <si>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</si>
  <si>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</si>
  <si>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</si>
  <si>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</si>
  <si>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</si>
  <si>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</si>
  <si>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</si>
  <si>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</si>
  <si>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</si>
  <si>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</si>
  <si>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</si>
  <si>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</si>
  <si>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</si>
  <si>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</si>
  <si>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</si>
  <si>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</si>
  <si>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</si>
  <si>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</si>
  <si>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</si>
  <si>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</si>
  <si>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</si>
  <si>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</si>
  <si>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</si>
  <si>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</si>
  <si>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</si>
  <si>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</si>
  <si>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</si>
  <si>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</si>
  <si>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</si>
  <si>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</si>
  <si>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</si>
  <si>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</si>
  <si>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</si>
  <si>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</si>
  <si>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</si>
  <si>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</si>
  <si>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</si>
  <si>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</si>
  <si>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</si>
  <si>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</si>
  <si>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</si>
  <si>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</si>
  <si>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</si>
  <si>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</si>
  <si>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</si>
  <si>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</si>
  <si>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</si>
  <si>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</si>
  <si>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</si>
  <si>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</si>
  <si>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</si>
  <si>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</si>
  <si>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</si>
  <si>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</si>
  <si>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</si>
  <si>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</si>
  <si>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</si>
  <si>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</si>
  <si>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</si>
  <si>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</si>
  <si>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</si>
  <si>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</si>
  <si>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</si>
  <si>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</si>
  <si>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</si>
  <si>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</si>
  <si>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</si>
  <si>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</si>
  <si>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</si>
  <si>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</si>
  <si>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</si>
  <si>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</si>
  <si>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</si>
  <si>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</si>
  <si>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</si>
  <si>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</si>
  <si>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</si>
  <si>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</si>
  <si>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</si>
  <si>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</si>
  <si>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</si>
  <si>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</si>
  <si>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</si>
  <si>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</si>
  <si>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</si>
  <si>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</si>
  <si>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</si>
  <si>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</si>
  <si>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</si>
  <si>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</si>
  <si>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</si>
  <si>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</si>
  <si>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</si>
  <si>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</si>
  <si>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</si>
  <si>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</si>
  <si>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</si>
  <si>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</si>
  <si>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</si>
  <si>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</si>
  <si>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</si>
  <si>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</si>
  <si>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</si>
  <si>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</si>
  <si>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</si>
  <si>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</si>
  <si>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</si>
  <si>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</si>
  <si>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</si>
  <si>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</si>
  <si>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</si>
  <si>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</si>
  <si>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</si>
  <si>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</si>
  <si>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</si>
  <si>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</si>
  <si>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</si>
  <si>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</si>
  <si>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</si>
  <si>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</si>
  <si>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</si>
  <si>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</si>
  <si>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</si>
  <si>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</si>
  <si>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</si>
  <si>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</si>
  <si>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</si>
  <si>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</si>
  <si>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</si>
  <si>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</si>
  <si>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</si>
  <si>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</si>
  <si>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</si>
  <si>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</si>
  <si>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</si>
  <si>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</si>
  <si>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</si>
  <si>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</si>
  <si>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</si>
  <si>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</si>
  <si>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</si>
  <si>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</si>
  <si>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</si>
  <si>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</si>
  <si>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</si>
  <si>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</si>
  <si>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</si>
  <si>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</si>
  <si>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</si>
  <si>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</si>
  <si>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</si>
  <si>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</si>
  <si>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</si>
  <si>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</si>
  <si>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</si>
  <si>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</si>
  <si>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</si>
  <si>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</si>
  <si>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</si>
  <si>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</si>
  <si>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</si>
  <si>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</si>
  <si>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</si>
  <si>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</si>
  <si>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</si>
  <si>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</si>
  <si>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</si>
  <si>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</si>
  <si>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</si>
  <si>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</si>
  <si>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</si>
  <si>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</si>
  <si>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</si>
  <si>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</si>
  <si>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</si>
  <si>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</si>
  <si>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</si>
  <si>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</si>
  <si>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</si>
  <si>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</si>
  <si>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</si>
  <si>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</si>
  <si>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</si>
  <si>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</si>
  <si>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</si>
  <si>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</si>
  <si>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</si>
  <si>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</si>
  <si>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</si>
  <si>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</si>
  <si>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</si>
  <si>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</si>
  <si>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</si>
  <si>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</si>
  <si>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</si>
  <si>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</si>
  <si>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</si>
  <si>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</si>
  <si>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</si>
  <si>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</si>
  <si>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</si>
  <si>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</si>
  <si>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</si>
  <si>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</si>
  <si>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</si>
  <si>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</si>
  <si>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</si>
  <si>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</si>
  <si>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</si>
  <si>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</si>
  <si>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</si>
  <si>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</si>
  <si>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</si>
  <si>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</si>
  <si>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</si>
  <si>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</si>
  <si>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</si>
  <si>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</si>
  <si>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</si>
  <si>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</si>
  <si>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</si>
  <si>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</si>
  <si>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</si>
  <si>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</si>
  <si>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</si>
  <si>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</si>
  <si>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</si>
  <si>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</si>
  <si>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</si>
  <si>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</si>
  <si>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</si>
  <si>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</si>
  <si>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</si>
  <si>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</si>
  <si>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</si>
  <si>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</si>
  <si>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</si>
  <si>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</si>
  <si>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</si>
  <si>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</si>
  <si>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</si>
  <si>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</si>
  <si>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</si>
  <si>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</si>
  <si>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</si>
  <si>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</si>
  <si>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</si>
  <si>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</si>
  <si>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</si>
  <si>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</si>
  <si>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</si>
  <si>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</si>
  <si>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</si>
  <si>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</si>
  <si>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</si>
  <si>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</si>
  <si>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</si>
  <si>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</si>
  <si>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</si>
  <si>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</si>
  <si>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</si>
  <si>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</si>
  <si>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</si>
  <si>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</si>
  <si>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</si>
  <si>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</si>
  <si>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</si>
  <si>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</si>
  <si>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</si>
  <si>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</si>
  <si>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</si>
  <si>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</si>
  <si>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</si>
  <si>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</si>
  <si>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</si>
  <si>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</si>
  <si>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</si>
  <si>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</si>
  <si>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</si>
  <si>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</si>
  <si>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</si>
  <si>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</si>
  <si>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</si>
  <si>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</si>
  <si>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</si>
  <si>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</si>
  <si>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</si>
  <si>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</si>
  <si>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</si>
  <si>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</si>
  <si>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</si>
  <si>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</si>
  <si>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</si>
  <si>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</si>
  <si>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</si>
  <si>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</si>
  <si>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</si>
  <si>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</si>
  <si>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</si>
  <si>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</si>
  <si>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</si>
  <si>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</si>
  <si>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</si>
  <si>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</si>
  <si>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</si>
  <si>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</si>
  <si>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</si>
  <si>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</si>
  <si>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</si>
  <si>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</si>
  <si>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</si>
  <si>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</si>
  <si>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</si>
  <si>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</si>
  <si>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</si>
  <si>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</si>
  <si>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</si>
  <si>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</si>
  <si>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</si>
  <si>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</si>
  <si>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</si>
  <si>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</si>
  <si>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</si>
  <si>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</si>
  <si>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</si>
  <si>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</si>
  <si>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</si>
  <si>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</si>
  <si>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</si>
  <si>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</si>
  <si>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</si>
  <si>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</si>
  <si>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</si>
  <si>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</si>
  <si>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</si>
  <si>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</si>
  <si>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</si>
  <si>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</si>
  <si>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</si>
  <si>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</si>
  <si>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</si>
  <si>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</si>
  <si>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</si>
  <si>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</si>
  <si>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</si>
  <si>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</si>
  <si>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</si>
  <si>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</si>
  <si>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</si>
  <si>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</si>
  <si>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</si>
  <si>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</si>
  <si>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</si>
  <si>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</si>
  <si>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</si>
  <si>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</si>
  <si>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</si>
  <si>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</si>
  <si>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</si>
  <si>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</si>
  <si>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</si>
  <si>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</si>
  <si>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</si>
  <si>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</si>
  <si>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</si>
  <si>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</si>
  <si>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</si>
  <si>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</si>
  <si>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</si>
  <si>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</si>
  <si>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</si>
  <si>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</si>
  <si>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</si>
  <si>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</si>
  <si>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</si>
  <si>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</si>
  <si>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</si>
  <si>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</si>
  <si>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</si>
  <si>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</si>
  <si>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</si>
  <si>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</si>
  <si>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</si>
  <si>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</si>
  <si>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</si>
  <si>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</si>
  <si>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</si>
  <si>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</si>
  <si>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</si>
  <si>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</si>
  <si>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</si>
  <si>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</si>
  <si>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</si>
  <si>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</si>
  <si>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</si>
  <si>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</si>
  <si>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</si>
  <si>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</si>
  <si>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</si>
  <si>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</si>
  <si>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</si>
  <si>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</si>
  <si>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</si>
  <si>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</si>
  <si>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</si>
  <si>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</si>
  <si>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</si>
  <si>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</si>
  <si>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</si>
  <si>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</si>
  <si>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</si>
  <si>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</si>
  <si>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</si>
  <si>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</si>
  <si>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</si>
  <si>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</si>
  <si>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</si>
  <si>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</si>
  <si>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</si>
  <si>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</si>
  <si>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</si>
  <si>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</si>
  <si>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</si>
  <si>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</si>
  <si>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</si>
  <si>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</si>
  <si>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</si>
  <si>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</si>
  <si>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</si>
  <si>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</si>
  <si>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</si>
  <si>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</si>
  <si>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</si>
  <si>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</si>
  <si>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</si>
  <si>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</si>
  <si>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</si>
  <si>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</si>
  <si>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</si>
  <si>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</si>
  <si>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</si>
  <si>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</si>
  <si>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</si>
  <si>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</si>
  <si>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</si>
  <si>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</si>
  <si>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</si>
  <si>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</si>
  <si>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</si>
  <si>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</si>
  <si>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</si>
  <si>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</si>
  <si>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</si>
  <si>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</si>
  <si>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</si>
  <si>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</si>
  <si>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</si>
  <si>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</si>
  <si>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</si>
  <si>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</si>
  <si>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</si>
  <si>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</si>
  <si>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</si>
  <si>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</si>
  <si>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</si>
  <si>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</si>
  <si>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</si>
  <si>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</si>
  <si>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</si>
  <si>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</si>
  <si>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</si>
  <si>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</si>
  <si>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</si>
  <si>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</si>
  <si>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</si>
  <si>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</si>
  <si>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</si>
  <si>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</si>
  <si>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</si>
  <si>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</si>
  <si>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</si>
  <si>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</si>
  <si>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</si>
  <si>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</si>
  <si>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</si>
  <si>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</si>
  <si>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</si>
  <si>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</si>
  <si>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</si>
  <si>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</si>
  <si>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</si>
  <si>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</si>
  <si>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</si>
  <si>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</si>
  <si>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</si>
  <si>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</si>
  <si>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</si>
  <si>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</si>
  <si>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</si>
  <si>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</si>
  <si>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</si>
  <si>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</si>
  <si>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</si>
  <si>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</si>
  <si>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</si>
  <si>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</si>
  <si>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</si>
  <si>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</si>
  <si>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</si>
  <si>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</si>
  <si>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</si>
  <si>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</si>
  <si>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</si>
  <si>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</si>
  <si>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</si>
  <si>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</si>
  <si>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</si>
  <si>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</si>
  <si>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</si>
  <si>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</si>
  <si>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</si>
  <si>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</si>
  <si>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</si>
  <si>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</si>
  <si>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</si>
  <si>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</si>
  <si>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</si>
  <si>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</si>
  <si>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</si>
  <si>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</si>
  <si>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</si>
  <si>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</si>
  <si>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</si>
  <si>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</si>
  <si>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</si>
  <si>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</si>
  <si>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</si>
  <si>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</si>
  <si>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</si>
  <si>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</si>
  <si>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</si>
  <si>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</si>
  <si>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</si>
  <si>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</si>
  <si>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</si>
  <si>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</si>
  <si>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</si>
  <si>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</si>
  <si>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</si>
  <si>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</si>
  <si>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</si>
  <si>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</si>
  <si>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</si>
  <si>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</si>
  <si>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</si>
  <si>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</si>
  <si>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</si>
  <si>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</si>
  <si>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</si>
  <si>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</si>
  <si>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</si>
  <si>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</si>
  <si>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</si>
  <si>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</si>
  <si>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</si>
  <si>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</si>
  <si>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</si>
  <si>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</si>
  <si>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</si>
  <si>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</si>
  <si>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</si>
  <si>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</si>
  <si>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</si>
  <si>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</si>
  <si>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</si>
  <si>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</si>
  <si>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</si>
  <si>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</si>
  <si>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</si>
  <si>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</si>
  <si>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</si>
  <si>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</si>
  <si>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</si>
  <si>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</si>
  <si>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</si>
  <si>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</si>
  <si>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</si>
  <si>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</si>
  <si>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</si>
  <si>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</si>
  <si>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</si>
  <si>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</si>
  <si>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</si>
  <si>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</si>
  <si>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</si>
  <si>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</si>
  <si>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</si>
  <si>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</si>
  <si>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</si>
  <si>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</si>
  <si>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</si>
  <si>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</si>
  <si>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</si>
  <si>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</si>
  <si>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</si>
  <si>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</si>
  <si>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</si>
  <si>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</si>
  <si>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</si>
  <si>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</si>
  <si>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</si>
  <si>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</si>
  <si>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</si>
  <si>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</si>
  <si>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</si>
  <si>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</si>
  <si>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</si>
  <si>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</si>
  <si>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</si>
  <si>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</si>
  <si>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</si>
  <si>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</si>
  <si>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</si>
  <si>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</si>
  <si>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</si>
  <si>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</si>
  <si>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</si>
  <si>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</si>
  <si>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</si>
  <si>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</si>
  <si>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</si>
  <si>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</si>
  <si>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</si>
  <si>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</si>
  <si>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</si>
  <si>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</si>
  <si>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</si>
  <si>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</si>
  <si>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</si>
  <si>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</si>
  <si>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</si>
  <si>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</si>
  <si>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</si>
  <si>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</si>
  <si>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</si>
  <si>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</si>
  <si>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</si>
  <si>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</si>
  <si>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</si>
  <si>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</si>
  <si>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</si>
  <si>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</si>
  <si>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</si>
  <si>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</si>
  <si>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</si>
  <si>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</si>
  <si>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</si>
  <si>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</si>
  <si>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</si>
  <si>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</si>
  <si>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</si>
  <si>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</si>
  <si>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</si>
  <si>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</si>
  <si>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</si>
  <si>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</si>
  <si>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</si>
  <si>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</si>
  <si>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</si>
  <si>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</si>
  <si>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</si>
  <si>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</si>
  <si>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</si>
  <si>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</si>
  <si>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</si>
  <si>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</si>
  <si>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</si>
  <si>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</si>
  <si>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</si>
  <si>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</si>
  <si>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</si>
  <si>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</si>
  <si>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</si>
  <si>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</si>
  <si>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</si>
  <si>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</si>
  <si>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</si>
  <si>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</si>
  <si>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</si>
  <si>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</si>
  <si>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</si>
  <si>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</si>
  <si>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</si>
  <si>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</si>
  <si>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</si>
  <si>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</si>
  <si>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</si>
  <si>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</si>
  <si>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</si>
  <si>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</si>
  <si>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</si>
  <si>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</si>
  <si>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</si>
  <si>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</si>
  <si>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</si>
  <si>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</si>
  <si>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</si>
  <si>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</si>
  <si>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</si>
  <si>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</si>
  <si>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</si>
  <si>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</si>
  <si>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</si>
  <si>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</si>
  <si>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</si>
  <si>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</si>
  <si>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</si>
  <si>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</si>
  <si>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</si>
  <si>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</si>
  <si>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</si>
  <si>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</si>
  <si>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</si>
  <si>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</si>
  <si>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</si>
  <si>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</si>
  <si>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</si>
  <si>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</si>
  <si>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</si>
  <si>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</si>
  <si>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</si>
  <si>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</si>
  <si>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</si>
  <si>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</si>
  <si>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</si>
  <si>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</si>
  <si>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</si>
  <si>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</si>
  <si>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</si>
  <si>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</si>
  <si>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</si>
  <si>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</si>
  <si>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</si>
  <si>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</si>
  <si>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</si>
  <si>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</si>
  <si>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</si>
  <si>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</si>
  <si>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</si>
  <si>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</si>
  <si>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</si>
  <si>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</si>
  <si>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</si>
  <si>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</si>
  <si>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</si>
  <si>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</si>
  <si>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</si>
  <si>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</si>
  <si>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</si>
  <si>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</si>
  <si>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</si>
  <si>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</si>
  <si>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</si>
  <si>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</si>
  <si>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</si>
  <si>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</si>
  <si>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</si>
  <si>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</si>
  <si>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</si>
  <si>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</si>
  <si>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</si>
  <si>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</si>
  <si>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</si>
  <si>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</si>
  <si>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</si>
  <si>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</si>
  <si>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</si>
  <si>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</si>
  <si>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</si>
  <si>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</si>
  <si>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</si>
  <si>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</si>
  <si>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</si>
  <si>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</si>
  <si>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</si>
  <si>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</si>
  <si>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</si>
  <si>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</si>
  <si>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</si>
  <si>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</si>
  <si>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</si>
  <si>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</si>
  <si>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</si>
  <si>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</si>
  <si>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</si>
  <si>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</si>
  <si>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</si>
  <si>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</si>
  <si>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</si>
  <si>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</si>
  <si>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</si>
  <si>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</si>
  <si>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</si>
  <si>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</si>
  <si>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</si>
  <si>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</si>
  <si>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</si>
  <si>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</si>
  <si>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</si>
  <si>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</si>
  <si>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</si>
  <si>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</si>
  <si>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</si>
  <si>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</si>
  <si>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</si>
  <si>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</si>
  <si>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</si>
  <si>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</si>
  <si>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</si>
  <si>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</si>
  <si>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</si>
  <si>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</si>
  <si>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</si>
  <si>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</si>
  <si>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</si>
  <si>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</si>
  <si>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</si>
  <si>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</si>
  <si>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</si>
  <si>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</si>
  <si>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</si>
  <si>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</si>
  <si>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</si>
  <si>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</si>
  <si>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</si>
  <si>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</si>
  <si>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</si>
  <si>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</si>
  <si>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</si>
  <si>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</si>
  <si>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</si>
  <si>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</si>
  <si>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</si>
  <si>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</si>
  <si>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</si>
  <si>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</si>
  <si>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</si>
  <si>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</si>
  <si>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</si>
  <si>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</si>
  <si>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</si>
  <si>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</si>
  <si>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</si>
  <si>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</si>
  <si>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</si>
  <si>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</si>
  <si>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</si>
  <si>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</si>
  <si>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</si>
  <si>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</si>
  <si>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</si>
  <si>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</si>
  <si>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</si>
  <si>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</si>
  <si>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</si>
  <si>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</si>
  <si>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</si>
  <si>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</si>
  <si>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</si>
  <si>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</si>
  <si>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</si>
  <si>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</si>
  <si>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</si>
  <si>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</si>
  <si>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</si>
  <si>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</si>
  <si>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</si>
  <si>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</si>
  <si>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</si>
  <si>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</si>
  <si>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</si>
  <si>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</si>
  <si>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</si>
  <si>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</si>
  <si>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</si>
  <si>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</si>
  <si>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</si>
  <si>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</si>
  <si>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</si>
  <si>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</si>
  <si>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</si>
  <si>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</si>
  <si>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</si>
  <si>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</si>
  <si>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</si>
  <si>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</si>
  <si>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</si>
  <si>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</si>
  <si>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</si>
  <si>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</si>
  <si>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</si>
  <si>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</si>
  <si>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</si>
  <si>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</si>
  <si>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</si>
  <si>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</si>
  <si>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</si>
  <si>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</si>
  <si>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</si>
  <si>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</si>
  <si>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</si>
  <si>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</si>
  <si>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</si>
  <si>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</si>
  <si>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</si>
  <si>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</si>
  <si>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</si>
  <si>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</si>
  <si>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</si>
  <si>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</si>
  <si>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</si>
  <si>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</si>
  <si>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</si>
  <si>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</si>
  <si>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</si>
  <si>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</si>
  <si>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</si>
  <si>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</si>
  <si>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</si>
  <si>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</si>
  <si>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</si>
  <si>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</si>
  <si>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</si>
  <si>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</si>
  <si>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</si>
  <si>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</si>
  <si>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</si>
  <si>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</si>
  <si>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</si>
  <si>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</si>
  <si>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</si>
  <si>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</si>
  <si>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</si>
  <si>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</si>
  <si>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</si>
  <si>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</si>
  <si>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</si>
  <si>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</si>
  <si>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</si>
  <si>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</si>
  <si>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</si>
  <si>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</si>
  <si>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</si>
  <si>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</si>
  <si>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</si>
  <si>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</si>
  <si>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</si>
  <si>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</si>
  <si>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</si>
  <si>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</si>
  <si>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</si>
  <si>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</si>
  <si>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</si>
  <si>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</si>
  <si>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</si>
  <si>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</si>
  <si>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</si>
  <si>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</si>
  <si>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</si>
  <si>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</si>
  <si>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</si>
  <si>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</si>
  <si>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</si>
  <si>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</si>
  <si>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</si>
  <si>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</si>
  <si>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</si>
  <si>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</si>
  <si>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</si>
  <si>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</si>
  <si>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</si>
  <si>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</si>
  <si>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</si>
  <si>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</si>
  <si>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</si>
  <si>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</si>
  <si>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</si>
  <si>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</si>
  <si>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</si>
  <si>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</si>
  <si>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</si>
  <si>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</si>
  <si>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</si>
  <si>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</si>
  <si>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</si>
  <si>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</si>
  <si>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</si>
  <si>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</si>
  <si>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</si>
  <si>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</si>
  <si>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</si>
  <si>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</si>
  <si>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</si>
  <si>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</si>
  <si>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</si>
  <si>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</si>
  <si>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</si>
  <si>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</si>
  <si>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</si>
  <si>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</si>
  <si>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</si>
  <si>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</si>
  <si>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</si>
  <si>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</si>
  <si>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</si>
  <si>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</si>
  <si>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</si>
  <si>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</si>
  <si>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</si>
  <si>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</si>
  <si>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</si>
  <si>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</si>
  <si>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</si>
  <si>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</si>
  <si>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</si>
  <si>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</si>
  <si>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</si>
  <si>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</si>
  <si>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</si>
  <si>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</si>
  <si>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</si>
  <si>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</si>
  <si>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</si>
  <si>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</si>
  <si>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</si>
  <si>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</si>
  <si>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</si>
  <si>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</si>
  <si>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</si>
  <si>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</si>
  <si>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</si>
  <si>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</si>
  <si>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</si>
  <si>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</si>
  <si>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</si>
  <si>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</si>
  <si>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</si>
  <si>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</si>
  <si>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</si>
  <si>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</si>
  <si>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</si>
  <si>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</si>
  <si>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</si>
  <si>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</si>
  <si>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</si>
  <si>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</si>
  <si>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</si>
  <si>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</si>
  <si>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</si>
  <si>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</si>
  <si>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</si>
  <si>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</si>
  <si>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</si>
  <si>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</si>
  <si>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</si>
  <si>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</si>
  <si>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</si>
  <si>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</si>
  <si>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</si>
  <si>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</si>
  <si>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</si>
  <si>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</si>
  <si>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</si>
  <si>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</si>
  <si>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</si>
  <si>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</si>
  <si>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</si>
  <si>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</si>
  <si>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</si>
  <si>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</si>
  <si>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</si>
  <si>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</si>
  <si>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</si>
  <si>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</si>
  <si>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</si>
  <si>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</si>
  <si>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</si>
  <si>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</si>
  <si>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</si>
  <si>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</si>
  <si>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</si>
  <si>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</si>
  <si>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</si>
  <si>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</si>
  <si>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</si>
  <si>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</si>
  <si>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</si>
  <si>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</si>
  <si>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</si>
  <si>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</si>
  <si>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</si>
  <si>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</si>
  <si>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</si>
  <si>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</si>
  <si>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</si>
  <si>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</si>
  <si>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</si>
  <si>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</si>
  <si>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</si>
  <si>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</si>
  <si>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</si>
  <si>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</si>
  <si>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</si>
  <si>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</si>
  <si>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</si>
  <si>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</si>
  <si>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</si>
  <si>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</si>
  <si>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</si>
  <si>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</si>
  <si>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</si>
  <si>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</si>
  <si>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</si>
  <si>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</si>
  <si>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</si>
  <si>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</si>
  <si>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</si>
  <si>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</si>
  <si>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</si>
  <si>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</si>
  <si>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</si>
  <si>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</si>
  <si>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</si>
  <si>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</si>
  <si>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</si>
  <si>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</si>
  <si>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</si>
  <si>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</si>
  <si>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</si>
  <si>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</si>
  <si>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</si>
  <si>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</si>
  <si>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</si>
  <si>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</si>
  <si>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</si>
  <si>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</si>
  <si>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</si>
  <si>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</si>
  <si>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</si>
  <si>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</si>
  <si>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</si>
  <si>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</si>
  <si>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</si>
  <si>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</si>
  <si>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</si>
  <si>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</si>
  <si>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</si>
  <si>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</si>
  <si>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</si>
  <si>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</si>
  <si>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</si>
  <si>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</si>
  <si>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</si>
  <si>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</si>
  <si>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</si>
  <si>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</si>
  <si>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</si>
  <si>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</si>
  <si>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</si>
  <si>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</si>
  <si>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</si>
  <si>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</si>
  <si>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</si>
  <si>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</si>
  <si>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</si>
  <si>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</si>
  <si>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</si>
  <si>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</si>
  <si>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</si>
  <si>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</si>
  <si>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</si>
  <si>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</si>
  <si>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</si>
  <si>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</si>
  <si>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</si>
  <si>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</si>
  <si>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</si>
  <si>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</si>
  <si>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</si>
  <si>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</si>
  <si>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</si>
  <si>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</si>
  <si>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</si>
  <si>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</si>
  <si>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</si>
  <si>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</si>
  <si>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</si>
  <si>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</si>
  <si>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</si>
  <si>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</si>
  <si>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</si>
  <si>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</si>
  <si>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</si>
  <si>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</si>
  <si>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</si>
  <si>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</si>
  <si>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</si>
  <si>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</si>
  <si>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</si>
  <si>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</si>
  <si>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</si>
  <si>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</si>
  <si>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</si>
  <si>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</si>
  <si>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</si>
  <si>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</si>
  <si>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</si>
  <si>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</si>
  <si>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</si>
  <si>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</si>
  <si>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</si>
  <si>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</si>
  <si>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</si>
  <si>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</si>
  <si>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</si>
  <si>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</si>
  <si>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</si>
  <si>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</si>
  <si>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</si>
  <si>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</si>
  <si>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</si>
  <si>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</si>
  <si>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</si>
  <si>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</si>
  <si>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</si>
  <si>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</si>
  <si>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</si>
  <si>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</si>
  <si>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</si>
  <si>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</si>
  <si>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</si>
  <si>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</si>
  <si>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</si>
  <si>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</si>
  <si>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</si>
  <si>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</si>
  <si>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</si>
  <si>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</si>
  <si>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</si>
  <si>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</si>
  <si>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</si>
  <si>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</si>
  <si>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</si>
  <si>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</si>
  <si>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</si>
  <si>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</si>
  <si>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</si>
  <si>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</si>
  <si>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</si>
  <si>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</si>
  <si>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</si>
  <si>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</si>
  <si>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</si>
  <si>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</si>
  <si>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</si>
  <si>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</si>
  <si>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</si>
  <si>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</si>
  <si>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</si>
  <si>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</si>
  <si>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</si>
  <si>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</si>
  <si>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</si>
  <si>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</si>
  <si>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</si>
  <si>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</si>
  <si>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</si>
  <si>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</si>
  <si>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</si>
  <si>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</si>
  <si>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for approval</t>
  </si>
  <si>
    <t>FR6462257</t>
  </si>
  <si>
    <t>SM-IE Energy Management &amp; Sustainability</t>
  </si>
  <si>
    <t>FR6491069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</si>
</sst>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6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83.061821643518" createdVersion="7" refreshedVersion="7" minRefreshableVersion="3" recordCount="2891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91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67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0">
        <s v="Completed"/>
        <s v="Not to work on"/>
        <s v="for approval"/>
        <m u="1"/>
        <s v="Submitted" u="1"/>
        <s v="done" u="1"/>
        <s v="Moved to O00000009" u="1"/>
        <s v="pending approval" u="1"/>
        <s v="remade" u="1"/>
        <s v="pending replication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1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2"/>
    <x v="1"/>
    <m/>
    <m/>
    <s v="Gay Geanuza del Mundo"/>
  </r>
  <r>
    <n v="2885"/>
    <x v="3"/>
    <x v="83"/>
    <s v="H000000871"/>
    <s v="ADC Technologies"/>
    <s v="H000000857"/>
    <x v="1"/>
    <x v="0"/>
    <x v="2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1"/>
    <x v="2"/>
    <x v="0"/>
    <m/>
    <m/>
    <s v="Francesco Ricioppo"/>
  </r>
  <r>
    <n v="2891"/>
    <x v="3"/>
    <x v="86"/>
    <s v="G000000411"/>
    <m/>
    <s v="G000000873"/>
    <x v="1"/>
    <x v="1"/>
    <x v="2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68">
        <item sd="0" m="1" x="126"/>
        <item sd="0" m="1" x="111"/>
        <item sd="0" m="1" x="155"/>
        <item sd="0" m="1" x="143"/>
        <item sd="0" m="1" x="159"/>
        <item sd="0" m="1" x="137"/>
        <item sd="0" m="1" x="142"/>
        <item sd="0" m="1" x="166"/>
        <item sd="0" m="1" x="87"/>
        <item sd="0" m="1" x="112"/>
        <item sd="0" m="1" x="95"/>
        <item sd="0" m="1" x="157"/>
        <item sd="0" m="1" x="97"/>
        <item sd="0" m="1" x="139"/>
        <item sd="0" m="1" x="154"/>
        <item sd="0" m="1" x="114"/>
        <item sd="0" m="1" x="123"/>
        <item sd="0" m="1" x="90"/>
        <item sd="0" m="1" x="158"/>
        <item sd="0" m="1" x="91"/>
        <item sd="0" m="1" x="110"/>
        <item sd="0" m="1" x="130"/>
        <item sd="0" m="1" x="105"/>
        <item sd="0" m="1" x="131"/>
        <item sd="0" m="1" x="140"/>
        <item sd="0" m="1" x="129"/>
        <item sd="0" m="1" x="162"/>
        <item sd="0" m="1" x="132"/>
        <item sd="0" m="1" x="125"/>
        <item sd="0" x="0"/>
        <item sd="0" m="1" x="149"/>
        <item sd="0" m="1" x="135"/>
        <item sd="0" m="1" x="103"/>
        <item sd="0" m="1" x="108"/>
        <item sd="0" m="1" x="122"/>
        <item sd="0" m="1" x="120"/>
        <item sd="0" m="1" x="107"/>
        <item sd="0" m="1" x="98"/>
        <item sd="0" m="1" x="145"/>
        <item sd="0" m="1" x="134"/>
        <item sd="0" m="1" x="156"/>
        <item sd="0" m="1" x="99"/>
        <item sd="0" m="1" x="118"/>
        <item sd="0" m="1" x="96"/>
        <item sd="0" m="1" x="151"/>
        <item sd="0" m="1" x="93"/>
        <item sd="0" m="1" x="92"/>
        <item sd="0" m="1" x="100"/>
        <item sd="0" m="1" x="165"/>
        <item sd="0" m="1" x="147"/>
        <item sd="0" m="1" x="106"/>
        <item sd="0" m="1" x="144"/>
        <item sd="0" m="1" x="133"/>
        <item sd="0" m="1" x="119"/>
        <item sd="0" m="1" x="115"/>
        <item sd="0" m="1" x="152"/>
        <item sd="0" m="1" x="109"/>
        <item sd="0" m="1" x="163"/>
        <item sd="0" m="1" x="150"/>
        <item sd="0" m="1" x="116"/>
        <item sd="0" m="1" x="160"/>
        <item sd="0" m="1" x="101"/>
        <item sd="0" m="1" x="127"/>
        <item sd="0" m="1" x="161"/>
        <item sd="0" m="1" x="148"/>
        <item sd="0" m="1" x="138"/>
        <item sd="0" m="1" x="146"/>
        <item sd="0" m="1" x="128"/>
        <item sd="0" m="1" x="104"/>
        <item sd="0" m="1" x="121"/>
        <item sd="0" m="1" x="141"/>
        <item sd="0" m="1" x="89"/>
        <item sd="0" m="1" x="117"/>
        <item sd="0" m="1" x="164"/>
        <item sd="0" m="1" x="113"/>
        <item sd="0" m="1" x="136"/>
        <item sd="0" m="1" x="124"/>
        <item sd="0" m="1" x="153"/>
        <item sd="0" x="2"/>
        <item sd="0" x="3"/>
        <item sd="0" x="1"/>
        <item sd="0" x="4"/>
        <item sd="0" x="5"/>
        <item sd="0" m="1" x="9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02"/>
        <item x="47"/>
        <item m="1" x="8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1">
        <item x="0"/>
        <item m="1" x="4"/>
        <item m="1" x="3"/>
        <item m="1" x="8"/>
        <item m="1" x="6"/>
        <item m="1" x="9"/>
        <item m="1" x="7"/>
        <item m="1" x="5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65"/>
    </i>
    <i r="1">
      <x v="9"/>
    </i>
    <i>
      <x v="166"/>
    </i>
    <i r="1">
      <x v="9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92" totalsRowShown="0" headerRowDxfId="7" headerRowBorderDxfId="6" tableBorderDxfId="5">
  <autoFilter ref="A1:M2892" xr:uid="{542F1FDB-2DE3-4F2F-AC05-259118646336}">
    <filterColumn colId="2">
      <filters>
        <filter val="FR6291121"/>
      </filters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92"/>
  <sheetViews>
    <sheetView tabSelected="1" topLeftCell="B1" workbookViewId="0">
      <selection activeCell="E2895" sqref="E2895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hidden="1" x14ac:dyDescent="0.25">
      <c r="A2891" s="63">
        <f>1+A2890</f>
        <v>2890</v>
      </c>
      <c r="B2891" s="62" t="s">
        <v>5961</v>
      </c>
      <c r="C2891" t="s">
        <v>8066</v>
      </c>
      <c r="D2891" s="64" t="s">
        <v>542</v>
      </c>
      <c r="E2891" s="65" t="s">
        <v>8067</v>
      </c>
      <c r="G2891" t="s">
        <v>64</v>
      </c>
      <c r="H2891" s="63" t="str">
        <f>IFERROR(VLOOKUP(Table2[[#This Row],[Ticket]],Okey!A:B,2,0),"")</f>
        <v/>
      </c>
      <c r="I2891" t="s">
        <v>8065</v>
      </c>
      <c r="J2891" t="str">
        <f>VLOOKUP(Table2[[#This Row],[Author]],People!A:B,2,0)</f>
        <v>MGF</v>
      </c>
      <c r="L2891" s="63"/>
      <c r="M2891" s="63" t="s">
        <v>7209</v>
      </c>
    </row>
    <row r="2892" spans="1:13" hidden="1" x14ac:dyDescent="0.25">
      <c r="A2892" s="63">
        <f>1+A2891</f>
        <v>2891</v>
      </c>
      <c r="B2892" s="65" t="s">
        <v>5961</v>
      </c>
      <c r="C2892" t="s">
        <v>8068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/>
      </c>
      <c r="I2892" s="67" t="s">
        <v>8065</v>
      </c>
      <c r="J2892" t="str">
        <f>VLOOKUP(Table2[[#This Row],[Author]],People!A:B,2,0)</f>
        <v>MGF</v>
      </c>
      <c r="L2892" s="63"/>
      <c r="M2892" s="68" t="s">
        <v>7209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64"/>
  <sheetViews>
    <sheetView topLeftCell="A119" workbookViewId="0">
      <selection activeCell="B164" sqref="B16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B6" sqref="B6"/>
    </sheetView>
  </sheetViews>
  <sheetFormatPr defaultRowHeight="15" x14ac:dyDescent="0.25"/>
  <cols>
    <col min="1" max="1" width="15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8066</v>
      </c>
      <c r="B4" s="68">
        <v>1</v>
      </c>
    </row>
    <row r="5" spans="1:8" x14ac:dyDescent="0.25">
      <c r="A5" s="40" t="s">
        <v>8065</v>
      </c>
      <c r="B5" s="68">
        <v>1</v>
      </c>
    </row>
    <row r="6" spans="1:8" x14ac:dyDescent="0.25">
      <c r="A6" s="2" t="s">
        <v>8068</v>
      </c>
      <c r="B6" s="68">
        <v>1</v>
      </c>
    </row>
    <row r="7" spans="1:8" x14ac:dyDescent="0.25">
      <c r="A7" s="40" t="s">
        <v>8065</v>
      </c>
      <c r="B7" s="68">
        <v>1</v>
      </c>
    </row>
    <row r="8" spans="1:8" x14ac:dyDescent="0.25">
      <c r="A8" s="2" t="s">
        <v>7190</v>
      </c>
      <c r="B8" s="68">
        <v>2</v>
      </c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67" t="s">
        <v>8057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7190</v>
      </c>
    </row>
    <row r="6" spans="1:18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</row>
    <row r="7" spans="1:18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1329</v>
      </c>
    </row>
    <row r="8" spans="1:18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1329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2024-07-10T14:35:21Z</dcterms:modified>
  <cp:category/>
  <cp:contentStatus/>
</cp:coreProperties>
</file>